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orutkovskaya\аа\Кворк\"/>
    </mc:Choice>
  </mc:AlternateContent>
  <xr:revisionPtr revIDLastSave="0" documentId="13_ncr:1_{B837049B-6A66-485C-A0DD-AACB78B2DF9F}" xr6:coauthVersionLast="47" xr6:coauthVersionMax="47" xr10:uidLastSave="{00000000-0000-0000-0000-000000000000}"/>
  <bookViews>
    <workbookView xWindow="-120" yWindow="-120" windowWidth="29040" windowHeight="15720" activeTab="1" xr2:uid="{00000000-000D-0000-FFFF-FFFF00000000}"/>
  </bookViews>
  <sheets>
    <sheet name="Worksheet" sheetId="1" r:id="rId1"/>
    <sheet name="Лист1" sheetId="2" r:id="rId2"/>
  </sheets>
  <definedNames>
    <definedName name="_xlnm._FilterDatabase" localSheetId="0" hidden="1">Worksheet!$A$4:$DD$4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503" i="2" l="1"/>
  <c r="AB503" i="2"/>
  <c r="AA503" i="2"/>
  <c r="Z503" i="2"/>
  <c r="Y503" i="2"/>
  <c r="X503" i="2"/>
  <c r="W503" i="2"/>
  <c r="V503" i="2"/>
  <c r="U503" i="2"/>
  <c r="T503" i="2"/>
  <c r="S503" i="2"/>
  <c r="R503" i="2"/>
  <c r="Q503" i="2"/>
  <c r="P503" i="2"/>
  <c r="O503" i="2"/>
  <c r="N503" i="2"/>
  <c r="M503" i="2"/>
  <c r="L503" i="2"/>
  <c r="K503" i="2"/>
  <c r="J503" i="2"/>
  <c r="I503" i="2"/>
  <c r="H503" i="2"/>
  <c r="G503" i="2"/>
  <c r="F503" i="2"/>
  <c r="E503" i="2"/>
  <c r="D503" i="2"/>
  <c r="C503" i="2"/>
  <c r="B503" i="2"/>
  <c r="A503" i="2"/>
  <c r="AC502" i="2"/>
  <c r="AB502" i="2"/>
  <c r="AA502" i="2"/>
  <c r="Z502" i="2"/>
  <c r="Y502" i="2"/>
  <c r="X502" i="2"/>
  <c r="W502" i="2"/>
  <c r="V502" i="2"/>
  <c r="U502" i="2"/>
  <c r="T502" i="2"/>
  <c r="S502" i="2"/>
  <c r="R502" i="2"/>
  <c r="Q502" i="2"/>
  <c r="P502" i="2"/>
  <c r="O502" i="2"/>
  <c r="N502" i="2"/>
  <c r="M502" i="2"/>
  <c r="L502" i="2"/>
  <c r="K502" i="2"/>
  <c r="J502" i="2"/>
  <c r="I502" i="2"/>
  <c r="H502" i="2"/>
  <c r="G502" i="2"/>
  <c r="F502" i="2"/>
  <c r="E502" i="2"/>
  <c r="D502" i="2"/>
  <c r="C502" i="2"/>
  <c r="B502" i="2"/>
  <c r="A502" i="2"/>
  <c r="AC501" i="2"/>
  <c r="AB501" i="2"/>
  <c r="AA501" i="2"/>
  <c r="Z501" i="2"/>
  <c r="Y501" i="2"/>
  <c r="X501" i="2"/>
  <c r="W501" i="2"/>
  <c r="V501" i="2"/>
  <c r="U501" i="2"/>
  <c r="T501" i="2"/>
  <c r="S501" i="2"/>
  <c r="R501" i="2"/>
  <c r="Q501" i="2"/>
  <c r="P501" i="2"/>
  <c r="O501" i="2"/>
  <c r="N501" i="2"/>
  <c r="M501" i="2"/>
  <c r="L501" i="2"/>
  <c r="K501" i="2"/>
  <c r="J501" i="2"/>
  <c r="I501" i="2"/>
  <c r="H501" i="2"/>
  <c r="G501" i="2"/>
  <c r="F501" i="2"/>
  <c r="E501" i="2"/>
  <c r="D501" i="2"/>
  <c r="C501" i="2"/>
  <c r="B501" i="2"/>
  <c r="A501" i="2"/>
  <c r="AC500" i="2"/>
  <c r="AB500" i="2"/>
  <c r="AA500" i="2"/>
  <c r="Z500" i="2"/>
  <c r="Y500" i="2"/>
  <c r="X500" i="2"/>
  <c r="W500" i="2"/>
  <c r="V500" i="2"/>
  <c r="U500" i="2"/>
  <c r="T500" i="2"/>
  <c r="S500" i="2"/>
  <c r="R500" i="2"/>
  <c r="Q500" i="2"/>
  <c r="P500" i="2"/>
  <c r="O500" i="2"/>
  <c r="N500" i="2"/>
  <c r="M500" i="2"/>
  <c r="L500" i="2"/>
  <c r="K500" i="2"/>
  <c r="J500" i="2"/>
  <c r="I500" i="2"/>
  <c r="H500" i="2"/>
  <c r="G500" i="2"/>
  <c r="F500" i="2"/>
  <c r="E500" i="2"/>
  <c r="D500" i="2"/>
  <c r="C500" i="2"/>
  <c r="B500" i="2"/>
  <c r="A500" i="2"/>
  <c r="AC499" i="2"/>
  <c r="AB499" i="2"/>
  <c r="AA499" i="2"/>
  <c r="Z499" i="2"/>
  <c r="Y499" i="2"/>
  <c r="X499" i="2"/>
  <c r="W499" i="2"/>
  <c r="V499" i="2"/>
  <c r="U499" i="2"/>
  <c r="T499" i="2"/>
  <c r="S499" i="2"/>
  <c r="R499" i="2"/>
  <c r="Q499" i="2"/>
  <c r="P499" i="2"/>
  <c r="O499" i="2"/>
  <c r="N499" i="2"/>
  <c r="M499" i="2"/>
  <c r="L499" i="2"/>
  <c r="K499" i="2"/>
  <c r="J499" i="2"/>
  <c r="I499" i="2"/>
  <c r="H499" i="2"/>
  <c r="G499" i="2"/>
  <c r="F499" i="2"/>
  <c r="E499" i="2"/>
  <c r="D499" i="2"/>
  <c r="C499" i="2"/>
  <c r="B499" i="2"/>
  <c r="A499" i="2"/>
  <c r="AC498" i="2"/>
  <c r="AB498" i="2"/>
  <c r="AA498" i="2"/>
  <c r="Z498" i="2"/>
  <c r="Y498" i="2"/>
  <c r="X498" i="2"/>
  <c r="W498" i="2"/>
  <c r="V498" i="2"/>
  <c r="U498" i="2"/>
  <c r="T498" i="2"/>
  <c r="S498" i="2"/>
  <c r="R498" i="2"/>
  <c r="Q498" i="2"/>
  <c r="P498" i="2"/>
  <c r="O498" i="2"/>
  <c r="N498" i="2"/>
  <c r="M498" i="2"/>
  <c r="L498" i="2"/>
  <c r="K498" i="2"/>
  <c r="J498" i="2"/>
  <c r="I498" i="2"/>
  <c r="H498" i="2"/>
  <c r="G498" i="2"/>
  <c r="F498" i="2"/>
  <c r="E498" i="2"/>
  <c r="D498" i="2"/>
  <c r="C498" i="2"/>
  <c r="B498" i="2"/>
  <c r="A498" i="2"/>
  <c r="AC497" i="2"/>
  <c r="AB497" i="2"/>
  <c r="AA497" i="2"/>
  <c r="Z497" i="2"/>
  <c r="Y497" i="2"/>
  <c r="X497" i="2"/>
  <c r="W497" i="2"/>
  <c r="V497" i="2"/>
  <c r="U497" i="2"/>
  <c r="T497" i="2"/>
  <c r="S497" i="2"/>
  <c r="R497" i="2"/>
  <c r="Q497" i="2"/>
  <c r="P497" i="2"/>
  <c r="O497" i="2"/>
  <c r="N497" i="2"/>
  <c r="M497" i="2"/>
  <c r="L497" i="2"/>
  <c r="K497" i="2"/>
  <c r="J497" i="2"/>
  <c r="I497" i="2"/>
  <c r="H497" i="2"/>
  <c r="G497" i="2"/>
  <c r="F497" i="2"/>
  <c r="E497" i="2"/>
  <c r="D497" i="2"/>
  <c r="C497" i="2"/>
  <c r="B497" i="2"/>
  <c r="A497" i="2"/>
  <c r="AC496" i="2"/>
  <c r="AB496" i="2"/>
  <c r="AA496" i="2"/>
  <c r="Z496" i="2"/>
  <c r="Y496" i="2"/>
  <c r="X496" i="2"/>
  <c r="W496" i="2"/>
  <c r="V496" i="2"/>
  <c r="U496" i="2"/>
  <c r="T496" i="2"/>
  <c r="S496" i="2"/>
  <c r="R496" i="2"/>
  <c r="Q496" i="2"/>
  <c r="P496" i="2"/>
  <c r="O496" i="2"/>
  <c r="N496" i="2"/>
  <c r="M496" i="2"/>
  <c r="L496" i="2"/>
  <c r="K496" i="2"/>
  <c r="J496" i="2"/>
  <c r="I496" i="2"/>
  <c r="H496" i="2"/>
  <c r="G496" i="2"/>
  <c r="F496" i="2"/>
  <c r="E496" i="2"/>
  <c r="D496" i="2"/>
  <c r="C496" i="2"/>
  <c r="B496" i="2"/>
  <c r="A496" i="2"/>
  <c r="AC495" i="2"/>
  <c r="AB495" i="2"/>
  <c r="AA495" i="2"/>
  <c r="Z495" i="2"/>
  <c r="Y495" i="2"/>
  <c r="X495" i="2"/>
  <c r="W495" i="2"/>
  <c r="V495" i="2"/>
  <c r="U495" i="2"/>
  <c r="T495" i="2"/>
  <c r="S495" i="2"/>
  <c r="R495" i="2"/>
  <c r="Q495" i="2"/>
  <c r="P495" i="2"/>
  <c r="O495" i="2"/>
  <c r="N495" i="2"/>
  <c r="M495" i="2"/>
  <c r="L495" i="2"/>
  <c r="K495" i="2"/>
  <c r="J495" i="2"/>
  <c r="I495" i="2"/>
  <c r="H495" i="2"/>
  <c r="G495" i="2"/>
  <c r="F495" i="2"/>
  <c r="E495" i="2"/>
  <c r="D495" i="2"/>
  <c r="C495" i="2"/>
  <c r="B495" i="2"/>
  <c r="A495" i="2"/>
  <c r="AC494" i="2"/>
  <c r="AB494" i="2"/>
  <c r="AA494" i="2"/>
  <c r="Z494" i="2"/>
  <c r="Y494" i="2"/>
  <c r="X494" i="2"/>
  <c r="W494" i="2"/>
  <c r="V494" i="2"/>
  <c r="U494" i="2"/>
  <c r="T494" i="2"/>
  <c r="S494" i="2"/>
  <c r="R494" i="2"/>
  <c r="Q494" i="2"/>
  <c r="P494" i="2"/>
  <c r="O494" i="2"/>
  <c r="N494" i="2"/>
  <c r="M494" i="2"/>
  <c r="L494" i="2"/>
  <c r="K494" i="2"/>
  <c r="J494" i="2"/>
  <c r="I494" i="2"/>
  <c r="H494" i="2"/>
  <c r="G494" i="2"/>
  <c r="F494" i="2"/>
  <c r="E494" i="2"/>
  <c r="D494" i="2"/>
  <c r="C494" i="2"/>
  <c r="B494" i="2"/>
  <c r="A494" i="2"/>
  <c r="AC493" i="2"/>
  <c r="AB493" i="2"/>
  <c r="AA493" i="2"/>
  <c r="Z493" i="2"/>
  <c r="Y493" i="2"/>
  <c r="X493" i="2"/>
  <c r="W493" i="2"/>
  <c r="V493" i="2"/>
  <c r="U493" i="2"/>
  <c r="T493" i="2"/>
  <c r="S493" i="2"/>
  <c r="R493" i="2"/>
  <c r="Q493" i="2"/>
  <c r="P493" i="2"/>
  <c r="O493" i="2"/>
  <c r="N493" i="2"/>
  <c r="M493" i="2"/>
  <c r="L493" i="2"/>
  <c r="K493" i="2"/>
  <c r="J493" i="2"/>
  <c r="I493" i="2"/>
  <c r="H493" i="2"/>
  <c r="G493" i="2"/>
  <c r="F493" i="2"/>
  <c r="E493" i="2"/>
  <c r="D493" i="2"/>
  <c r="C493" i="2"/>
  <c r="B493" i="2"/>
  <c r="A493" i="2"/>
  <c r="AC492" i="2"/>
  <c r="AB492" i="2"/>
  <c r="AA492" i="2"/>
  <c r="Z492" i="2"/>
  <c r="Y492" i="2"/>
  <c r="X492" i="2"/>
  <c r="W492" i="2"/>
  <c r="V492" i="2"/>
  <c r="U492" i="2"/>
  <c r="T492" i="2"/>
  <c r="S492" i="2"/>
  <c r="R492" i="2"/>
  <c r="Q492" i="2"/>
  <c r="P492" i="2"/>
  <c r="O492" i="2"/>
  <c r="N492" i="2"/>
  <c r="M492" i="2"/>
  <c r="L492" i="2"/>
  <c r="K492" i="2"/>
  <c r="J492" i="2"/>
  <c r="I492" i="2"/>
  <c r="H492" i="2"/>
  <c r="G492" i="2"/>
  <c r="F492" i="2"/>
  <c r="E492" i="2"/>
  <c r="D492" i="2"/>
  <c r="C492" i="2"/>
  <c r="B492" i="2"/>
  <c r="A492" i="2"/>
  <c r="AC491" i="2"/>
  <c r="AB491" i="2"/>
  <c r="AA491" i="2"/>
  <c r="Z491" i="2"/>
  <c r="Y491" i="2"/>
  <c r="X491" i="2"/>
  <c r="W491" i="2"/>
  <c r="V491" i="2"/>
  <c r="U491" i="2"/>
  <c r="T491" i="2"/>
  <c r="S491" i="2"/>
  <c r="R491" i="2"/>
  <c r="Q491" i="2"/>
  <c r="P491" i="2"/>
  <c r="O491" i="2"/>
  <c r="N491" i="2"/>
  <c r="M491" i="2"/>
  <c r="L491" i="2"/>
  <c r="K491" i="2"/>
  <c r="J491" i="2"/>
  <c r="I491" i="2"/>
  <c r="H491" i="2"/>
  <c r="G491" i="2"/>
  <c r="F491" i="2"/>
  <c r="E491" i="2"/>
  <c r="D491" i="2"/>
  <c r="C491" i="2"/>
  <c r="B491" i="2"/>
  <c r="A491" i="2"/>
  <c r="AC490" i="2"/>
  <c r="AB490" i="2"/>
  <c r="AA490" i="2"/>
  <c r="Z490" i="2"/>
  <c r="Y490" i="2"/>
  <c r="X490" i="2"/>
  <c r="W490" i="2"/>
  <c r="V490" i="2"/>
  <c r="U490" i="2"/>
  <c r="T490" i="2"/>
  <c r="S490" i="2"/>
  <c r="R490" i="2"/>
  <c r="Q490" i="2"/>
  <c r="P490" i="2"/>
  <c r="O490" i="2"/>
  <c r="N490" i="2"/>
  <c r="M490" i="2"/>
  <c r="L490" i="2"/>
  <c r="K490" i="2"/>
  <c r="J490" i="2"/>
  <c r="I490" i="2"/>
  <c r="H490" i="2"/>
  <c r="G490" i="2"/>
  <c r="F490" i="2"/>
  <c r="E490" i="2"/>
  <c r="D490" i="2"/>
  <c r="C490" i="2"/>
  <c r="B490" i="2"/>
  <c r="A490" i="2"/>
  <c r="AC489" i="2"/>
  <c r="AB489" i="2"/>
  <c r="AA489" i="2"/>
  <c r="Z489" i="2"/>
  <c r="Y489" i="2"/>
  <c r="X489" i="2"/>
  <c r="W489" i="2"/>
  <c r="V489" i="2"/>
  <c r="U489" i="2"/>
  <c r="T489" i="2"/>
  <c r="S489" i="2"/>
  <c r="R489" i="2"/>
  <c r="Q489" i="2"/>
  <c r="P489" i="2"/>
  <c r="O489" i="2"/>
  <c r="N489" i="2"/>
  <c r="M489" i="2"/>
  <c r="L489" i="2"/>
  <c r="K489" i="2"/>
  <c r="J489" i="2"/>
  <c r="I489" i="2"/>
  <c r="H489" i="2"/>
  <c r="G489" i="2"/>
  <c r="F489" i="2"/>
  <c r="E489" i="2"/>
  <c r="D489" i="2"/>
  <c r="C489" i="2"/>
  <c r="B489" i="2"/>
  <c r="A489" i="2"/>
  <c r="AC488" i="2"/>
  <c r="AB488" i="2"/>
  <c r="AA488" i="2"/>
  <c r="Z488" i="2"/>
  <c r="Y488" i="2"/>
  <c r="X488" i="2"/>
  <c r="W488" i="2"/>
  <c r="V488" i="2"/>
  <c r="U488" i="2"/>
  <c r="T488" i="2"/>
  <c r="S488" i="2"/>
  <c r="R488" i="2"/>
  <c r="Q488" i="2"/>
  <c r="P488" i="2"/>
  <c r="O488" i="2"/>
  <c r="N488" i="2"/>
  <c r="M488" i="2"/>
  <c r="L488" i="2"/>
  <c r="K488" i="2"/>
  <c r="J488" i="2"/>
  <c r="I488" i="2"/>
  <c r="H488" i="2"/>
  <c r="G488" i="2"/>
  <c r="F488" i="2"/>
  <c r="E488" i="2"/>
  <c r="D488" i="2"/>
  <c r="C488" i="2"/>
  <c r="B488" i="2"/>
  <c r="A488" i="2"/>
  <c r="AC487" i="2"/>
  <c r="AB487" i="2"/>
  <c r="AA487" i="2"/>
  <c r="Z487" i="2"/>
  <c r="Y487" i="2"/>
  <c r="X487" i="2"/>
  <c r="W487" i="2"/>
  <c r="V487" i="2"/>
  <c r="U487" i="2"/>
  <c r="T487" i="2"/>
  <c r="S487" i="2"/>
  <c r="R487" i="2"/>
  <c r="Q487" i="2"/>
  <c r="P487" i="2"/>
  <c r="O487" i="2"/>
  <c r="N487" i="2"/>
  <c r="M487" i="2"/>
  <c r="L487" i="2"/>
  <c r="K487" i="2"/>
  <c r="J487" i="2"/>
  <c r="I487" i="2"/>
  <c r="H487" i="2"/>
  <c r="G487" i="2"/>
  <c r="F487" i="2"/>
  <c r="E487" i="2"/>
  <c r="D487" i="2"/>
  <c r="C487" i="2"/>
  <c r="B487" i="2"/>
  <c r="A487" i="2"/>
  <c r="AC486" i="2"/>
  <c r="AB486" i="2"/>
  <c r="AA486" i="2"/>
  <c r="Z486" i="2"/>
  <c r="Y486" i="2"/>
  <c r="X486" i="2"/>
  <c r="W486" i="2"/>
  <c r="V486" i="2"/>
  <c r="U486" i="2"/>
  <c r="T486" i="2"/>
  <c r="S486" i="2"/>
  <c r="R486" i="2"/>
  <c r="Q486" i="2"/>
  <c r="P486" i="2"/>
  <c r="O486" i="2"/>
  <c r="N486" i="2"/>
  <c r="M486" i="2"/>
  <c r="L486" i="2"/>
  <c r="K486" i="2"/>
  <c r="J486" i="2"/>
  <c r="I486" i="2"/>
  <c r="H486" i="2"/>
  <c r="G486" i="2"/>
  <c r="F486" i="2"/>
  <c r="E486" i="2"/>
  <c r="D486" i="2"/>
  <c r="C486" i="2"/>
  <c r="B486" i="2"/>
  <c r="A486" i="2"/>
  <c r="AC485" i="2"/>
  <c r="AB485" i="2"/>
  <c r="AA485" i="2"/>
  <c r="Z485" i="2"/>
  <c r="Y485" i="2"/>
  <c r="X485" i="2"/>
  <c r="W485" i="2"/>
  <c r="V485" i="2"/>
  <c r="U485" i="2"/>
  <c r="T485" i="2"/>
  <c r="S485" i="2"/>
  <c r="R485" i="2"/>
  <c r="Q485" i="2"/>
  <c r="P485" i="2"/>
  <c r="O485" i="2"/>
  <c r="N485" i="2"/>
  <c r="M485" i="2"/>
  <c r="L485" i="2"/>
  <c r="K485" i="2"/>
  <c r="J485" i="2"/>
  <c r="I485" i="2"/>
  <c r="H485" i="2"/>
  <c r="G485" i="2"/>
  <c r="F485" i="2"/>
  <c r="E485" i="2"/>
  <c r="D485" i="2"/>
  <c r="C485" i="2"/>
  <c r="B485" i="2"/>
  <c r="A485" i="2"/>
  <c r="AC484" i="2"/>
  <c r="AB484" i="2"/>
  <c r="AA484" i="2"/>
  <c r="Z484" i="2"/>
  <c r="Y484" i="2"/>
  <c r="X484" i="2"/>
  <c r="W484" i="2"/>
  <c r="V484" i="2"/>
  <c r="U484" i="2"/>
  <c r="T484" i="2"/>
  <c r="S484" i="2"/>
  <c r="R484" i="2"/>
  <c r="Q484" i="2"/>
  <c r="P484" i="2"/>
  <c r="O484" i="2"/>
  <c r="N484" i="2"/>
  <c r="M484" i="2"/>
  <c r="L484" i="2"/>
  <c r="K484" i="2"/>
  <c r="J484" i="2"/>
  <c r="I484" i="2"/>
  <c r="H484" i="2"/>
  <c r="G484" i="2"/>
  <c r="F484" i="2"/>
  <c r="E484" i="2"/>
  <c r="D484" i="2"/>
  <c r="C484" i="2"/>
  <c r="B484" i="2"/>
  <c r="A484" i="2"/>
  <c r="AC483" i="2"/>
  <c r="AB483" i="2"/>
  <c r="AA483" i="2"/>
  <c r="Z483" i="2"/>
  <c r="Y483" i="2"/>
  <c r="X483" i="2"/>
  <c r="W483" i="2"/>
  <c r="V483" i="2"/>
  <c r="U483" i="2"/>
  <c r="T483" i="2"/>
  <c r="S483" i="2"/>
  <c r="R483" i="2"/>
  <c r="Q483" i="2"/>
  <c r="P483" i="2"/>
  <c r="O483" i="2"/>
  <c r="N483" i="2"/>
  <c r="M483" i="2"/>
  <c r="L483" i="2"/>
  <c r="K483" i="2"/>
  <c r="J483" i="2"/>
  <c r="I483" i="2"/>
  <c r="H483" i="2"/>
  <c r="G483" i="2"/>
  <c r="F483" i="2"/>
  <c r="E483" i="2"/>
  <c r="D483" i="2"/>
  <c r="C483" i="2"/>
  <c r="B483" i="2"/>
  <c r="A483" i="2"/>
  <c r="AC482" i="2"/>
  <c r="AB482" i="2"/>
  <c r="AA482" i="2"/>
  <c r="Z482" i="2"/>
  <c r="Y482" i="2"/>
  <c r="X482" i="2"/>
  <c r="W482" i="2"/>
  <c r="V482" i="2"/>
  <c r="U482" i="2"/>
  <c r="T482" i="2"/>
  <c r="S482" i="2"/>
  <c r="R482" i="2"/>
  <c r="Q482" i="2"/>
  <c r="P482" i="2"/>
  <c r="O482" i="2"/>
  <c r="N482" i="2"/>
  <c r="M482" i="2"/>
  <c r="L482" i="2"/>
  <c r="K482" i="2"/>
  <c r="J482" i="2"/>
  <c r="I482" i="2"/>
  <c r="H482" i="2"/>
  <c r="G482" i="2"/>
  <c r="F482" i="2"/>
  <c r="E482" i="2"/>
  <c r="D482" i="2"/>
  <c r="C482" i="2"/>
  <c r="B482" i="2"/>
  <c r="A482" i="2"/>
  <c r="AC481" i="2"/>
  <c r="AB481" i="2"/>
  <c r="AA481" i="2"/>
  <c r="Z481" i="2"/>
  <c r="Y481" i="2"/>
  <c r="X481" i="2"/>
  <c r="W481" i="2"/>
  <c r="V481" i="2"/>
  <c r="U481" i="2"/>
  <c r="T481" i="2"/>
  <c r="S481" i="2"/>
  <c r="R481" i="2"/>
  <c r="Q481" i="2"/>
  <c r="P481" i="2"/>
  <c r="O481" i="2"/>
  <c r="N481" i="2"/>
  <c r="M481" i="2"/>
  <c r="L481" i="2"/>
  <c r="K481" i="2"/>
  <c r="J481" i="2"/>
  <c r="I481" i="2"/>
  <c r="H481" i="2"/>
  <c r="G481" i="2"/>
  <c r="F481" i="2"/>
  <c r="E481" i="2"/>
  <c r="D481" i="2"/>
  <c r="C481" i="2"/>
  <c r="B481" i="2"/>
  <c r="A481" i="2"/>
  <c r="AC480" i="2"/>
  <c r="AB480" i="2"/>
  <c r="AA480" i="2"/>
  <c r="Z480" i="2"/>
  <c r="Y480" i="2"/>
  <c r="X480" i="2"/>
  <c r="W480" i="2"/>
  <c r="V480" i="2"/>
  <c r="U480" i="2"/>
  <c r="T480" i="2"/>
  <c r="S480" i="2"/>
  <c r="R480" i="2"/>
  <c r="Q480" i="2"/>
  <c r="P480" i="2"/>
  <c r="O480" i="2"/>
  <c r="N480" i="2"/>
  <c r="M480" i="2"/>
  <c r="L480" i="2"/>
  <c r="K480" i="2"/>
  <c r="J480" i="2"/>
  <c r="I480" i="2"/>
  <c r="H480" i="2"/>
  <c r="G480" i="2"/>
  <c r="F480" i="2"/>
  <c r="E480" i="2"/>
  <c r="D480" i="2"/>
  <c r="C480" i="2"/>
  <c r="B480" i="2"/>
  <c r="A480" i="2"/>
  <c r="AC479" i="2"/>
  <c r="AB479" i="2"/>
  <c r="AA479" i="2"/>
  <c r="Z479" i="2"/>
  <c r="Y479" i="2"/>
  <c r="X479" i="2"/>
  <c r="W479" i="2"/>
  <c r="V479" i="2"/>
  <c r="U479" i="2"/>
  <c r="T479" i="2"/>
  <c r="S479" i="2"/>
  <c r="R479" i="2"/>
  <c r="Q479" i="2"/>
  <c r="P479" i="2"/>
  <c r="O479" i="2"/>
  <c r="N479" i="2"/>
  <c r="M479" i="2"/>
  <c r="L479" i="2"/>
  <c r="K479" i="2"/>
  <c r="J479" i="2"/>
  <c r="I479" i="2"/>
  <c r="H479" i="2"/>
  <c r="G479" i="2"/>
  <c r="F479" i="2"/>
  <c r="E479" i="2"/>
  <c r="D479" i="2"/>
  <c r="C479" i="2"/>
  <c r="B479" i="2"/>
  <c r="A479" i="2"/>
  <c r="AC478" i="2"/>
  <c r="AB478" i="2"/>
  <c r="AA478" i="2"/>
  <c r="Z478" i="2"/>
  <c r="Y478" i="2"/>
  <c r="X478" i="2"/>
  <c r="W478" i="2"/>
  <c r="V478" i="2"/>
  <c r="U478" i="2"/>
  <c r="T478" i="2"/>
  <c r="S478" i="2"/>
  <c r="R478" i="2"/>
  <c r="Q478" i="2"/>
  <c r="P478" i="2"/>
  <c r="O478" i="2"/>
  <c r="N478" i="2"/>
  <c r="M478" i="2"/>
  <c r="L478" i="2"/>
  <c r="K478" i="2"/>
  <c r="J478" i="2"/>
  <c r="I478" i="2"/>
  <c r="H478" i="2"/>
  <c r="G478" i="2"/>
  <c r="F478" i="2"/>
  <c r="E478" i="2"/>
  <c r="D478" i="2"/>
  <c r="C478" i="2"/>
  <c r="B478" i="2"/>
  <c r="A478" i="2"/>
  <c r="AC477" i="2"/>
  <c r="AB477" i="2"/>
  <c r="AA477" i="2"/>
  <c r="Z477" i="2"/>
  <c r="Y477" i="2"/>
  <c r="X477" i="2"/>
  <c r="W477" i="2"/>
  <c r="V477" i="2"/>
  <c r="U477" i="2"/>
  <c r="T477" i="2"/>
  <c r="S477" i="2"/>
  <c r="R477" i="2"/>
  <c r="Q477" i="2"/>
  <c r="P477" i="2"/>
  <c r="O477" i="2"/>
  <c r="N477" i="2"/>
  <c r="M477" i="2"/>
  <c r="L477" i="2"/>
  <c r="K477" i="2"/>
  <c r="J477" i="2"/>
  <c r="I477" i="2"/>
  <c r="H477" i="2"/>
  <c r="G477" i="2"/>
  <c r="F477" i="2"/>
  <c r="E477" i="2"/>
  <c r="D477" i="2"/>
  <c r="C477" i="2"/>
  <c r="B477" i="2"/>
  <c r="A477" i="2"/>
  <c r="AC476" i="2"/>
  <c r="AB476" i="2"/>
  <c r="AA476" i="2"/>
  <c r="Z476" i="2"/>
  <c r="Y476" i="2"/>
  <c r="X476" i="2"/>
  <c r="W476" i="2"/>
  <c r="V476" i="2"/>
  <c r="U476" i="2"/>
  <c r="T476" i="2"/>
  <c r="S476" i="2"/>
  <c r="R476" i="2"/>
  <c r="Q476" i="2"/>
  <c r="P476" i="2"/>
  <c r="O476" i="2"/>
  <c r="N476" i="2"/>
  <c r="M476" i="2"/>
  <c r="L476" i="2"/>
  <c r="K476" i="2"/>
  <c r="J476" i="2"/>
  <c r="I476" i="2"/>
  <c r="H476" i="2"/>
  <c r="G476" i="2"/>
  <c r="F476" i="2"/>
  <c r="E476" i="2"/>
  <c r="D476" i="2"/>
  <c r="C476" i="2"/>
  <c r="B476" i="2"/>
  <c r="A476" i="2"/>
  <c r="AC475" i="2"/>
  <c r="AB475" i="2"/>
  <c r="AA475" i="2"/>
  <c r="Z475" i="2"/>
  <c r="Y475" i="2"/>
  <c r="X475" i="2"/>
  <c r="W475" i="2"/>
  <c r="V475" i="2"/>
  <c r="U475" i="2"/>
  <c r="T475" i="2"/>
  <c r="S475" i="2"/>
  <c r="R475" i="2"/>
  <c r="Q475" i="2"/>
  <c r="P475" i="2"/>
  <c r="O475" i="2"/>
  <c r="N475" i="2"/>
  <c r="M475" i="2"/>
  <c r="L475" i="2"/>
  <c r="K475" i="2"/>
  <c r="J475" i="2"/>
  <c r="I475" i="2"/>
  <c r="H475" i="2"/>
  <c r="G475" i="2"/>
  <c r="F475" i="2"/>
  <c r="E475" i="2"/>
  <c r="D475" i="2"/>
  <c r="C475" i="2"/>
  <c r="B475" i="2"/>
  <c r="A475" i="2"/>
  <c r="AC474" i="2"/>
  <c r="AB474" i="2"/>
  <c r="AA474" i="2"/>
  <c r="Z474" i="2"/>
  <c r="Y474" i="2"/>
  <c r="X474" i="2"/>
  <c r="W474" i="2"/>
  <c r="V474" i="2"/>
  <c r="U474" i="2"/>
  <c r="T474" i="2"/>
  <c r="S474" i="2"/>
  <c r="R474" i="2"/>
  <c r="Q474" i="2"/>
  <c r="P474" i="2"/>
  <c r="O474" i="2"/>
  <c r="N474" i="2"/>
  <c r="M474" i="2"/>
  <c r="L474" i="2"/>
  <c r="K474" i="2"/>
  <c r="J474" i="2"/>
  <c r="I474" i="2"/>
  <c r="H474" i="2"/>
  <c r="G474" i="2"/>
  <c r="F474" i="2"/>
  <c r="E474" i="2"/>
  <c r="D474" i="2"/>
  <c r="C474" i="2"/>
  <c r="B474" i="2"/>
  <c r="A474" i="2"/>
  <c r="AC473" i="2"/>
  <c r="AB473" i="2"/>
  <c r="AA473" i="2"/>
  <c r="Z473" i="2"/>
  <c r="Y473" i="2"/>
  <c r="X473" i="2"/>
  <c r="W473" i="2"/>
  <c r="V473" i="2"/>
  <c r="U473" i="2"/>
  <c r="T473" i="2"/>
  <c r="S473" i="2"/>
  <c r="R473" i="2"/>
  <c r="Q473" i="2"/>
  <c r="P473" i="2"/>
  <c r="O473" i="2"/>
  <c r="N473" i="2"/>
  <c r="M473" i="2"/>
  <c r="L473" i="2"/>
  <c r="K473" i="2"/>
  <c r="J473" i="2"/>
  <c r="I473" i="2"/>
  <c r="H473" i="2"/>
  <c r="G473" i="2"/>
  <c r="F473" i="2"/>
  <c r="E473" i="2"/>
  <c r="D473" i="2"/>
  <c r="C473" i="2"/>
  <c r="B473" i="2"/>
  <c r="A473" i="2"/>
  <c r="AC472" i="2"/>
  <c r="AB472" i="2"/>
  <c r="AA472" i="2"/>
  <c r="Z472" i="2"/>
  <c r="Y472" i="2"/>
  <c r="X472" i="2"/>
  <c r="W472" i="2"/>
  <c r="V472" i="2"/>
  <c r="U472" i="2"/>
  <c r="T472" i="2"/>
  <c r="S472" i="2"/>
  <c r="R472" i="2"/>
  <c r="Q472" i="2"/>
  <c r="P472" i="2"/>
  <c r="O472" i="2"/>
  <c r="N472" i="2"/>
  <c r="M472" i="2"/>
  <c r="L472" i="2"/>
  <c r="K472" i="2"/>
  <c r="J472" i="2"/>
  <c r="I472" i="2"/>
  <c r="H472" i="2"/>
  <c r="G472" i="2"/>
  <c r="F472" i="2"/>
  <c r="E472" i="2"/>
  <c r="D472" i="2"/>
  <c r="C472" i="2"/>
  <c r="B472" i="2"/>
  <c r="A472" i="2"/>
  <c r="AC471" i="2"/>
  <c r="AB471" i="2"/>
  <c r="AA471" i="2"/>
  <c r="Z471" i="2"/>
  <c r="Y471" i="2"/>
  <c r="X471" i="2"/>
  <c r="W471" i="2"/>
  <c r="V471" i="2"/>
  <c r="U471" i="2"/>
  <c r="T471" i="2"/>
  <c r="S471" i="2"/>
  <c r="R471" i="2"/>
  <c r="Q471" i="2"/>
  <c r="P471" i="2"/>
  <c r="O471" i="2"/>
  <c r="N471" i="2"/>
  <c r="M471" i="2"/>
  <c r="L471" i="2"/>
  <c r="K471" i="2"/>
  <c r="J471" i="2"/>
  <c r="I471" i="2"/>
  <c r="H471" i="2"/>
  <c r="G471" i="2"/>
  <c r="F471" i="2"/>
  <c r="E471" i="2"/>
  <c r="D471" i="2"/>
  <c r="C471" i="2"/>
  <c r="B471" i="2"/>
  <c r="A471" i="2"/>
  <c r="AC470" i="2"/>
  <c r="AB470" i="2"/>
  <c r="AA470" i="2"/>
  <c r="Z470" i="2"/>
  <c r="Y470" i="2"/>
  <c r="X470" i="2"/>
  <c r="W470" i="2"/>
  <c r="V470" i="2"/>
  <c r="U470" i="2"/>
  <c r="T470" i="2"/>
  <c r="S470" i="2"/>
  <c r="R470" i="2"/>
  <c r="Q470" i="2"/>
  <c r="P470" i="2"/>
  <c r="O470" i="2"/>
  <c r="N470" i="2"/>
  <c r="M470" i="2"/>
  <c r="L470" i="2"/>
  <c r="K470" i="2"/>
  <c r="J470" i="2"/>
  <c r="I470" i="2"/>
  <c r="H470" i="2"/>
  <c r="G470" i="2"/>
  <c r="F470" i="2"/>
  <c r="E470" i="2"/>
  <c r="D470" i="2"/>
  <c r="C470" i="2"/>
  <c r="B470" i="2"/>
  <c r="A470" i="2"/>
  <c r="AC469" i="2"/>
  <c r="AB469" i="2"/>
  <c r="AA469" i="2"/>
  <c r="Z469" i="2"/>
  <c r="Y469" i="2"/>
  <c r="X469" i="2"/>
  <c r="W469" i="2"/>
  <c r="V469" i="2"/>
  <c r="U469" i="2"/>
  <c r="T469" i="2"/>
  <c r="S469" i="2"/>
  <c r="R469" i="2"/>
  <c r="Q469" i="2"/>
  <c r="P469" i="2"/>
  <c r="O469" i="2"/>
  <c r="N469" i="2"/>
  <c r="M469" i="2"/>
  <c r="L469" i="2"/>
  <c r="K469" i="2"/>
  <c r="J469" i="2"/>
  <c r="I469" i="2"/>
  <c r="H469" i="2"/>
  <c r="G469" i="2"/>
  <c r="F469" i="2"/>
  <c r="E469" i="2"/>
  <c r="D469" i="2"/>
  <c r="C469" i="2"/>
  <c r="B469" i="2"/>
  <c r="A469" i="2"/>
  <c r="AC468" i="2"/>
  <c r="AB468" i="2"/>
  <c r="AA468" i="2"/>
  <c r="Z468" i="2"/>
  <c r="Y468" i="2"/>
  <c r="X468" i="2"/>
  <c r="W468" i="2"/>
  <c r="V468" i="2"/>
  <c r="U468" i="2"/>
  <c r="T468" i="2"/>
  <c r="S468" i="2"/>
  <c r="R468" i="2"/>
  <c r="Q468" i="2"/>
  <c r="P468" i="2"/>
  <c r="O468" i="2"/>
  <c r="N468" i="2"/>
  <c r="M468" i="2"/>
  <c r="L468" i="2"/>
  <c r="K468" i="2"/>
  <c r="J468" i="2"/>
  <c r="I468" i="2"/>
  <c r="H468" i="2"/>
  <c r="G468" i="2"/>
  <c r="F468" i="2"/>
  <c r="E468" i="2"/>
  <c r="D468" i="2"/>
  <c r="C468" i="2"/>
  <c r="B468" i="2"/>
  <c r="A468" i="2"/>
  <c r="AC467" i="2"/>
  <c r="AB467" i="2"/>
  <c r="AA467" i="2"/>
  <c r="Z467" i="2"/>
  <c r="Y467" i="2"/>
  <c r="X467" i="2"/>
  <c r="W467" i="2"/>
  <c r="V467" i="2"/>
  <c r="U467" i="2"/>
  <c r="T467" i="2"/>
  <c r="S467" i="2"/>
  <c r="R467" i="2"/>
  <c r="Q467" i="2"/>
  <c r="P467" i="2"/>
  <c r="O467" i="2"/>
  <c r="N467" i="2"/>
  <c r="M467" i="2"/>
  <c r="L467" i="2"/>
  <c r="K467" i="2"/>
  <c r="J467" i="2"/>
  <c r="I467" i="2"/>
  <c r="H467" i="2"/>
  <c r="G467" i="2"/>
  <c r="F467" i="2"/>
  <c r="E467" i="2"/>
  <c r="D467" i="2"/>
  <c r="C467" i="2"/>
  <c r="B467" i="2"/>
  <c r="A467" i="2"/>
  <c r="AC466" i="2"/>
  <c r="AB466" i="2"/>
  <c r="AA466" i="2"/>
  <c r="Z466" i="2"/>
  <c r="Y466" i="2"/>
  <c r="X466" i="2"/>
  <c r="W466" i="2"/>
  <c r="V466" i="2"/>
  <c r="U466" i="2"/>
  <c r="T466" i="2"/>
  <c r="S466" i="2"/>
  <c r="R466" i="2"/>
  <c r="Q466" i="2"/>
  <c r="P466" i="2"/>
  <c r="O466" i="2"/>
  <c r="N466" i="2"/>
  <c r="M466" i="2"/>
  <c r="L466" i="2"/>
  <c r="K466" i="2"/>
  <c r="J466" i="2"/>
  <c r="I466" i="2"/>
  <c r="H466" i="2"/>
  <c r="G466" i="2"/>
  <c r="F466" i="2"/>
  <c r="E466" i="2"/>
  <c r="D466" i="2"/>
  <c r="C466" i="2"/>
  <c r="B466" i="2"/>
  <c r="A466" i="2"/>
  <c r="AC465" i="2"/>
  <c r="AB465" i="2"/>
  <c r="AA465" i="2"/>
  <c r="Z465" i="2"/>
  <c r="Y465" i="2"/>
  <c r="X465" i="2"/>
  <c r="W465" i="2"/>
  <c r="V465" i="2"/>
  <c r="U465" i="2"/>
  <c r="T465" i="2"/>
  <c r="S465" i="2"/>
  <c r="R465" i="2"/>
  <c r="Q465" i="2"/>
  <c r="P465" i="2"/>
  <c r="O465" i="2"/>
  <c r="N465" i="2"/>
  <c r="M465" i="2"/>
  <c r="L465" i="2"/>
  <c r="K465" i="2"/>
  <c r="J465" i="2"/>
  <c r="I465" i="2"/>
  <c r="H465" i="2"/>
  <c r="G465" i="2"/>
  <c r="F465" i="2"/>
  <c r="E465" i="2"/>
  <c r="D465" i="2"/>
  <c r="C465" i="2"/>
  <c r="B465" i="2"/>
  <c r="A465" i="2"/>
  <c r="AC464" i="2"/>
  <c r="AB464" i="2"/>
  <c r="AA464" i="2"/>
  <c r="Z464" i="2"/>
  <c r="Y464" i="2"/>
  <c r="X464" i="2"/>
  <c r="W464" i="2"/>
  <c r="V464" i="2"/>
  <c r="U464" i="2"/>
  <c r="T464" i="2"/>
  <c r="S464" i="2"/>
  <c r="R464" i="2"/>
  <c r="Q464" i="2"/>
  <c r="P464" i="2"/>
  <c r="O464" i="2"/>
  <c r="N464" i="2"/>
  <c r="M464" i="2"/>
  <c r="L464" i="2"/>
  <c r="K464" i="2"/>
  <c r="J464" i="2"/>
  <c r="I464" i="2"/>
  <c r="H464" i="2"/>
  <c r="G464" i="2"/>
  <c r="F464" i="2"/>
  <c r="E464" i="2"/>
  <c r="D464" i="2"/>
  <c r="C464" i="2"/>
  <c r="B464" i="2"/>
  <c r="A464" i="2"/>
  <c r="AC463" i="2"/>
  <c r="AB463" i="2"/>
  <c r="AA463" i="2"/>
  <c r="Z463" i="2"/>
  <c r="Y463" i="2"/>
  <c r="X463" i="2"/>
  <c r="W463" i="2"/>
  <c r="V463" i="2"/>
  <c r="U463" i="2"/>
  <c r="T463" i="2"/>
  <c r="S463" i="2"/>
  <c r="R463" i="2"/>
  <c r="Q463" i="2"/>
  <c r="P463" i="2"/>
  <c r="O463" i="2"/>
  <c r="N463" i="2"/>
  <c r="M463" i="2"/>
  <c r="L463" i="2"/>
  <c r="K463" i="2"/>
  <c r="J463" i="2"/>
  <c r="I463" i="2"/>
  <c r="H463" i="2"/>
  <c r="G463" i="2"/>
  <c r="F463" i="2"/>
  <c r="E463" i="2"/>
  <c r="D463" i="2"/>
  <c r="C463" i="2"/>
  <c r="B463" i="2"/>
  <c r="A463" i="2"/>
  <c r="AC462" i="2"/>
  <c r="AB462" i="2"/>
  <c r="AA462" i="2"/>
  <c r="Z462" i="2"/>
  <c r="Y462" i="2"/>
  <c r="X462" i="2"/>
  <c r="W462" i="2"/>
  <c r="V462" i="2"/>
  <c r="U462" i="2"/>
  <c r="T462" i="2"/>
  <c r="S462" i="2"/>
  <c r="R462" i="2"/>
  <c r="Q462" i="2"/>
  <c r="P462" i="2"/>
  <c r="O462" i="2"/>
  <c r="N462" i="2"/>
  <c r="M462" i="2"/>
  <c r="L462" i="2"/>
  <c r="K462" i="2"/>
  <c r="J462" i="2"/>
  <c r="I462" i="2"/>
  <c r="H462" i="2"/>
  <c r="G462" i="2"/>
  <c r="F462" i="2"/>
  <c r="E462" i="2"/>
  <c r="D462" i="2"/>
  <c r="C462" i="2"/>
  <c r="B462" i="2"/>
  <c r="A462" i="2"/>
  <c r="AC461" i="2"/>
  <c r="AB461" i="2"/>
  <c r="AA461" i="2"/>
  <c r="Z461" i="2"/>
  <c r="Y461" i="2"/>
  <c r="X461" i="2"/>
  <c r="W461" i="2"/>
  <c r="V461" i="2"/>
  <c r="U461" i="2"/>
  <c r="T461" i="2"/>
  <c r="S461" i="2"/>
  <c r="R461" i="2"/>
  <c r="Q461" i="2"/>
  <c r="P461" i="2"/>
  <c r="O461" i="2"/>
  <c r="N461" i="2"/>
  <c r="M461" i="2"/>
  <c r="L461" i="2"/>
  <c r="K461" i="2"/>
  <c r="J461" i="2"/>
  <c r="I461" i="2"/>
  <c r="H461" i="2"/>
  <c r="G461" i="2"/>
  <c r="F461" i="2"/>
  <c r="E461" i="2"/>
  <c r="D461" i="2"/>
  <c r="C461" i="2"/>
  <c r="B461" i="2"/>
  <c r="A461" i="2"/>
  <c r="AC460" i="2"/>
  <c r="AB460" i="2"/>
  <c r="AA460" i="2"/>
  <c r="Z460" i="2"/>
  <c r="Y460" i="2"/>
  <c r="X460" i="2"/>
  <c r="W460" i="2"/>
  <c r="V460" i="2"/>
  <c r="U460" i="2"/>
  <c r="T460" i="2"/>
  <c r="S460" i="2"/>
  <c r="R460" i="2"/>
  <c r="Q460" i="2"/>
  <c r="P460" i="2"/>
  <c r="O460" i="2"/>
  <c r="N460" i="2"/>
  <c r="M460" i="2"/>
  <c r="L460" i="2"/>
  <c r="K460" i="2"/>
  <c r="J460" i="2"/>
  <c r="I460" i="2"/>
  <c r="H460" i="2"/>
  <c r="G460" i="2"/>
  <c r="F460" i="2"/>
  <c r="E460" i="2"/>
  <c r="D460" i="2"/>
  <c r="C460" i="2"/>
  <c r="B460" i="2"/>
  <c r="A460" i="2"/>
  <c r="AC459" i="2"/>
  <c r="AB459" i="2"/>
  <c r="AA459" i="2"/>
  <c r="Z459" i="2"/>
  <c r="Y459" i="2"/>
  <c r="X459" i="2"/>
  <c r="W459" i="2"/>
  <c r="V459" i="2"/>
  <c r="U459" i="2"/>
  <c r="T459" i="2"/>
  <c r="S459" i="2"/>
  <c r="R459" i="2"/>
  <c r="Q459" i="2"/>
  <c r="P459" i="2"/>
  <c r="O459" i="2"/>
  <c r="N459" i="2"/>
  <c r="M459" i="2"/>
  <c r="L459" i="2"/>
  <c r="K459" i="2"/>
  <c r="J459" i="2"/>
  <c r="I459" i="2"/>
  <c r="H459" i="2"/>
  <c r="G459" i="2"/>
  <c r="F459" i="2"/>
  <c r="E459" i="2"/>
  <c r="D459" i="2"/>
  <c r="C459" i="2"/>
  <c r="B459" i="2"/>
  <c r="A459" i="2"/>
  <c r="AC458" i="2"/>
  <c r="AB458" i="2"/>
  <c r="AA458" i="2"/>
  <c r="Z458" i="2"/>
  <c r="Y458" i="2"/>
  <c r="X458" i="2"/>
  <c r="W458" i="2"/>
  <c r="V458" i="2"/>
  <c r="U458" i="2"/>
  <c r="T458" i="2"/>
  <c r="S458" i="2"/>
  <c r="R458" i="2"/>
  <c r="Q458" i="2"/>
  <c r="P458" i="2"/>
  <c r="O458" i="2"/>
  <c r="N458" i="2"/>
  <c r="M458" i="2"/>
  <c r="L458" i="2"/>
  <c r="K458" i="2"/>
  <c r="J458" i="2"/>
  <c r="I458" i="2"/>
  <c r="H458" i="2"/>
  <c r="G458" i="2"/>
  <c r="F458" i="2"/>
  <c r="E458" i="2"/>
  <c r="D458" i="2"/>
  <c r="C458" i="2"/>
  <c r="B458" i="2"/>
  <c r="A458" i="2"/>
  <c r="AC457" i="2"/>
  <c r="AB457" i="2"/>
  <c r="AA457" i="2"/>
  <c r="Z457" i="2"/>
  <c r="Y457" i="2"/>
  <c r="X457" i="2"/>
  <c r="W457" i="2"/>
  <c r="V457" i="2"/>
  <c r="U457" i="2"/>
  <c r="T457" i="2"/>
  <c r="S457" i="2"/>
  <c r="R457" i="2"/>
  <c r="Q457" i="2"/>
  <c r="P457" i="2"/>
  <c r="O457" i="2"/>
  <c r="N457" i="2"/>
  <c r="M457" i="2"/>
  <c r="L457" i="2"/>
  <c r="K457" i="2"/>
  <c r="J457" i="2"/>
  <c r="I457" i="2"/>
  <c r="H457" i="2"/>
  <c r="G457" i="2"/>
  <c r="F457" i="2"/>
  <c r="E457" i="2"/>
  <c r="D457" i="2"/>
  <c r="C457" i="2"/>
  <c r="B457" i="2"/>
  <c r="A457" i="2"/>
  <c r="AC456" i="2"/>
  <c r="AB456" i="2"/>
  <c r="AA456" i="2"/>
  <c r="Z456" i="2"/>
  <c r="Y456" i="2"/>
  <c r="X456" i="2"/>
  <c r="W456" i="2"/>
  <c r="V456" i="2"/>
  <c r="U456" i="2"/>
  <c r="T456" i="2"/>
  <c r="S456" i="2"/>
  <c r="R456" i="2"/>
  <c r="Q456" i="2"/>
  <c r="P456" i="2"/>
  <c r="O456" i="2"/>
  <c r="N456" i="2"/>
  <c r="M456" i="2"/>
  <c r="L456" i="2"/>
  <c r="K456" i="2"/>
  <c r="J456" i="2"/>
  <c r="I456" i="2"/>
  <c r="H456" i="2"/>
  <c r="G456" i="2"/>
  <c r="F456" i="2"/>
  <c r="E456" i="2"/>
  <c r="D456" i="2"/>
  <c r="C456" i="2"/>
  <c r="B456" i="2"/>
  <c r="A456" i="2"/>
  <c r="AC455" i="2"/>
  <c r="AB455" i="2"/>
  <c r="AA455" i="2"/>
  <c r="Z455" i="2"/>
  <c r="Y455" i="2"/>
  <c r="X455" i="2"/>
  <c r="W455" i="2"/>
  <c r="V455" i="2"/>
  <c r="U455" i="2"/>
  <c r="T455" i="2"/>
  <c r="S455" i="2"/>
  <c r="R455" i="2"/>
  <c r="Q455" i="2"/>
  <c r="P455" i="2"/>
  <c r="O455" i="2"/>
  <c r="N455" i="2"/>
  <c r="M455" i="2"/>
  <c r="L455" i="2"/>
  <c r="K455" i="2"/>
  <c r="J455" i="2"/>
  <c r="I455" i="2"/>
  <c r="H455" i="2"/>
  <c r="G455" i="2"/>
  <c r="F455" i="2"/>
  <c r="E455" i="2"/>
  <c r="D455" i="2"/>
  <c r="C455" i="2"/>
  <c r="B455" i="2"/>
  <c r="A455" i="2"/>
  <c r="AC454" i="2"/>
  <c r="AB454" i="2"/>
  <c r="AA454" i="2"/>
  <c r="Z454" i="2"/>
  <c r="Y454" i="2"/>
  <c r="X454" i="2"/>
  <c r="W454" i="2"/>
  <c r="V454" i="2"/>
  <c r="U454" i="2"/>
  <c r="T454" i="2"/>
  <c r="S454" i="2"/>
  <c r="R454" i="2"/>
  <c r="Q454" i="2"/>
  <c r="P454" i="2"/>
  <c r="O454" i="2"/>
  <c r="N454" i="2"/>
  <c r="M454" i="2"/>
  <c r="L454" i="2"/>
  <c r="K454" i="2"/>
  <c r="J454" i="2"/>
  <c r="I454" i="2"/>
  <c r="H454" i="2"/>
  <c r="G454" i="2"/>
  <c r="F454" i="2"/>
  <c r="E454" i="2"/>
  <c r="D454" i="2"/>
  <c r="C454" i="2"/>
  <c r="B454" i="2"/>
  <c r="A454" i="2"/>
  <c r="AC453" i="2"/>
  <c r="AB453" i="2"/>
  <c r="AA453" i="2"/>
  <c r="Z453" i="2"/>
  <c r="Y453" i="2"/>
  <c r="X453" i="2"/>
  <c r="W453" i="2"/>
  <c r="V453" i="2"/>
  <c r="U453" i="2"/>
  <c r="T453" i="2"/>
  <c r="S453" i="2"/>
  <c r="R453" i="2"/>
  <c r="Q453" i="2"/>
  <c r="P453" i="2"/>
  <c r="O453" i="2"/>
  <c r="N453" i="2"/>
  <c r="M453" i="2"/>
  <c r="L453" i="2"/>
  <c r="K453" i="2"/>
  <c r="J453" i="2"/>
  <c r="I453" i="2"/>
  <c r="H453" i="2"/>
  <c r="G453" i="2"/>
  <c r="F453" i="2"/>
  <c r="E453" i="2"/>
  <c r="D453" i="2"/>
  <c r="C453" i="2"/>
  <c r="B453" i="2"/>
  <c r="A453" i="2"/>
  <c r="AC452" i="2"/>
  <c r="AB452" i="2"/>
  <c r="AA452" i="2"/>
  <c r="Z452" i="2"/>
  <c r="Y452" i="2"/>
  <c r="X452" i="2"/>
  <c r="W452" i="2"/>
  <c r="V452" i="2"/>
  <c r="U452" i="2"/>
  <c r="T452" i="2"/>
  <c r="S452" i="2"/>
  <c r="R452" i="2"/>
  <c r="Q452" i="2"/>
  <c r="P452" i="2"/>
  <c r="O452" i="2"/>
  <c r="N452" i="2"/>
  <c r="M452" i="2"/>
  <c r="L452" i="2"/>
  <c r="K452" i="2"/>
  <c r="J452" i="2"/>
  <c r="I452" i="2"/>
  <c r="H452" i="2"/>
  <c r="G452" i="2"/>
  <c r="F452" i="2"/>
  <c r="E452" i="2"/>
  <c r="D452" i="2"/>
  <c r="C452" i="2"/>
  <c r="B452" i="2"/>
  <c r="A452" i="2"/>
  <c r="AC451" i="2"/>
  <c r="AB451" i="2"/>
  <c r="AA451" i="2"/>
  <c r="Z451" i="2"/>
  <c r="Y451" i="2"/>
  <c r="X451" i="2"/>
  <c r="W451" i="2"/>
  <c r="V451" i="2"/>
  <c r="U451" i="2"/>
  <c r="T451" i="2"/>
  <c r="S451" i="2"/>
  <c r="R451" i="2"/>
  <c r="Q451" i="2"/>
  <c r="P451" i="2"/>
  <c r="O451" i="2"/>
  <c r="N451" i="2"/>
  <c r="M451" i="2"/>
  <c r="L451" i="2"/>
  <c r="K451" i="2"/>
  <c r="J451" i="2"/>
  <c r="I451" i="2"/>
  <c r="H451" i="2"/>
  <c r="G451" i="2"/>
  <c r="F451" i="2"/>
  <c r="E451" i="2"/>
  <c r="D451" i="2"/>
  <c r="C451" i="2"/>
  <c r="B451" i="2"/>
  <c r="A451" i="2"/>
  <c r="AC450" i="2"/>
  <c r="AB450" i="2"/>
  <c r="AA450" i="2"/>
  <c r="Z450" i="2"/>
  <c r="Y450" i="2"/>
  <c r="X450" i="2"/>
  <c r="W450" i="2"/>
  <c r="V450" i="2"/>
  <c r="U450" i="2"/>
  <c r="T450" i="2"/>
  <c r="S450" i="2"/>
  <c r="R450" i="2"/>
  <c r="Q450" i="2"/>
  <c r="P450" i="2"/>
  <c r="O450" i="2"/>
  <c r="N450" i="2"/>
  <c r="M450" i="2"/>
  <c r="L450" i="2"/>
  <c r="K450" i="2"/>
  <c r="J450" i="2"/>
  <c r="I450" i="2"/>
  <c r="H450" i="2"/>
  <c r="G450" i="2"/>
  <c r="F450" i="2"/>
  <c r="E450" i="2"/>
  <c r="D450" i="2"/>
  <c r="C450" i="2"/>
  <c r="B450" i="2"/>
  <c r="A450" i="2"/>
  <c r="AC449" i="2"/>
  <c r="AB449" i="2"/>
  <c r="AA449" i="2"/>
  <c r="Z449" i="2"/>
  <c r="Y449" i="2"/>
  <c r="X449" i="2"/>
  <c r="W449" i="2"/>
  <c r="V449" i="2"/>
  <c r="U449" i="2"/>
  <c r="T449" i="2"/>
  <c r="S449" i="2"/>
  <c r="R449" i="2"/>
  <c r="Q449" i="2"/>
  <c r="P449" i="2"/>
  <c r="O449" i="2"/>
  <c r="N449" i="2"/>
  <c r="M449" i="2"/>
  <c r="L449" i="2"/>
  <c r="K449" i="2"/>
  <c r="J449" i="2"/>
  <c r="I449" i="2"/>
  <c r="H449" i="2"/>
  <c r="G449" i="2"/>
  <c r="F449" i="2"/>
  <c r="E449" i="2"/>
  <c r="D449" i="2"/>
  <c r="C449" i="2"/>
  <c r="B449" i="2"/>
  <c r="A449" i="2"/>
  <c r="AC448" i="2"/>
  <c r="AB448" i="2"/>
  <c r="AA448" i="2"/>
  <c r="Z448" i="2"/>
  <c r="Y448" i="2"/>
  <c r="X448" i="2"/>
  <c r="W448" i="2"/>
  <c r="V448" i="2"/>
  <c r="U448" i="2"/>
  <c r="T448" i="2"/>
  <c r="S448" i="2"/>
  <c r="R448" i="2"/>
  <c r="Q448" i="2"/>
  <c r="P448" i="2"/>
  <c r="O448" i="2"/>
  <c r="N448" i="2"/>
  <c r="M448" i="2"/>
  <c r="L448" i="2"/>
  <c r="K448" i="2"/>
  <c r="J448" i="2"/>
  <c r="I448" i="2"/>
  <c r="H448" i="2"/>
  <c r="G448" i="2"/>
  <c r="F448" i="2"/>
  <c r="E448" i="2"/>
  <c r="D448" i="2"/>
  <c r="C448" i="2"/>
  <c r="B448" i="2"/>
  <c r="A448" i="2"/>
  <c r="AC447" i="2"/>
  <c r="AB447" i="2"/>
  <c r="AA447" i="2"/>
  <c r="Z447" i="2"/>
  <c r="Y447" i="2"/>
  <c r="X447" i="2"/>
  <c r="W447" i="2"/>
  <c r="V447" i="2"/>
  <c r="U447" i="2"/>
  <c r="T447" i="2"/>
  <c r="S447" i="2"/>
  <c r="R447" i="2"/>
  <c r="Q447" i="2"/>
  <c r="P447" i="2"/>
  <c r="O447" i="2"/>
  <c r="N447" i="2"/>
  <c r="M447" i="2"/>
  <c r="L447" i="2"/>
  <c r="K447" i="2"/>
  <c r="J447" i="2"/>
  <c r="I447" i="2"/>
  <c r="H447" i="2"/>
  <c r="G447" i="2"/>
  <c r="F447" i="2"/>
  <c r="E447" i="2"/>
  <c r="D447" i="2"/>
  <c r="C447" i="2"/>
  <c r="B447" i="2"/>
  <c r="A447" i="2"/>
  <c r="AC446" i="2"/>
  <c r="AB446" i="2"/>
  <c r="AA446" i="2"/>
  <c r="Z446" i="2"/>
  <c r="Y446" i="2"/>
  <c r="X446" i="2"/>
  <c r="W446" i="2"/>
  <c r="V446" i="2"/>
  <c r="U446" i="2"/>
  <c r="T446" i="2"/>
  <c r="S446" i="2"/>
  <c r="R446" i="2"/>
  <c r="Q446" i="2"/>
  <c r="P446" i="2"/>
  <c r="O446" i="2"/>
  <c r="N446" i="2"/>
  <c r="M446" i="2"/>
  <c r="L446" i="2"/>
  <c r="K446" i="2"/>
  <c r="J446" i="2"/>
  <c r="I446" i="2"/>
  <c r="H446" i="2"/>
  <c r="G446" i="2"/>
  <c r="F446" i="2"/>
  <c r="E446" i="2"/>
  <c r="D446" i="2"/>
  <c r="C446" i="2"/>
  <c r="B446" i="2"/>
  <c r="A446" i="2"/>
  <c r="AC445" i="2"/>
  <c r="AB445" i="2"/>
  <c r="AA445" i="2"/>
  <c r="Z445" i="2"/>
  <c r="Y445" i="2"/>
  <c r="X445" i="2"/>
  <c r="W445" i="2"/>
  <c r="V445" i="2"/>
  <c r="U445" i="2"/>
  <c r="T445" i="2"/>
  <c r="S445" i="2"/>
  <c r="R445" i="2"/>
  <c r="Q445" i="2"/>
  <c r="P445" i="2"/>
  <c r="O445" i="2"/>
  <c r="N445" i="2"/>
  <c r="M445" i="2"/>
  <c r="L445" i="2"/>
  <c r="K445" i="2"/>
  <c r="J445" i="2"/>
  <c r="I445" i="2"/>
  <c r="H445" i="2"/>
  <c r="G445" i="2"/>
  <c r="F445" i="2"/>
  <c r="E445" i="2"/>
  <c r="D445" i="2"/>
  <c r="C445" i="2"/>
  <c r="B445" i="2"/>
  <c r="A445" i="2"/>
  <c r="AC444" i="2"/>
  <c r="AB444" i="2"/>
  <c r="AA444" i="2"/>
  <c r="Z444" i="2"/>
  <c r="Y444" i="2"/>
  <c r="X444" i="2"/>
  <c r="W444" i="2"/>
  <c r="V444" i="2"/>
  <c r="U444" i="2"/>
  <c r="T444" i="2"/>
  <c r="S444" i="2"/>
  <c r="R444" i="2"/>
  <c r="Q444" i="2"/>
  <c r="P444" i="2"/>
  <c r="O444" i="2"/>
  <c r="N444" i="2"/>
  <c r="M444" i="2"/>
  <c r="L444" i="2"/>
  <c r="K444" i="2"/>
  <c r="J444" i="2"/>
  <c r="I444" i="2"/>
  <c r="H444" i="2"/>
  <c r="G444" i="2"/>
  <c r="F444" i="2"/>
  <c r="E444" i="2"/>
  <c r="D444" i="2"/>
  <c r="C444" i="2"/>
  <c r="B444" i="2"/>
  <c r="A444" i="2"/>
  <c r="AC443" i="2"/>
  <c r="AB443" i="2"/>
  <c r="AA443" i="2"/>
  <c r="Z443" i="2"/>
  <c r="Y443" i="2"/>
  <c r="X443" i="2"/>
  <c r="W443" i="2"/>
  <c r="V443" i="2"/>
  <c r="U443" i="2"/>
  <c r="T443" i="2"/>
  <c r="S443" i="2"/>
  <c r="R443" i="2"/>
  <c r="Q443" i="2"/>
  <c r="P443" i="2"/>
  <c r="O443" i="2"/>
  <c r="N443" i="2"/>
  <c r="M443" i="2"/>
  <c r="L443" i="2"/>
  <c r="K443" i="2"/>
  <c r="J443" i="2"/>
  <c r="I443" i="2"/>
  <c r="H443" i="2"/>
  <c r="G443" i="2"/>
  <c r="F443" i="2"/>
  <c r="E443" i="2"/>
  <c r="D443" i="2"/>
  <c r="C443" i="2"/>
  <c r="B443" i="2"/>
  <c r="A443" i="2"/>
  <c r="AC442" i="2"/>
  <c r="AB442" i="2"/>
  <c r="AA442" i="2"/>
  <c r="Z442" i="2"/>
  <c r="Y442" i="2"/>
  <c r="X442" i="2"/>
  <c r="W442" i="2"/>
  <c r="V442" i="2"/>
  <c r="U442" i="2"/>
  <c r="T442" i="2"/>
  <c r="S442" i="2"/>
  <c r="R442" i="2"/>
  <c r="Q442" i="2"/>
  <c r="P442" i="2"/>
  <c r="O442" i="2"/>
  <c r="N442" i="2"/>
  <c r="M442" i="2"/>
  <c r="L442" i="2"/>
  <c r="K442" i="2"/>
  <c r="J442" i="2"/>
  <c r="I442" i="2"/>
  <c r="H442" i="2"/>
  <c r="G442" i="2"/>
  <c r="F442" i="2"/>
  <c r="E442" i="2"/>
  <c r="D442" i="2"/>
  <c r="C442" i="2"/>
  <c r="B442" i="2"/>
  <c r="A442" i="2"/>
  <c r="AC441" i="2"/>
  <c r="AB441" i="2"/>
  <c r="AA441" i="2"/>
  <c r="Z441" i="2"/>
  <c r="Y441" i="2"/>
  <c r="X441" i="2"/>
  <c r="W441" i="2"/>
  <c r="V441" i="2"/>
  <c r="U441" i="2"/>
  <c r="T441" i="2"/>
  <c r="S441" i="2"/>
  <c r="R441" i="2"/>
  <c r="Q441" i="2"/>
  <c r="P441" i="2"/>
  <c r="O441" i="2"/>
  <c r="N441" i="2"/>
  <c r="M441" i="2"/>
  <c r="L441" i="2"/>
  <c r="K441" i="2"/>
  <c r="J441" i="2"/>
  <c r="I441" i="2"/>
  <c r="H441" i="2"/>
  <c r="G441" i="2"/>
  <c r="F441" i="2"/>
  <c r="E441" i="2"/>
  <c r="D441" i="2"/>
  <c r="C441" i="2"/>
  <c r="B441" i="2"/>
  <c r="A441" i="2"/>
  <c r="AC440" i="2"/>
  <c r="AB440" i="2"/>
  <c r="AA440" i="2"/>
  <c r="Z440" i="2"/>
  <c r="Y440" i="2"/>
  <c r="X440" i="2"/>
  <c r="W440" i="2"/>
  <c r="V440" i="2"/>
  <c r="U440" i="2"/>
  <c r="T440" i="2"/>
  <c r="S440" i="2"/>
  <c r="R440" i="2"/>
  <c r="Q440" i="2"/>
  <c r="P440" i="2"/>
  <c r="O440" i="2"/>
  <c r="N440" i="2"/>
  <c r="M440" i="2"/>
  <c r="L440" i="2"/>
  <c r="K440" i="2"/>
  <c r="J440" i="2"/>
  <c r="I440" i="2"/>
  <c r="H440" i="2"/>
  <c r="G440" i="2"/>
  <c r="F440" i="2"/>
  <c r="E440" i="2"/>
  <c r="D440" i="2"/>
  <c r="C440" i="2"/>
  <c r="B440" i="2"/>
  <c r="A440" i="2"/>
  <c r="AC439" i="2"/>
  <c r="AB439" i="2"/>
  <c r="AA439" i="2"/>
  <c r="Z439" i="2"/>
  <c r="Y439" i="2"/>
  <c r="X439" i="2"/>
  <c r="W439" i="2"/>
  <c r="V439" i="2"/>
  <c r="U439" i="2"/>
  <c r="T439" i="2"/>
  <c r="S439" i="2"/>
  <c r="R439" i="2"/>
  <c r="Q439" i="2"/>
  <c r="P439" i="2"/>
  <c r="O439" i="2"/>
  <c r="N439" i="2"/>
  <c r="M439" i="2"/>
  <c r="L439" i="2"/>
  <c r="K439" i="2"/>
  <c r="J439" i="2"/>
  <c r="I439" i="2"/>
  <c r="H439" i="2"/>
  <c r="G439" i="2"/>
  <c r="F439" i="2"/>
  <c r="E439" i="2"/>
  <c r="D439" i="2"/>
  <c r="C439" i="2"/>
  <c r="B439" i="2"/>
  <c r="A439" i="2"/>
  <c r="AC438" i="2"/>
  <c r="AB438" i="2"/>
  <c r="AA438" i="2"/>
  <c r="Z438" i="2"/>
  <c r="Y438" i="2"/>
  <c r="X438" i="2"/>
  <c r="W438" i="2"/>
  <c r="V438" i="2"/>
  <c r="U438" i="2"/>
  <c r="T438" i="2"/>
  <c r="S438" i="2"/>
  <c r="R438" i="2"/>
  <c r="Q438" i="2"/>
  <c r="P438" i="2"/>
  <c r="O438" i="2"/>
  <c r="N438" i="2"/>
  <c r="M438" i="2"/>
  <c r="L438" i="2"/>
  <c r="K438" i="2"/>
  <c r="J438" i="2"/>
  <c r="I438" i="2"/>
  <c r="H438" i="2"/>
  <c r="G438" i="2"/>
  <c r="F438" i="2"/>
  <c r="E438" i="2"/>
  <c r="D438" i="2"/>
  <c r="C438" i="2"/>
  <c r="B438" i="2"/>
  <c r="A438" i="2"/>
  <c r="AC437" i="2"/>
  <c r="AB437" i="2"/>
  <c r="AA437" i="2"/>
  <c r="Z437" i="2"/>
  <c r="Y437" i="2"/>
  <c r="X437" i="2"/>
  <c r="W437" i="2"/>
  <c r="V437" i="2"/>
  <c r="U437" i="2"/>
  <c r="T437" i="2"/>
  <c r="S437" i="2"/>
  <c r="R437" i="2"/>
  <c r="Q437" i="2"/>
  <c r="P437" i="2"/>
  <c r="O437" i="2"/>
  <c r="N437" i="2"/>
  <c r="M437" i="2"/>
  <c r="L437" i="2"/>
  <c r="K437" i="2"/>
  <c r="J437" i="2"/>
  <c r="I437" i="2"/>
  <c r="H437" i="2"/>
  <c r="G437" i="2"/>
  <c r="F437" i="2"/>
  <c r="E437" i="2"/>
  <c r="D437" i="2"/>
  <c r="C437" i="2"/>
  <c r="B437" i="2"/>
  <c r="A437" i="2"/>
  <c r="AC436" i="2"/>
  <c r="AB436" i="2"/>
  <c r="AA436" i="2"/>
  <c r="Z436" i="2"/>
  <c r="Y436" i="2"/>
  <c r="X436" i="2"/>
  <c r="W436" i="2"/>
  <c r="V436" i="2"/>
  <c r="U436" i="2"/>
  <c r="T436" i="2"/>
  <c r="S436" i="2"/>
  <c r="R436" i="2"/>
  <c r="Q436" i="2"/>
  <c r="P436" i="2"/>
  <c r="O436" i="2"/>
  <c r="N436" i="2"/>
  <c r="M436" i="2"/>
  <c r="L436" i="2"/>
  <c r="K436" i="2"/>
  <c r="J436" i="2"/>
  <c r="I436" i="2"/>
  <c r="H436" i="2"/>
  <c r="G436" i="2"/>
  <c r="F436" i="2"/>
  <c r="E436" i="2"/>
  <c r="D436" i="2"/>
  <c r="C436" i="2"/>
  <c r="B436" i="2"/>
  <c r="A436" i="2"/>
  <c r="AC435" i="2"/>
  <c r="AB435" i="2"/>
  <c r="AA435" i="2"/>
  <c r="Z435" i="2"/>
  <c r="Y435" i="2"/>
  <c r="X435" i="2"/>
  <c r="W435" i="2"/>
  <c r="V435" i="2"/>
  <c r="U435" i="2"/>
  <c r="T435" i="2"/>
  <c r="S435" i="2"/>
  <c r="R435" i="2"/>
  <c r="Q435" i="2"/>
  <c r="P435" i="2"/>
  <c r="O435" i="2"/>
  <c r="N435" i="2"/>
  <c r="M435" i="2"/>
  <c r="L435" i="2"/>
  <c r="K435" i="2"/>
  <c r="J435" i="2"/>
  <c r="I435" i="2"/>
  <c r="H435" i="2"/>
  <c r="G435" i="2"/>
  <c r="F435" i="2"/>
  <c r="E435" i="2"/>
  <c r="D435" i="2"/>
  <c r="C435" i="2"/>
  <c r="B435" i="2"/>
  <c r="A435" i="2"/>
  <c r="AC434" i="2"/>
  <c r="AB434" i="2"/>
  <c r="AA434" i="2"/>
  <c r="Z434" i="2"/>
  <c r="Y434" i="2"/>
  <c r="X434" i="2"/>
  <c r="W434" i="2"/>
  <c r="V434" i="2"/>
  <c r="U434" i="2"/>
  <c r="T434" i="2"/>
  <c r="S434" i="2"/>
  <c r="R434" i="2"/>
  <c r="Q434" i="2"/>
  <c r="P434" i="2"/>
  <c r="O434" i="2"/>
  <c r="N434" i="2"/>
  <c r="M434" i="2"/>
  <c r="L434" i="2"/>
  <c r="K434" i="2"/>
  <c r="J434" i="2"/>
  <c r="I434" i="2"/>
  <c r="H434" i="2"/>
  <c r="G434" i="2"/>
  <c r="F434" i="2"/>
  <c r="E434" i="2"/>
  <c r="D434" i="2"/>
  <c r="C434" i="2"/>
  <c r="B434" i="2"/>
  <c r="A434" i="2"/>
  <c r="AC433" i="2"/>
  <c r="AB433" i="2"/>
  <c r="AA433" i="2"/>
  <c r="Z433" i="2"/>
  <c r="Y433" i="2"/>
  <c r="X433" i="2"/>
  <c r="W433" i="2"/>
  <c r="V433" i="2"/>
  <c r="U433" i="2"/>
  <c r="T433" i="2"/>
  <c r="S433" i="2"/>
  <c r="R433" i="2"/>
  <c r="Q433" i="2"/>
  <c r="P433" i="2"/>
  <c r="O433" i="2"/>
  <c r="N433" i="2"/>
  <c r="M433" i="2"/>
  <c r="L433" i="2"/>
  <c r="K433" i="2"/>
  <c r="J433" i="2"/>
  <c r="I433" i="2"/>
  <c r="H433" i="2"/>
  <c r="G433" i="2"/>
  <c r="F433" i="2"/>
  <c r="E433" i="2"/>
  <c r="D433" i="2"/>
  <c r="C433" i="2"/>
  <c r="B433" i="2"/>
  <c r="A433" i="2"/>
  <c r="AC432" i="2"/>
  <c r="AB432" i="2"/>
  <c r="AA432" i="2"/>
  <c r="Z432" i="2"/>
  <c r="Y432" i="2"/>
  <c r="X432" i="2"/>
  <c r="W432" i="2"/>
  <c r="V432" i="2"/>
  <c r="U432" i="2"/>
  <c r="T432" i="2"/>
  <c r="S432" i="2"/>
  <c r="R432" i="2"/>
  <c r="Q432" i="2"/>
  <c r="P432" i="2"/>
  <c r="O432" i="2"/>
  <c r="N432" i="2"/>
  <c r="M432" i="2"/>
  <c r="L432" i="2"/>
  <c r="K432" i="2"/>
  <c r="J432" i="2"/>
  <c r="I432" i="2"/>
  <c r="H432" i="2"/>
  <c r="G432" i="2"/>
  <c r="F432" i="2"/>
  <c r="E432" i="2"/>
  <c r="D432" i="2"/>
  <c r="C432" i="2"/>
  <c r="B432" i="2"/>
  <c r="A432" i="2"/>
  <c r="AC431" i="2"/>
  <c r="AB431" i="2"/>
  <c r="AA431" i="2"/>
  <c r="Z431" i="2"/>
  <c r="Y431" i="2"/>
  <c r="X431" i="2"/>
  <c r="W431" i="2"/>
  <c r="V431" i="2"/>
  <c r="U431" i="2"/>
  <c r="T431" i="2"/>
  <c r="S431" i="2"/>
  <c r="R431" i="2"/>
  <c r="Q431" i="2"/>
  <c r="P431" i="2"/>
  <c r="O431" i="2"/>
  <c r="N431" i="2"/>
  <c r="M431" i="2"/>
  <c r="L431" i="2"/>
  <c r="K431" i="2"/>
  <c r="J431" i="2"/>
  <c r="I431" i="2"/>
  <c r="H431" i="2"/>
  <c r="G431" i="2"/>
  <c r="F431" i="2"/>
  <c r="E431" i="2"/>
  <c r="D431" i="2"/>
  <c r="C431" i="2"/>
  <c r="B431" i="2"/>
  <c r="A431" i="2"/>
  <c r="AC430" i="2"/>
  <c r="AB430" i="2"/>
  <c r="AA430" i="2"/>
  <c r="Z430" i="2"/>
  <c r="Y430" i="2"/>
  <c r="X430" i="2"/>
  <c r="W430" i="2"/>
  <c r="V430" i="2"/>
  <c r="U430" i="2"/>
  <c r="T430" i="2"/>
  <c r="S430" i="2"/>
  <c r="R430" i="2"/>
  <c r="Q430" i="2"/>
  <c r="P430" i="2"/>
  <c r="O430" i="2"/>
  <c r="N430" i="2"/>
  <c r="M430" i="2"/>
  <c r="L430" i="2"/>
  <c r="K430" i="2"/>
  <c r="J430" i="2"/>
  <c r="I430" i="2"/>
  <c r="H430" i="2"/>
  <c r="G430" i="2"/>
  <c r="F430" i="2"/>
  <c r="E430" i="2"/>
  <c r="D430" i="2"/>
  <c r="C430" i="2"/>
  <c r="B430" i="2"/>
  <c r="A430" i="2"/>
  <c r="AC429" i="2"/>
  <c r="AB429" i="2"/>
  <c r="AA429" i="2"/>
  <c r="Z429" i="2"/>
  <c r="Y429" i="2"/>
  <c r="X429" i="2"/>
  <c r="W429" i="2"/>
  <c r="V429" i="2"/>
  <c r="U429" i="2"/>
  <c r="T429" i="2"/>
  <c r="S429" i="2"/>
  <c r="R429" i="2"/>
  <c r="Q429" i="2"/>
  <c r="P429" i="2"/>
  <c r="O429" i="2"/>
  <c r="N429" i="2"/>
  <c r="M429" i="2"/>
  <c r="L429" i="2"/>
  <c r="K429" i="2"/>
  <c r="J429" i="2"/>
  <c r="I429" i="2"/>
  <c r="H429" i="2"/>
  <c r="G429" i="2"/>
  <c r="F429" i="2"/>
  <c r="E429" i="2"/>
  <c r="D429" i="2"/>
  <c r="C429" i="2"/>
  <c r="B429" i="2"/>
  <c r="A429" i="2"/>
  <c r="AC428" i="2"/>
  <c r="AB428" i="2"/>
  <c r="AA428" i="2"/>
  <c r="Z428" i="2"/>
  <c r="Y428" i="2"/>
  <c r="X428" i="2"/>
  <c r="W428" i="2"/>
  <c r="V428" i="2"/>
  <c r="U428" i="2"/>
  <c r="T428" i="2"/>
  <c r="S428" i="2"/>
  <c r="R428" i="2"/>
  <c r="Q428" i="2"/>
  <c r="P428" i="2"/>
  <c r="O428" i="2"/>
  <c r="N428" i="2"/>
  <c r="M428" i="2"/>
  <c r="L428" i="2"/>
  <c r="K428" i="2"/>
  <c r="J428" i="2"/>
  <c r="I428" i="2"/>
  <c r="H428" i="2"/>
  <c r="G428" i="2"/>
  <c r="F428" i="2"/>
  <c r="E428" i="2"/>
  <c r="D428" i="2"/>
  <c r="C428" i="2"/>
  <c r="B428" i="2"/>
  <c r="A428" i="2"/>
  <c r="AC427" i="2"/>
  <c r="AB427" i="2"/>
  <c r="AA427" i="2"/>
  <c r="Z427" i="2"/>
  <c r="Y427" i="2"/>
  <c r="X427" i="2"/>
  <c r="W427" i="2"/>
  <c r="V427" i="2"/>
  <c r="U427" i="2"/>
  <c r="T427" i="2"/>
  <c r="S427" i="2"/>
  <c r="R427" i="2"/>
  <c r="Q427" i="2"/>
  <c r="P427" i="2"/>
  <c r="O427" i="2"/>
  <c r="N427" i="2"/>
  <c r="M427" i="2"/>
  <c r="L427" i="2"/>
  <c r="K427" i="2"/>
  <c r="J427" i="2"/>
  <c r="I427" i="2"/>
  <c r="H427" i="2"/>
  <c r="G427" i="2"/>
  <c r="F427" i="2"/>
  <c r="E427" i="2"/>
  <c r="D427" i="2"/>
  <c r="C427" i="2"/>
  <c r="B427" i="2"/>
  <c r="A427" i="2"/>
  <c r="AC426" i="2"/>
  <c r="AB426" i="2"/>
  <c r="AA426" i="2"/>
  <c r="Z426" i="2"/>
  <c r="Y426" i="2"/>
  <c r="X426" i="2"/>
  <c r="W426" i="2"/>
  <c r="V426" i="2"/>
  <c r="U426" i="2"/>
  <c r="T426" i="2"/>
  <c r="S426" i="2"/>
  <c r="R426" i="2"/>
  <c r="Q426" i="2"/>
  <c r="P426" i="2"/>
  <c r="O426" i="2"/>
  <c r="N426" i="2"/>
  <c r="M426" i="2"/>
  <c r="L426" i="2"/>
  <c r="K426" i="2"/>
  <c r="J426" i="2"/>
  <c r="I426" i="2"/>
  <c r="H426" i="2"/>
  <c r="G426" i="2"/>
  <c r="F426" i="2"/>
  <c r="E426" i="2"/>
  <c r="D426" i="2"/>
  <c r="C426" i="2"/>
  <c r="B426" i="2"/>
  <c r="A426" i="2"/>
  <c r="AC425" i="2"/>
  <c r="AB425" i="2"/>
  <c r="AA425" i="2"/>
  <c r="Z425" i="2"/>
  <c r="Y425" i="2"/>
  <c r="X425" i="2"/>
  <c r="W425" i="2"/>
  <c r="V425" i="2"/>
  <c r="U425" i="2"/>
  <c r="T425" i="2"/>
  <c r="S425" i="2"/>
  <c r="R425" i="2"/>
  <c r="Q425" i="2"/>
  <c r="P425" i="2"/>
  <c r="O425" i="2"/>
  <c r="N425" i="2"/>
  <c r="M425" i="2"/>
  <c r="L425" i="2"/>
  <c r="K425" i="2"/>
  <c r="J425" i="2"/>
  <c r="I425" i="2"/>
  <c r="H425" i="2"/>
  <c r="G425" i="2"/>
  <c r="F425" i="2"/>
  <c r="E425" i="2"/>
  <c r="D425" i="2"/>
  <c r="C425" i="2"/>
  <c r="B425" i="2"/>
  <c r="A425" i="2"/>
  <c r="AC424" i="2"/>
  <c r="AB424" i="2"/>
  <c r="AA424" i="2"/>
  <c r="Z424" i="2"/>
  <c r="Y424" i="2"/>
  <c r="X424" i="2"/>
  <c r="W424" i="2"/>
  <c r="V424" i="2"/>
  <c r="U424" i="2"/>
  <c r="T424" i="2"/>
  <c r="S424" i="2"/>
  <c r="R424" i="2"/>
  <c r="Q424" i="2"/>
  <c r="P424" i="2"/>
  <c r="O424" i="2"/>
  <c r="N424" i="2"/>
  <c r="M424" i="2"/>
  <c r="L424" i="2"/>
  <c r="K424" i="2"/>
  <c r="J424" i="2"/>
  <c r="I424" i="2"/>
  <c r="H424" i="2"/>
  <c r="G424" i="2"/>
  <c r="F424" i="2"/>
  <c r="E424" i="2"/>
  <c r="D424" i="2"/>
  <c r="C424" i="2"/>
  <c r="B424" i="2"/>
  <c r="A424" i="2"/>
  <c r="AC423" i="2"/>
  <c r="AB423" i="2"/>
  <c r="AA423" i="2"/>
  <c r="Z423" i="2"/>
  <c r="Y423" i="2"/>
  <c r="X423" i="2"/>
  <c r="W423" i="2"/>
  <c r="V423" i="2"/>
  <c r="U423" i="2"/>
  <c r="T423" i="2"/>
  <c r="S423" i="2"/>
  <c r="R423" i="2"/>
  <c r="Q423" i="2"/>
  <c r="P423" i="2"/>
  <c r="O423" i="2"/>
  <c r="N423" i="2"/>
  <c r="M423" i="2"/>
  <c r="L423" i="2"/>
  <c r="K423" i="2"/>
  <c r="J423" i="2"/>
  <c r="I423" i="2"/>
  <c r="H423" i="2"/>
  <c r="G423" i="2"/>
  <c r="F423" i="2"/>
  <c r="E423" i="2"/>
  <c r="D423" i="2"/>
  <c r="C423" i="2"/>
  <c r="B423" i="2"/>
  <c r="A423" i="2"/>
  <c r="AC422" i="2"/>
  <c r="AB422" i="2"/>
  <c r="AA422" i="2"/>
  <c r="Z422" i="2"/>
  <c r="Y422" i="2"/>
  <c r="X422" i="2"/>
  <c r="W422" i="2"/>
  <c r="V422" i="2"/>
  <c r="U422" i="2"/>
  <c r="T422" i="2"/>
  <c r="S422" i="2"/>
  <c r="R422" i="2"/>
  <c r="Q422" i="2"/>
  <c r="P422" i="2"/>
  <c r="O422" i="2"/>
  <c r="N422" i="2"/>
  <c r="M422" i="2"/>
  <c r="L422" i="2"/>
  <c r="K422" i="2"/>
  <c r="J422" i="2"/>
  <c r="I422" i="2"/>
  <c r="H422" i="2"/>
  <c r="G422" i="2"/>
  <c r="F422" i="2"/>
  <c r="E422" i="2"/>
  <c r="D422" i="2"/>
  <c r="C422" i="2"/>
  <c r="B422" i="2"/>
  <c r="A422" i="2"/>
  <c r="AC421" i="2"/>
  <c r="AB421" i="2"/>
  <c r="AA421" i="2"/>
  <c r="Z421" i="2"/>
  <c r="Y421" i="2"/>
  <c r="X421" i="2"/>
  <c r="W421" i="2"/>
  <c r="V421" i="2"/>
  <c r="U421" i="2"/>
  <c r="T421" i="2"/>
  <c r="S421" i="2"/>
  <c r="R421" i="2"/>
  <c r="Q421" i="2"/>
  <c r="P421" i="2"/>
  <c r="O421" i="2"/>
  <c r="N421" i="2"/>
  <c r="M421" i="2"/>
  <c r="L421" i="2"/>
  <c r="K421" i="2"/>
  <c r="J421" i="2"/>
  <c r="I421" i="2"/>
  <c r="H421" i="2"/>
  <c r="G421" i="2"/>
  <c r="F421" i="2"/>
  <c r="E421" i="2"/>
  <c r="D421" i="2"/>
  <c r="C421" i="2"/>
  <c r="B421" i="2"/>
  <c r="A421" i="2"/>
  <c r="AC420" i="2"/>
  <c r="AB420" i="2"/>
  <c r="AA420" i="2"/>
  <c r="Z420" i="2"/>
  <c r="Y420" i="2"/>
  <c r="X420" i="2"/>
  <c r="W420" i="2"/>
  <c r="V420" i="2"/>
  <c r="U420" i="2"/>
  <c r="T420" i="2"/>
  <c r="S420" i="2"/>
  <c r="R420" i="2"/>
  <c r="Q420" i="2"/>
  <c r="P420" i="2"/>
  <c r="O420" i="2"/>
  <c r="N420" i="2"/>
  <c r="M420" i="2"/>
  <c r="L420" i="2"/>
  <c r="K420" i="2"/>
  <c r="J420" i="2"/>
  <c r="I420" i="2"/>
  <c r="H420" i="2"/>
  <c r="G420" i="2"/>
  <c r="F420" i="2"/>
  <c r="E420" i="2"/>
  <c r="D420" i="2"/>
  <c r="C420" i="2"/>
  <c r="B420" i="2"/>
  <c r="A420" i="2"/>
  <c r="AC419" i="2"/>
  <c r="AB419" i="2"/>
  <c r="AA419" i="2"/>
  <c r="Z419" i="2"/>
  <c r="Y419" i="2"/>
  <c r="X419" i="2"/>
  <c r="W419" i="2"/>
  <c r="V419" i="2"/>
  <c r="U419" i="2"/>
  <c r="T419" i="2"/>
  <c r="S419" i="2"/>
  <c r="R419" i="2"/>
  <c r="Q419" i="2"/>
  <c r="P419" i="2"/>
  <c r="O419" i="2"/>
  <c r="N419" i="2"/>
  <c r="M419" i="2"/>
  <c r="L419" i="2"/>
  <c r="K419" i="2"/>
  <c r="J419" i="2"/>
  <c r="I419" i="2"/>
  <c r="H419" i="2"/>
  <c r="G419" i="2"/>
  <c r="F419" i="2"/>
  <c r="E419" i="2"/>
  <c r="D419" i="2"/>
  <c r="C419" i="2"/>
  <c r="B419" i="2"/>
  <c r="A419" i="2"/>
  <c r="AC418" i="2"/>
  <c r="AB418" i="2"/>
  <c r="AA418" i="2"/>
  <c r="Z418" i="2"/>
  <c r="Y418" i="2"/>
  <c r="X418" i="2"/>
  <c r="W418" i="2"/>
  <c r="V418" i="2"/>
  <c r="U418" i="2"/>
  <c r="T418" i="2"/>
  <c r="S418" i="2"/>
  <c r="R418" i="2"/>
  <c r="Q418" i="2"/>
  <c r="P418" i="2"/>
  <c r="O418" i="2"/>
  <c r="N418" i="2"/>
  <c r="M418" i="2"/>
  <c r="L418" i="2"/>
  <c r="K418" i="2"/>
  <c r="J418" i="2"/>
  <c r="I418" i="2"/>
  <c r="H418" i="2"/>
  <c r="G418" i="2"/>
  <c r="F418" i="2"/>
  <c r="E418" i="2"/>
  <c r="D418" i="2"/>
  <c r="C418" i="2"/>
  <c r="B418" i="2"/>
  <c r="A418" i="2"/>
  <c r="AC417" i="2"/>
  <c r="AB417" i="2"/>
  <c r="AA417" i="2"/>
  <c r="Z417" i="2"/>
  <c r="Y417" i="2"/>
  <c r="X417" i="2"/>
  <c r="W417" i="2"/>
  <c r="V417" i="2"/>
  <c r="U417" i="2"/>
  <c r="T417" i="2"/>
  <c r="S417" i="2"/>
  <c r="R417" i="2"/>
  <c r="Q417" i="2"/>
  <c r="P417" i="2"/>
  <c r="O417" i="2"/>
  <c r="N417" i="2"/>
  <c r="M417" i="2"/>
  <c r="L417" i="2"/>
  <c r="K417" i="2"/>
  <c r="J417" i="2"/>
  <c r="I417" i="2"/>
  <c r="H417" i="2"/>
  <c r="G417" i="2"/>
  <c r="F417" i="2"/>
  <c r="E417" i="2"/>
  <c r="D417" i="2"/>
  <c r="C417" i="2"/>
  <c r="B417" i="2"/>
  <c r="A417" i="2"/>
  <c r="AC416" i="2"/>
  <c r="AB416" i="2"/>
  <c r="AA416" i="2"/>
  <c r="Z416" i="2"/>
  <c r="Y416" i="2"/>
  <c r="X416" i="2"/>
  <c r="W416" i="2"/>
  <c r="V416" i="2"/>
  <c r="U416" i="2"/>
  <c r="T416" i="2"/>
  <c r="S416" i="2"/>
  <c r="R416" i="2"/>
  <c r="Q416" i="2"/>
  <c r="P416" i="2"/>
  <c r="O416" i="2"/>
  <c r="N416" i="2"/>
  <c r="M416" i="2"/>
  <c r="L416" i="2"/>
  <c r="K416" i="2"/>
  <c r="J416" i="2"/>
  <c r="I416" i="2"/>
  <c r="H416" i="2"/>
  <c r="G416" i="2"/>
  <c r="F416" i="2"/>
  <c r="E416" i="2"/>
  <c r="D416" i="2"/>
  <c r="C416" i="2"/>
  <c r="B416" i="2"/>
  <c r="A416" i="2"/>
  <c r="AC415" i="2"/>
  <c r="AB415" i="2"/>
  <c r="AA415" i="2"/>
  <c r="Z415" i="2"/>
  <c r="Y415" i="2"/>
  <c r="X415" i="2"/>
  <c r="W415" i="2"/>
  <c r="V415" i="2"/>
  <c r="U415" i="2"/>
  <c r="T415" i="2"/>
  <c r="S415" i="2"/>
  <c r="R415" i="2"/>
  <c r="Q415" i="2"/>
  <c r="P415" i="2"/>
  <c r="O415" i="2"/>
  <c r="N415" i="2"/>
  <c r="M415" i="2"/>
  <c r="L415" i="2"/>
  <c r="K415" i="2"/>
  <c r="J415" i="2"/>
  <c r="I415" i="2"/>
  <c r="H415" i="2"/>
  <c r="G415" i="2"/>
  <c r="F415" i="2"/>
  <c r="E415" i="2"/>
  <c r="D415" i="2"/>
  <c r="C415" i="2"/>
  <c r="B415" i="2"/>
  <c r="A415" i="2"/>
  <c r="AC414" i="2"/>
  <c r="AB414" i="2"/>
  <c r="AA414" i="2"/>
  <c r="Z414" i="2"/>
  <c r="Y414" i="2"/>
  <c r="X414" i="2"/>
  <c r="W414" i="2"/>
  <c r="V414" i="2"/>
  <c r="U414" i="2"/>
  <c r="T414" i="2"/>
  <c r="S414" i="2"/>
  <c r="R414" i="2"/>
  <c r="Q414" i="2"/>
  <c r="P414" i="2"/>
  <c r="O414" i="2"/>
  <c r="N414" i="2"/>
  <c r="M414" i="2"/>
  <c r="L414" i="2"/>
  <c r="K414" i="2"/>
  <c r="J414" i="2"/>
  <c r="I414" i="2"/>
  <c r="H414" i="2"/>
  <c r="G414" i="2"/>
  <c r="F414" i="2"/>
  <c r="E414" i="2"/>
  <c r="D414" i="2"/>
  <c r="C414" i="2"/>
  <c r="B414" i="2"/>
  <c r="A414" i="2"/>
  <c r="AC413" i="2"/>
  <c r="AB413" i="2"/>
  <c r="AA413" i="2"/>
  <c r="Z413" i="2"/>
  <c r="Y413" i="2"/>
  <c r="X413" i="2"/>
  <c r="W413" i="2"/>
  <c r="V413" i="2"/>
  <c r="U413" i="2"/>
  <c r="T413" i="2"/>
  <c r="S413" i="2"/>
  <c r="R413" i="2"/>
  <c r="Q413" i="2"/>
  <c r="P413" i="2"/>
  <c r="O413" i="2"/>
  <c r="N413" i="2"/>
  <c r="M413" i="2"/>
  <c r="L413" i="2"/>
  <c r="K413" i="2"/>
  <c r="J413" i="2"/>
  <c r="I413" i="2"/>
  <c r="H413" i="2"/>
  <c r="G413" i="2"/>
  <c r="F413" i="2"/>
  <c r="E413" i="2"/>
  <c r="D413" i="2"/>
  <c r="C413" i="2"/>
  <c r="B413" i="2"/>
  <c r="A413" i="2"/>
  <c r="AC412" i="2"/>
  <c r="AB412" i="2"/>
  <c r="AA412" i="2"/>
  <c r="Z412" i="2"/>
  <c r="Y412" i="2"/>
  <c r="X412" i="2"/>
  <c r="W412" i="2"/>
  <c r="V412" i="2"/>
  <c r="U412" i="2"/>
  <c r="T412" i="2"/>
  <c r="S412" i="2"/>
  <c r="R412" i="2"/>
  <c r="Q412" i="2"/>
  <c r="P412" i="2"/>
  <c r="O412" i="2"/>
  <c r="N412" i="2"/>
  <c r="M412" i="2"/>
  <c r="L412" i="2"/>
  <c r="K412" i="2"/>
  <c r="J412" i="2"/>
  <c r="I412" i="2"/>
  <c r="H412" i="2"/>
  <c r="G412" i="2"/>
  <c r="F412" i="2"/>
  <c r="E412" i="2"/>
  <c r="D412" i="2"/>
  <c r="C412" i="2"/>
  <c r="B412" i="2"/>
  <c r="A412" i="2"/>
  <c r="AC411" i="2"/>
  <c r="AB411" i="2"/>
  <c r="AA411" i="2"/>
  <c r="Z411" i="2"/>
  <c r="Y411" i="2"/>
  <c r="X411" i="2"/>
  <c r="W411" i="2"/>
  <c r="V411" i="2"/>
  <c r="U411" i="2"/>
  <c r="T411" i="2"/>
  <c r="S411" i="2"/>
  <c r="R411" i="2"/>
  <c r="Q411" i="2"/>
  <c r="P411" i="2"/>
  <c r="O411" i="2"/>
  <c r="N411" i="2"/>
  <c r="M411" i="2"/>
  <c r="L411" i="2"/>
  <c r="K411" i="2"/>
  <c r="J411" i="2"/>
  <c r="I411" i="2"/>
  <c r="H411" i="2"/>
  <c r="G411" i="2"/>
  <c r="F411" i="2"/>
  <c r="E411" i="2"/>
  <c r="D411" i="2"/>
  <c r="C411" i="2"/>
  <c r="B411" i="2"/>
  <c r="A411" i="2"/>
  <c r="AC410" i="2"/>
  <c r="AB410" i="2"/>
  <c r="AA410" i="2"/>
  <c r="Z410" i="2"/>
  <c r="Y410" i="2"/>
  <c r="X410" i="2"/>
  <c r="W410" i="2"/>
  <c r="V410" i="2"/>
  <c r="U410" i="2"/>
  <c r="T410" i="2"/>
  <c r="S410" i="2"/>
  <c r="R410" i="2"/>
  <c r="Q410" i="2"/>
  <c r="P410" i="2"/>
  <c r="O410" i="2"/>
  <c r="N410" i="2"/>
  <c r="M410" i="2"/>
  <c r="L410" i="2"/>
  <c r="K410" i="2"/>
  <c r="J410" i="2"/>
  <c r="I410" i="2"/>
  <c r="H410" i="2"/>
  <c r="G410" i="2"/>
  <c r="F410" i="2"/>
  <c r="E410" i="2"/>
  <c r="D410" i="2"/>
  <c r="C410" i="2"/>
  <c r="B410" i="2"/>
  <c r="A410" i="2"/>
  <c r="AC409" i="2"/>
  <c r="AB409" i="2"/>
  <c r="AA409" i="2"/>
  <c r="Z409" i="2"/>
  <c r="Y409" i="2"/>
  <c r="X409" i="2"/>
  <c r="W409" i="2"/>
  <c r="V409" i="2"/>
  <c r="U409" i="2"/>
  <c r="T409" i="2"/>
  <c r="S409" i="2"/>
  <c r="R409" i="2"/>
  <c r="Q409" i="2"/>
  <c r="P409" i="2"/>
  <c r="O409" i="2"/>
  <c r="N409" i="2"/>
  <c r="M409" i="2"/>
  <c r="L409" i="2"/>
  <c r="K409" i="2"/>
  <c r="J409" i="2"/>
  <c r="I409" i="2"/>
  <c r="H409" i="2"/>
  <c r="G409" i="2"/>
  <c r="F409" i="2"/>
  <c r="E409" i="2"/>
  <c r="D409" i="2"/>
  <c r="C409" i="2"/>
  <c r="B409" i="2"/>
  <c r="A409" i="2"/>
  <c r="AC408" i="2"/>
  <c r="AB408" i="2"/>
  <c r="AA408" i="2"/>
  <c r="Z408" i="2"/>
  <c r="Y408" i="2"/>
  <c r="X408" i="2"/>
  <c r="W408" i="2"/>
  <c r="V408" i="2"/>
  <c r="U408" i="2"/>
  <c r="T408" i="2"/>
  <c r="S408" i="2"/>
  <c r="R408" i="2"/>
  <c r="Q408" i="2"/>
  <c r="P408" i="2"/>
  <c r="O408" i="2"/>
  <c r="N408" i="2"/>
  <c r="M408" i="2"/>
  <c r="L408" i="2"/>
  <c r="K408" i="2"/>
  <c r="J408" i="2"/>
  <c r="I408" i="2"/>
  <c r="H408" i="2"/>
  <c r="G408" i="2"/>
  <c r="F408" i="2"/>
  <c r="E408" i="2"/>
  <c r="D408" i="2"/>
  <c r="C408" i="2"/>
  <c r="B408" i="2"/>
  <c r="A408" i="2"/>
  <c r="AC407" i="2"/>
  <c r="AB407" i="2"/>
  <c r="AA407" i="2"/>
  <c r="Z407" i="2"/>
  <c r="Y407" i="2"/>
  <c r="X407" i="2"/>
  <c r="W407" i="2"/>
  <c r="V407" i="2"/>
  <c r="U407" i="2"/>
  <c r="T407" i="2"/>
  <c r="S407" i="2"/>
  <c r="R407" i="2"/>
  <c r="Q407" i="2"/>
  <c r="P407" i="2"/>
  <c r="O407" i="2"/>
  <c r="N407" i="2"/>
  <c r="M407" i="2"/>
  <c r="L407" i="2"/>
  <c r="K407" i="2"/>
  <c r="J407" i="2"/>
  <c r="I407" i="2"/>
  <c r="H407" i="2"/>
  <c r="G407" i="2"/>
  <c r="F407" i="2"/>
  <c r="E407" i="2"/>
  <c r="D407" i="2"/>
  <c r="C407" i="2"/>
  <c r="B407" i="2"/>
  <c r="A407" i="2"/>
  <c r="AC406" i="2"/>
  <c r="AB406" i="2"/>
  <c r="AA406" i="2"/>
  <c r="Z406" i="2"/>
  <c r="Y406" i="2"/>
  <c r="X406" i="2"/>
  <c r="W406" i="2"/>
  <c r="V406" i="2"/>
  <c r="U406" i="2"/>
  <c r="T406" i="2"/>
  <c r="S406" i="2"/>
  <c r="R406" i="2"/>
  <c r="Q406" i="2"/>
  <c r="P406" i="2"/>
  <c r="O406" i="2"/>
  <c r="N406" i="2"/>
  <c r="M406" i="2"/>
  <c r="L406" i="2"/>
  <c r="K406" i="2"/>
  <c r="J406" i="2"/>
  <c r="I406" i="2"/>
  <c r="H406" i="2"/>
  <c r="G406" i="2"/>
  <c r="F406" i="2"/>
  <c r="E406" i="2"/>
  <c r="D406" i="2"/>
  <c r="C406" i="2"/>
  <c r="B406" i="2"/>
  <c r="A406" i="2"/>
  <c r="AC405" i="2"/>
  <c r="AB405" i="2"/>
  <c r="AA405" i="2"/>
  <c r="Z405" i="2"/>
  <c r="Y405" i="2"/>
  <c r="X405" i="2"/>
  <c r="W405" i="2"/>
  <c r="V405" i="2"/>
  <c r="U405" i="2"/>
  <c r="T405" i="2"/>
  <c r="S405" i="2"/>
  <c r="R405" i="2"/>
  <c r="Q405" i="2"/>
  <c r="P405" i="2"/>
  <c r="O405" i="2"/>
  <c r="N405" i="2"/>
  <c r="M405" i="2"/>
  <c r="L405" i="2"/>
  <c r="K405" i="2"/>
  <c r="J405" i="2"/>
  <c r="I405" i="2"/>
  <c r="H405" i="2"/>
  <c r="G405" i="2"/>
  <c r="F405" i="2"/>
  <c r="E405" i="2"/>
  <c r="D405" i="2"/>
  <c r="C405" i="2"/>
  <c r="B405" i="2"/>
  <c r="A405" i="2"/>
  <c r="AC404" i="2"/>
  <c r="AB404" i="2"/>
  <c r="AA404" i="2"/>
  <c r="Z404" i="2"/>
  <c r="Y404" i="2"/>
  <c r="X404" i="2"/>
  <c r="W404" i="2"/>
  <c r="V404" i="2"/>
  <c r="U404" i="2"/>
  <c r="T404" i="2"/>
  <c r="S404" i="2"/>
  <c r="R404" i="2"/>
  <c r="Q404" i="2"/>
  <c r="P404" i="2"/>
  <c r="O404" i="2"/>
  <c r="N404" i="2"/>
  <c r="M404" i="2"/>
  <c r="L404" i="2"/>
  <c r="K404" i="2"/>
  <c r="J404" i="2"/>
  <c r="I404" i="2"/>
  <c r="H404" i="2"/>
  <c r="G404" i="2"/>
  <c r="F404" i="2"/>
  <c r="E404" i="2"/>
  <c r="D404" i="2"/>
  <c r="C404" i="2"/>
  <c r="B404" i="2"/>
  <c r="A404" i="2"/>
  <c r="AC403" i="2"/>
  <c r="AB403" i="2"/>
  <c r="AA403" i="2"/>
  <c r="Z403" i="2"/>
  <c r="Y403" i="2"/>
  <c r="X403" i="2"/>
  <c r="W403" i="2"/>
  <c r="V403" i="2"/>
  <c r="U403" i="2"/>
  <c r="T403" i="2"/>
  <c r="S403" i="2"/>
  <c r="R403" i="2"/>
  <c r="Q403" i="2"/>
  <c r="P403" i="2"/>
  <c r="O403" i="2"/>
  <c r="N403" i="2"/>
  <c r="M403" i="2"/>
  <c r="L403" i="2"/>
  <c r="K403" i="2"/>
  <c r="J403" i="2"/>
  <c r="I403" i="2"/>
  <c r="H403" i="2"/>
  <c r="G403" i="2"/>
  <c r="F403" i="2"/>
  <c r="E403" i="2"/>
  <c r="D403" i="2"/>
  <c r="C403" i="2"/>
  <c r="B403" i="2"/>
  <c r="A403" i="2"/>
  <c r="AC402" i="2"/>
  <c r="AB402" i="2"/>
  <c r="AA402" i="2"/>
  <c r="Z402" i="2"/>
  <c r="Y402" i="2"/>
  <c r="X402" i="2"/>
  <c r="W402" i="2"/>
  <c r="V402" i="2"/>
  <c r="U402" i="2"/>
  <c r="T402" i="2"/>
  <c r="S402" i="2"/>
  <c r="R402" i="2"/>
  <c r="Q402" i="2"/>
  <c r="P402" i="2"/>
  <c r="O402" i="2"/>
  <c r="N402" i="2"/>
  <c r="M402" i="2"/>
  <c r="L402" i="2"/>
  <c r="K402" i="2"/>
  <c r="J402" i="2"/>
  <c r="I402" i="2"/>
  <c r="H402" i="2"/>
  <c r="G402" i="2"/>
  <c r="F402" i="2"/>
  <c r="E402" i="2"/>
  <c r="D402" i="2"/>
  <c r="C402" i="2"/>
  <c r="B402" i="2"/>
  <c r="A402" i="2"/>
  <c r="AC401" i="2"/>
  <c r="AB401" i="2"/>
  <c r="AA401" i="2"/>
  <c r="Z401" i="2"/>
  <c r="Y401" i="2"/>
  <c r="X401" i="2"/>
  <c r="W401" i="2"/>
  <c r="V401" i="2"/>
  <c r="U401" i="2"/>
  <c r="T401" i="2"/>
  <c r="S401" i="2"/>
  <c r="R401" i="2"/>
  <c r="Q401" i="2"/>
  <c r="P401" i="2"/>
  <c r="O401" i="2"/>
  <c r="N401" i="2"/>
  <c r="M401" i="2"/>
  <c r="L401" i="2"/>
  <c r="K401" i="2"/>
  <c r="J401" i="2"/>
  <c r="I401" i="2"/>
  <c r="H401" i="2"/>
  <c r="G401" i="2"/>
  <c r="F401" i="2"/>
  <c r="E401" i="2"/>
  <c r="D401" i="2"/>
  <c r="C401" i="2"/>
  <c r="B401" i="2"/>
  <c r="A401" i="2"/>
  <c r="AC400" i="2"/>
  <c r="AB400" i="2"/>
  <c r="AA400" i="2"/>
  <c r="Z400" i="2"/>
  <c r="Y400" i="2"/>
  <c r="X400" i="2"/>
  <c r="W400" i="2"/>
  <c r="V400" i="2"/>
  <c r="U400" i="2"/>
  <c r="T400" i="2"/>
  <c r="S400" i="2"/>
  <c r="R400" i="2"/>
  <c r="Q400" i="2"/>
  <c r="P400" i="2"/>
  <c r="O400" i="2"/>
  <c r="N400" i="2"/>
  <c r="M400" i="2"/>
  <c r="L400" i="2"/>
  <c r="K400" i="2"/>
  <c r="J400" i="2"/>
  <c r="I400" i="2"/>
  <c r="H400" i="2"/>
  <c r="G400" i="2"/>
  <c r="F400" i="2"/>
  <c r="E400" i="2"/>
  <c r="D400" i="2"/>
  <c r="C400" i="2"/>
  <c r="B400" i="2"/>
  <c r="A400" i="2"/>
  <c r="AC399" i="2"/>
  <c r="AB399" i="2"/>
  <c r="AA399" i="2"/>
  <c r="Z399" i="2"/>
  <c r="Y399" i="2"/>
  <c r="X399" i="2"/>
  <c r="W399" i="2"/>
  <c r="V399" i="2"/>
  <c r="U399" i="2"/>
  <c r="T399" i="2"/>
  <c r="S399" i="2"/>
  <c r="R399" i="2"/>
  <c r="Q399" i="2"/>
  <c r="P399" i="2"/>
  <c r="O399" i="2"/>
  <c r="N399" i="2"/>
  <c r="M399" i="2"/>
  <c r="L399" i="2"/>
  <c r="K399" i="2"/>
  <c r="J399" i="2"/>
  <c r="I399" i="2"/>
  <c r="H399" i="2"/>
  <c r="G399" i="2"/>
  <c r="F399" i="2"/>
  <c r="E399" i="2"/>
  <c r="D399" i="2"/>
  <c r="C399" i="2"/>
  <c r="B399" i="2"/>
  <c r="A399" i="2"/>
  <c r="AC398" i="2"/>
  <c r="AB398" i="2"/>
  <c r="AA398" i="2"/>
  <c r="Z398" i="2"/>
  <c r="Y398" i="2"/>
  <c r="X398" i="2"/>
  <c r="W398" i="2"/>
  <c r="V398" i="2"/>
  <c r="U398" i="2"/>
  <c r="T398" i="2"/>
  <c r="S398" i="2"/>
  <c r="R398" i="2"/>
  <c r="Q398" i="2"/>
  <c r="P398" i="2"/>
  <c r="O398" i="2"/>
  <c r="N398" i="2"/>
  <c r="M398" i="2"/>
  <c r="L398" i="2"/>
  <c r="K398" i="2"/>
  <c r="J398" i="2"/>
  <c r="I398" i="2"/>
  <c r="H398" i="2"/>
  <c r="G398" i="2"/>
  <c r="F398" i="2"/>
  <c r="E398" i="2"/>
  <c r="D398" i="2"/>
  <c r="C398" i="2"/>
  <c r="B398" i="2"/>
  <c r="A398" i="2"/>
  <c r="AC397" i="2"/>
  <c r="AB397" i="2"/>
  <c r="AA397" i="2"/>
  <c r="Z397" i="2"/>
  <c r="Y397" i="2"/>
  <c r="X397" i="2"/>
  <c r="W397" i="2"/>
  <c r="V397" i="2"/>
  <c r="U397" i="2"/>
  <c r="T397" i="2"/>
  <c r="S397" i="2"/>
  <c r="R397" i="2"/>
  <c r="Q397" i="2"/>
  <c r="P397" i="2"/>
  <c r="O397" i="2"/>
  <c r="N397" i="2"/>
  <c r="M397" i="2"/>
  <c r="L397" i="2"/>
  <c r="K397" i="2"/>
  <c r="J397" i="2"/>
  <c r="I397" i="2"/>
  <c r="H397" i="2"/>
  <c r="G397" i="2"/>
  <c r="F397" i="2"/>
  <c r="E397" i="2"/>
  <c r="D397" i="2"/>
  <c r="C397" i="2"/>
  <c r="B397" i="2"/>
  <c r="A397" i="2"/>
  <c r="AC396" i="2"/>
  <c r="AB396" i="2"/>
  <c r="AA396" i="2"/>
  <c r="Z396" i="2"/>
  <c r="Y396" i="2"/>
  <c r="X396" i="2"/>
  <c r="W396" i="2"/>
  <c r="V396" i="2"/>
  <c r="U396" i="2"/>
  <c r="T396" i="2"/>
  <c r="S396" i="2"/>
  <c r="R396" i="2"/>
  <c r="Q396" i="2"/>
  <c r="P396" i="2"/>
  <c r="O396" i="2"/>
  <c r="N396" i="2"/>
  <c r="M396" i="2"/>
  <c r="L396" i="2"/>
  <c r="K396" i="2"/>
  <c r="J396" i="2"/>
  <c r="I396" i="2"/>
  <c r="H396" i="2"/>
  <c r="G396" i="2"/>
  <c r="F396" i="2"/>
  <c r="E396" i="2"/>
  <c r="D396" i="2"/>
  <c r="C396" i="2"/>
  <c r="B396" i="2"/>
  <c r="A396" i="2"/>
  <c r="AC395" i="2"/>
  <c r="AB395" i="2"/>
  <c r="AA395" i="2"/>
  <c r="Z395" i="2"/>
  <c r="Y395" i="2"/>
  <c r="X395" i="2"/>
  <c r="W395" i="2"/>
  <c r="V395" i="2"/>
  <c r="U395" i="2"/>
  <c r="T395" i="2"/>
  <c r="S395" i="2"/>
  <c r="R395" i="2"/>
  <c r="Q395" i="2"/>
  <c r="P395" i="2"/>
  <c r="O395" i="2"/>
  <c r="N395" i="2"/>
  <c r="M395" i="2"/>
  <c r="L395" i="2"/>
  <c r="K395" i="2"/>
  <c r="J395" i="2"/>
  <c r="I395" i="2"/>
  <c r="H395" i="2"/>
  <c r="G395" i="2"/>
  <c r="F395" i="2"/>
  <c r="E395" i="2"/>
  <c r="D395" i="2"/>
  <c r="C395" i="2"/>
  <c r="B395" i="2"/>
  <c r="A395" i="2"/>
  <c r="AC394" i="2"/>
  <c r="AB394" i="2"/>
  <c r="AA394" i="2"/>
  <c r="Z394" i="2"/>
  <c r="Y394" i="2"/>
  <c r="X394" i="2"/>
  <c r="W394" i="2"/>
  <c r="V394" i="2"/>
  <c r="U394" i="2"/>
  <c r="T394" i="2"/>
  <c r="S394" i="2"/>
  <c r="R394" i="2"/>
  <c r="Q394" i="2"/>
  <c r="P394" i="2"/>
  <c r="O394" i="2"/>
  <c r="N394" i="2"/>
  <c r="M394" i="2"/>
  <c r="L394" i="2"/>
  <c r="K394" i="2"/>
  <c r="J394" i="2"/>
  <c r="I394" i="2"/>
  <c r="H394" i="2"/>
  <c r="G394" i="2"/>
  <c r="F394" i="2"/>
  <c r="E394" i="2"/>
  <c r="D394" i="2"/>
  <c r="C394" i="2"/>
  <c r="B394" i="2"/>
  <c r="A394" i="2"/>
  <c r="AC393" i="2"/>
  <c r="AB393" i="2"/>
  <c r="AA393" i="2"/>
  <c r="Z393" i="2"/>
  <c r="Y393" i="2"/>
  <c r="X393" i="2"/>
  <c r="W393" i="2"/>
  <c r="V393" i="2"/>
  <c r="U393" i="2"/>
  <c r="T393" i="2"/>
  <c r="S393" i="2"/>
  <c r="R393" i="2"/>
  <c r="Q393" i="2"/>
  <c r="P393" i="2"/>
  <c r="O393" i="2"/>
  <c r="N393" i="2"/>
  <c r="M393" i="2"/>
  <c r="L393" i="2"/>
  <c r="K393" i="2"/>
  <c r="J393" i="2"/>
  <c r="I393" i="2"/>
  <c r="H393" i="2"/>
  <c r="G393" i="2"/>
  <c r="F393" i="2"/>
  <c r="E393" i="2"/>
  <c r="D393" i="2"/>
  <c r="C393" i="2"/>
  <c r="B393" i="2"/>
  <c r="A393" i="2"/>
  <c r="AC392" i="2"/>
  <c r="AB392" i="2"/>
  <c r="AA392" i="2"/>
  <c r="Z392" i="2"/>
  <c r="Y392" i="2"/>
  <c r="X392" i="2"/>
  <c r="W392" i="2"/>
  <c r="V392" i="2"/>
  <c r="U392" i="2"/>
  <c r="T392" i="2"/>
  <c r="S392" i="2"/>
  <c r="R392" i="2"/>
  <c r="Q392" i="2"/>
  <c r="P392" i="2"/>
  <c r="O392" i="2"/>
  <c r="N392" i="2"/>
  <c r="M392" i="2"/>
  <c r="L392" i="2"/>
  <c r="K392" i="2"/>
  <c r="J392" i="2"/>
  <c r="I392" i="2"/>
  <c r="H392" i="2"/>
  <c r="G392" i="2"/>
  <c r="F392" i="2"/>
  <c r="E392" i="2"/>
  <c r="D392" i="2"/>
  <c r="C392" i="2"/>
  <c r="B392" i="2"/>
  <c r="A392" i="2"/>
  <c r="AC391" i="2"/>
  <c r="AB391" i="2"/>
  <c r="AA391" i="2"/>
  <c r="Z391" i="2"/>
  <c r="Y391" i="2"/>
  <c r="X391" i="2"/>
  <c r="W391" i="2"/>
  <c r="V391" i="2"/>
  <c r="U391" i="2"/>
  <c r="T391" i="2"/>
  <c r="S391" i="2"/>
  <c r="R391" i="2"/>
  <c r="Q391" i="2"/>
  <c r="P391" i="2"/>
  <c r="O391" i="2"/>
  <c r="N391" i="2"/>
  <c r="M391" i="2"/>
  <c r="L391" i="2"/>
  <c r="K391" i="2"/>
  <c r="J391" i="2"/>
  <c r="I391" i="2"/>
  <c r="H391" i="2"/>
  <c r="G391" i="2"/>
  <c r="F391" i="2"/>
  <c r="E391" i="2"/>
  <c r="D391" i="2"/>
  <c r="C391" i="2"/>
  <c r="B391" i="2"/>
  <c r="A391" i="2"/>
  <c r="AC390" i="2"/>
  <c r="AB390" i="2"/>
  <c r="AA390" i="2"/>
  <c r="Z390" i="2"/>
  <c r="Y390" i="2"/>
  <c r="X390" i="2"/>
  <c r="W390" i="2"/>
  <c r="V390" i="2"/>
  <c r="U390" i="2"/>
  <c r="T390" i="2"/>
  <c r="S390" i="2"/>
  <c r="R390" i="2"/>
  <c r="Q390" i="2"/>
  <c r="P390" i="2"/>
  <c r="O390" i="2"/>
  <c r="N390" i="2"/>
  <c r="M390" i="2"/>
  <c r="L390" i="2"/>
  <c r="K390" i="2"/>
  <c r="J390" i="2"/>
  <c r="I390" i="2"/>
  <c r="H390" i="2"/>
  <c r="G390" i="2"/>
  <c r="F390" i="2"/>
  <c r="E390" i="2"/>
  <c r="D390" i="2"/>
  <c r="C390" i="2"/>
  <c r="B390" i="2"/>
  <c r="A390" i="2"/>
  <c r="AC389" i="2"/>
  <c r="AB389" i="2"/>
  <c r="AA389" i="2"/>
  <c r="Z389" i="2"/>
  <c r="Y389" i="2"/>
  <c r="X389" i="2"/>
  <c r="W389" i="2"/>
  <c r="V389" i="2"/>
  <c r="U389" i="2"/>
  <c r="T389" i="2"/>
  <c r="S389" i="2"/>
  <c r="R389" i="2"/>
  <c r="Q389" i="2"/>
  <c r="P389" i="2"/>
  <c r="O389" i="2"/>
  <c r="N389" i="2"/>
  <c r="M389" i="2"/>
  <c r="L389" i="2"/>
  <c r="K389" i="2"/>
  <c r="J389" i="2"/>
  <c r="I389" i="2"/>
  <c r="H389" i="2"/>
  <c r="G389" i="2"/>
  <c r="F389" i="2"/>
  <c r="E389" i="2"/>
  <c r="D389" i="2"/>
  <c r="C389" i="2"/>
  <c r="B389" i="2"/>
  <c r="A389" i="2"/>
  <c r="AC388" i="2"/>
  <c r="AB388" i="2"/>
  <c r="AA388" i="2"/>
  <c r="Z388" i="2"/>
  <c r="Y388" i="2"/>
  <c r="X388" i="2"/>
  <c r="W388" i="2"/>
  <c r="V388" i="2"/>
  <c r="U388" i="2"/>
  <c r="T388" i="2"/>
  <c r="S388" i="2"/>
  <c r="R388" i="2"/>
  <c r="Q388" i="2"/>
  <c r="P388" i="2"/>
  <c r="O388" i="2"/>
  <c r="N388" i="2"/>
  <c r="M388" i="2"/>
  <c r="L388" i="2"/>
  <c r="K388" i="2"/>
  <c r="J388" i="2"/>
  <c r="I388" i="2"/>
  <c r="H388" i="2"/>
  <c r="G388" i="2"/>
  <c r="F388" i="2"/>
  <c r="E388" i="2"/>
  <c r="D388" i="2"/>
  <c r="C388" i="2"/>
  <c r="B388" i="2"/>
  <c r="A388" i="2"/>
  <c r="AC387" i="2"/>
  <c r="AB387" i="2"/>
  <c r="AA387" i="2"/>
  <c r="Z387" i="2"/>
  <c r="Y387" i="2"/>
  <c r="X387" i="2"/>
  <c r="W387" i="2"/>
  <c r="V387" i="2"/>
  <c r="U387" i="2"/>
  <c r="T387" i="2"/>
  <c r="S387" i="2"/>
  <c r="R387" i="2"/>
  <c r="Q387" i="2"/>
  <c r="P387" i="2"/>
  <c r="O387" i="2"/>
  <c r="N387" i="2"/>
  <c r="M387" i="2"/>
  <c r="L387" i="2"/>
  <c r="K387" i="2"/>
  <c r="J387" i="2"/>
  <c r="I387" i="2"/>
  <c r="H387" i="2"/>
  <c r="G387" i="2"/>
  <c r="F387" i="2"/>
  <c r="E387" i="2"/>
  <c r="D387" i="2"/>
  <c r="C387" i="2"/>
  <c r="B387" i="2"/>
  <c r="A387" i="2"/>
  <c r="AC386" i="2"/>
  <c r="AB386" i="2"/>
  <c r="AA386" i="2"/>
  <c r="Z386" i="2"/>
  <c r="Y386" i="2"/>
  <c r="X386" i="2"/>
  <c r="W386" i="2"/>
  <c r="V386" i="2"/>
  <c r="U386" i="2"/>
  <c r="T386" i="2"/>
  <c r="S386" i="2"/>
  <c r="R386" i="2"/>
  <c r="Q386" i="2"/>
  <c r="P386" i="2"/>
  <c r="O386" i="2"/>
  <c r="N386" i="2"/>
  <c r="M386" i="2"/>
  <c r="L386" i="2"/>
  <c r="K386" i="2"/>
  <c r="J386" i="2"/>
  <c r="I386" i="2"/>
  <c r="H386" i="2"/>
  <c r="G386" i="2"/>
  <c r="F386" i="2"/>
  <c r="E386" i="2"/>
  <c r="D386" i="2"/>
  <c r="C386" i="2"/>
  <c r="B386" i="2"/>
  <c r="A386" i="2"/>
  <c r="AC385" i="2"/>
  <c r="AB385" i="2"/>
  <c r="AA385" i="2"/>
  <c r="Z385" i="2"/>
  <c r="Y385" i="2"/>
  <c r="X385" i="2"/>
  <c r="W385" i="2"/>
  <c r="V385" i="2"/>
  <c r="U385" i="2"/>
  <c r="T385" i="2"/>
  <c r="S385" i="2"/>
  <c r="R385" i="2"/>
  <c r="Q385" i="2"/>
  <c r="P385" i="2"/>
  <c r="O385" i="2"/>
  <c r="N385" i="2"/>
  <c r="M385" i="2"/>
  <c r="L385" i="2"/>
  <c r="K385" i="2"/>
  <c r="J385" i="2"/>
  <c r="I385" i="2"/>
  <c r="H385" i="2"/>
  <c r="G385" i="2"/>
  <c r="F385" i="2"/>
  <c r="E385" i="2"/>
  <c r="D385" i="2"/>
  <c r="C385" i="2"/>
  <c r="B385" i="2"/>
  <c r="A385" i="2"/>
  <c r="AC384" i="2"/>
  <c r="AB384" i="2"/>
  <c r="AA384" i="2"/>
  <c r="Z384" i="2"/>
  <c r="Y384" i="2"/>
  <c r="X384" i="2"/>
  <c r="W384" i="2"/>
  <c r="V384" i="2"/>
  <c r="U384" i="2"/>
  <c r="T384" i="2"/>
  <c r="S384" i="2"/>
  <c r="R384" i="2"/>
  <c r="Q384" i="2"/>
  <c r="P384" i="2"/>
  <c r="O384" i="2"/>
  <c r="N384" i="2"/>
  <c r="M384" i="2"/>
  <c r="L384" i="2"/>
  <c r="K384" i="2"/>
  <c r="J384" i="2"/>
  <c r="I384" i="2"/>
  <c r="H384" i="2"/>
  <c r="G384" i="2"/>
  <c r="F384" i="2"/>
  <c r="E384" i="2"/>
  <c r="D384" i="2"/>
  <c r="C384" i="2"/>
  <c r="B384" i="2"/>
  <c r="A384" i="2"/>
  <c r="AC383" i="2"/>
  <c r="AB383" i="2"/>
  <c r="AA383" i="2"/>
  <c r="Z383" i="2"/>
  <c r="Y383" i="2"/>
  <c r="X383" i="2"/>
  <c r="W383" i="2"/>
  <c r="V383" i="2"/>
  <c r="U383" i="2"/>
  <c r="T383" i="2"/>
  <c r="S383" i="2"/>
  <c r="R383" i="2"/>
  <c r="Q383" i="2"/>
  <c r="P383" i="2"/>
  <c r="O383" i="2"/>
  <c r="N383" i="2"/>
  <c r="M383" i="2"/>
  <c r="L383" i="2"/>
  <c r="K383" i="2"/>
  <c r="J383" i="2"/>
  <c r="I383" i="2"/>
  <c r="H383" i="2"/>
  <c r="G383" i="2"/>
  <c r="F383" i="2"/>
  <c r="E383" i="2"/>
  <c r="D383" i="2"/>
  <c r="C383" i="2"/>
  <c r="B383" i="2"/>
  <c r="A383" i="2"/>
  <c r="AC382" i="2"/>
  <c r="AB382" i="2"/>
  <c r="AA382" i="2"/>
  <c r="Z382" i="2"/>
  <c r="Y382" i="2"/>
  <c r="X382" i="2"/>
  <c r="W382" i="2"/>
  <c r="V382" i="2"/>
  <c r="U382" i="2"/>
  <c r="T382" i="2"/>
  <c r="S382" i="2"/>
  <c r="R382" i="2"/>
  <c r="Q382" i="2"/>
  <c r="P382" i="2"/>
  <c r="O382" i="2"/>
  <c r="N382" i="2"/>
  <c r="M382" i="2"/>
  <c r="L382" i="2"/>
  <c r="K382" i="2"/>
  <c r="J382" i="2"/>
  <c r="I382" i="2"/>
  <c r="H382" i="2"/>
  <c r="G382" i="2"/>
  <c r="F382" i="2"/>
  <c r="E382" i="2"/>
  <c r="D382" i="2"/>
  <c r="C382" i="2"/>
  <c r="B382" i="2"/>
  <c r="A382" i="2"/>
  <c r="AC381" i="2"/>
  <c r="AB381" i="2"/>
  <c r="AA381" i="2"/>
  <c r="Z381" i="2"/>
  <c r="Y381" i="2"/>
  <c r="X381" i="2"/>
  <c r="W381" i="2"/>
  <c r="V381" i="2"/>
  <c r="U381" i="2"/>
  <c r="T381" i="2"/>
  <c r="S381" i="2"/>
  <c r="R381" i="2"/>
  <c r="Q381" i="2"/>
  <c r="P381" i="2"/>
  <c r="O381" i="2"/>
  <c r="N381" i="2"/>
  <c r="M381" i="2"/>
  <c r="L381" i="2"/>
  <c r="K381" i="2"/>
  <c r="J381" i="2"/>
  <c r="I381" i="2"/>
  <c r="H381" i="2"/>
  <c r="G381" i="2"/>
  <c r="F381" i="2"/>
  <c r="E381" i="2"/>
  <c r="D381" i="2"/>
  <c r="C381" i="2"/>
  <c r="B381" i="2"/>
  <c r="A381" i="2"/>
  <c r="AC380" i="2"/>
  <c r="AB380" i="2"/>
  <c r="AA380" i="2"/>
  <c r="Z380" i="2"/>
  <c r="Y380" i="2"/>
  <c r="X380" i="2"/>
  <c r="W380" i="2"/>
  <c r="V380" i="2"/>
  <c r="U380" i="2"/>
  <c r="T380" i="2"/>
  <c r="S380" i="2"/>
  <c r="R380" i="2"/>
  <c r="Q380" i="2"/>
  <c r="P380" i="2"/>
  <c r="O380" i="2"/>
  <c r="N380" i="2"/>
  <c r="M380" i="2"/>
  <c r="L380" i="2"/>
  <c r="K380" i="2"/>
  <c r="J380" i="2"/>
  <c r="I380" i="2"/>
  <c r="H380" i="2"/>
  <c r="G380" i="2"/>
  <c r="F380" i="2"/>
  <c r="E380" i="2"/>
  <c r="D380" i="2"/>
  <c r="C380" i="2"/>
  <c r="B380" i="2"/>
  <c r="A380" i="2"/>
  <c r="AC379" i="2"/>
  <c r="AB379" i="2"/>
  <c r="AA379" i="2"/>
  <c r="Z379" i="2"/>
  <c r="Y379" i="2"/>
  <c r="X379" i="2"/>
  <c r="W379" i="2"/>
  <c r="V379" i="2"/>
  <c r="U379" i="2"/>
  <c r="T379" i="2"/>
  <c r="S379" i="2"/>
  <c r="R379" i="2"/>
  <c r="Q379" i="2"/>
  <c r="P379" i="2"/>
  <c r="O379" i="2"/>
  <c r="N379" i="2"/>
  <c r="M379" i="2"/>
  <c r="L379" i="2"/>
  <c r="K379" i="2"/>
  <c r="J379" i="2"/>
  <c r="I379" i="2"/>
  <c r="H379" i="2"/>
  <c r="G379" i="2"/>
  <c r="F379" i="2"/>
  <c r="E379" i="2"/>
  <c r="D379" i="2"/>
  <c r="C379" i="2"/>
  <c r="B379" i="2"/>
  <c r="A379" i="2"/>
  <c r="AC378" i="2"/>
  <c r="AB378" i="2"/>
  <c r="AA378" i="2"/>
  <c r="Z378" i="2"/>
  <c r="Y378" i="2"/>
  <c r="X378" i="2"/>
  <c r="W378" i="2"/>
  <c r="V378" i="2"/>
  <c r="U378" i="2"/>
  <c r="T378" i="2"/>
  <c r="S378" i="2"/>
  <c r="R378" i="2"/>
  <c r="Q378" i="2"/>
  <c r="P378" i="2"/>
  <c r="O378" i="2"/>
  <c r="N378" i="2"/>
  <c r="M378" i="2"/>
  <c r="L378" i="2"/>
  <c r="K378" i="2"/>
  <c r="J378" i="2"/>
  <c r="I378" i="2"/>
  <c r="H378" i="2"/>
  <c r="G378" i="2"/>
  <c r="F378" i="2"/>
  <c r="E378" i="2"/>
  <c r="D378" i="2"/>
  <c r="C378" i="2"/>
  <c r="B378" i="2"/>
  <c r="A378" i="2"/>
  <c r="AC377" i="2"/>
  <c r="AB377" i="2"/>
  <c r="AA377" i="2"/>
  <c r="Z377" i="2"/>
  <c r="Y377" i="2"/>
  <c r="X377" i="2"/>
  <c r="W377" i="2"/>
  <c r="V377" i="2"/>
  <c r="U377" i="2"/>
  <c r="T377" i="2"/>
  <c r="S377" i="2"/>
  <c r="R377" i="2"/>
  <c r="Q377" i="2"/>
  <c r="P377" i="2"/>
  <c r="O377" i="2"/>
  <c r="N377" i="2"/>
  <c r="M377" i="2"/>
  <c r="L377" i="2"/>
  <c r="K377" i="2"/>
  <c r="J377" i="2"/>
  <c r="I377" i="2"/>
  <c r="H377" i="2"/>
  <c r="G377" i="2"/>
  <c r="F377" i="2"/>
  <c r="E377" i="2"/>
  <c r="D377" i="2"/>
  <c r="C377" i="2"/>
  <c r="B377" i="2"/>
  <c r="A377" i="2"/>
  <c r="AC376" i="2"/>
  <c r="AB376" i="2"/>
  <c r="AA376" i="2"/>
  <c r="Z376" i="2"/>
  <c r="Y376" i="2"/>
  <c r="X376" i="2"/>
  <c r="W376" i="2"/>
  <c r="V376" i="2"/>
  <c r="U376" i="2"/>
  <c r="T376" i="2"/>
  <c r="S376" i="2"/>
  <c r="R376" i="2"/>
  <c r="Q376" i="2"/>
  <c r="P376" i="2"/>
  <c r="O376" i="2"/>
  <c r="N376" i="2"/>
  <c r="M376" i="2"/>
  <c r="L376" i="2"/>
  <c r="K376" i="2"/>
  <c r="J376" i="2"/>
  <c r="I376" i="2"/>
  <c r="H376" i="2"/>
  <c r="G376" i="2"/>
  <c r="F376" i="2"/>
  <c r="E376" i="2"/>
  <c r="D376" i="2"/>
  <c r="C376" i="2"/>
  <c r="B376" i="2"/>
  <c r="A376" i="2"/>
  <c r="AC375" i="2"/>
  <c r="AB375" i="2"/>
  <c r="AA375" i="2"/>
  <c r="Z375" i="2"/>
  <c r="Y375" i="2"/>
  <c r="X375" i="2"/>
  <c r="W375" i="2"/>
  <c r="V375" i="2"/>
  <c r="U375" i="2"/>
  <c r="T375" i="2"/>
  <c r="S375" i="2"/>
  <c r="R375" i="2"/>
  <c r="Q375" i="2"/>
  <c r="P375" i="2"/>
  <c r="O375" i="2"/>
  <c r="N375" i="2"/>
  <c r="M375" i="2"/>
  <c r="L375" i="2"/>
  <c r="K375" i="2"/>
  <c r="J375" i="2"/>
  <c r="I375" i="2"/>
  <c r="H375" i="2"/>
  <c r="G375" i="2"/>
  <c r="F375" i="2"/>
  <c r="E375" i="2"/>
  <c r="D375" i="2"/>
  <c r="C375" i="2"/>
  <c r="B375" i="2"/>
  <c r="A375" i="2"/>
  <c r="AC374" i="2"/>
  <c r="AB374" i="2"/>
  <c r="AA374" i="2"/>
  <c r="Z374" i="2"/>
  <c r="Y374" i="2"/>
  <c r="X374" i="2"/>
  <c r="W374" i="2"/>
  <c r="V374" i="2"/>
  <c r="U374" i="2"/>
  <c r="T374" i="2"/>
  <c r="S374" i="2"/>
  <c r="R374" i="2"/>
  <c r="Q374" i="2"/>
  <c r="P374" i="2"/>
  <c r="O374" i="2"/>
  <c r="N374" i="2"/>
  <c r="M374" i="2"/>
  <c r="L374" i="2"/>
  <c r="K374" i="2"/>
  <c r="J374" i="2"/>
  <c r="I374" i="2"/>
  <c r="H374" i="2"/>
  <c r="G374" i="2"/>
  <c r="F374" i="2"/>
  <c r="E374" i="2"/>
  <c r="D374" i="2"/>
  <c r="C374" i="2"/>
  <c r="B374" i="2"/>
  <c r="A374" i="2"/>
  <c r="AC373" i="2"/>
  <c r="AB373" i="2"/>
  <c r="AA373" i="2"/>
  <c r="Z373" i="2"/>
  <c r="Y373" i="2"/>
  <c r="X373" i="2"/>
  <c r="W373" i="2"/>
  <c r="V373" i="2"/>
  <c r="U373" i="2"/>
  <c r="T373" i="2"/>
  <c r="S373" i="2"/>
  <c r="R373" i="2"/>
  <c r="Q373" i="2"/>
  <c r="P373" i="2"/>
  <c r="O373" i="2"/>
  <c r="N373" i="2"/>
  <c r="M373" i="2"/>
  <c r="L373" i="2"/>
  <c r="K373" i="2"/>
  <c r="J373" i="2"/>
  <c r="I373" i="2"/>
  <c r="H373" i="2"/>
  <c r="G373" i="2"/>
  <c r="F373" i="2"/>
  <c r="E373" i="2"/>
  <c r="D373" i="2"/>
  <c r="C373" i="2"/>
  <c r="B373" i="2"/>
  <c r="A373" i="2"/>
  <c r="AC372" i="2"/>
  <c r="AB372" i="2"/>
  <c r="AA372" i="2"/>
  <c r="Z372" i="2"/>
  <c r="Y372" i="2"/>
  <c r="X372" i="2"/>
  <c r="W372" i="2"/>
  <c r="V372" i="2"/>
  <c r="U372" i="2"/>
  <c r="T372" i="2"/>
  <c r="S372" i="2"/>
  <c r="R372" i="2"/>
  <c r="Q372" i="2"/>
  <c r="P372" i="2"/>
  <c r="O372" i="2"/>
  <c r="N372" i="2"/>
  <c r="M372" i="2"/>
  <c r="L372" i="2"/>
  <c r="K372" i="2"/>
  <c r="J372" i="2"/>
  <c r="I372" i="2"/>
  <c r="H372" i="2"/>
  <c r="G372" i="2"/>
  <c r="F372" i="2"/>
  <c r="E372" i="2"/>
  <c r="D372" i="2"/>
  <c r="C372" i="2"/>
  <c r="B372" i="2"/>
  <c r="A372" i="2"/>
  <c r="AC371" i="2"/>
  <c r="AB371" i="2"/>
  <c r="AA371" i="2"/>
  <c r="Z371" i="2"/>
  <c r="Y371" i="2"/>
  <c r="X371" i="2"/>
  <c r="W371" i="2"/>
  <c r="V371" i="2"/>
  <c r="U371" i="2"/>
  <c r="T371" i="2"/>
  <c r="S371" i="2"/>
  <c r="R371" i="2"/>
  <c r="Q371" i="2"/>
  <c r="P371" i="2"/>
  <c r="O371" i="2"/>
  <c r="N371" i="2"/>
  <c r="M371" i="2"/>
  <c r="L371" i="2"/>
  <c r="K371" i="2"/>
  <c r="J371" i="2"/>
  <c r="I371" i="2"/>
  <c r="H371" i="2"/>
  <c r="G371" i="2"/>
  <c r="F371" i="2"/>
  <c r="E371" i="2"/>
  <c r="D371" i="2"/>
  <c r="C371" i="2"/>
  <c r="B371" i="2"/>
  <c r="A371" i="2"/>
  <c r="AC370" i="2"/>
  <c r="AB370" i="2"/>
  <c r="AA370" i="2"/>
  <c r="Z370" i="2"/>
  <c r="Y370" i="2"/>
  <c r="X370" i="2"/>
  <c r="W370" i="2"/>
  <c r="V370" i="2"/>
  <c r="U370" i="2"/>
  <c r="T370" i="2"/>
  <c r="S370" i="2"/>
  <c r="R370" i="2"/>
  <c r="Q370" i="2"/>
  <c r="P370" i="2"/>
  <c r="O370" i="2"/>
  <c r="N370" i="2"/>
  <c r="M370" i="2"/>
  <c r="L370" i="2"/>
  <c r="K370" i="2"/>
  <c r="J370" i="2"/>
  <c r="I370" i="2"/>
  <c r="H370" i="2"/>
  <c r="G370" i="2"/>
  <c r="F370" i="2"/>
  <c r="E370" i="2"/>
  <c r="D370" i="2"/>
  <c r="C370" i="2"/>
  <c r="B370" i="2"/>
  <c r="A370" i="2"/>
  <c r="AC369" i="2"/>
  <c r="AB369" i="2"/>
  <c r="AA369" i="2"/>
  <c r="Z369" i="2"/>
  <c r="Y369" i="2"/>
  <c r="X369" i="2"/>
  <c r="W369" i="2"/>
  <c r="V369" i="2"/>
  <c r="U369" i="2"/>
  <c r="T369" i="2"/>
  <c r="S369" i="2"/>
  <c r="R369" i="2"/>
  <c r="Q369" i="2"/>
  <c r="P369" i="2"/>
  <c r="O369" i="2"/>
  <c r="N369" i="2"/>
  <c r="M369" i="2"/>
  <c r="L369" i="2"/>
  <c r="K369" i="2"/>
  <c r="J369" i="2"/>
  <c r="I369" i="2"/>
  <c r="H369" i="2"/>
  <c r="G369" i="2"/>
  <c r="F369" i="2"/>
  <c r="E369" i="2"/>
  <c r="D369" i="2"/>
  <c r="C369" i="2"/>
  <c r="B369" i="2"/>
  <c r="A369" i="2"/>
  <c r="AC368" i="2"/>
  <c r="AB368" i="2"/>
  <c r="AA368" i="2"/>
  <c r="Z368" i="2"/>
  <c r="Y368" i="2"/>
  <c r="X368" i="2"/>
  <c r="W368" i="2"/>
  <c r="V368" i="2"/>
  <c r="U368" i="2"/>
  <c r="T368" i="2"/>
  <c r="S368" i="2"/>
  <c r="R368" i="2"/>
  <c r="Q368" i="2"/>
  <c r="P368" i="2"/>
  <c r="O368" i="2"/>
  <c r="N368" i="2"/>
  <c r="M368" i="2"/>
  <c r="L368" i="2"/>
  <c r="K368" i="2"/>
  <c r="J368" i="2"/>
  <c r="I368" i="2"/>
  <c r="H368" i="2"/>
  <c r="G368" i="2"/>
  <c r="F368" i="2"/>
  <c r="E368" i="2"/>
  <c r="D368" i="2"/>
  <c r="C368" i="2"/>
  <c r="B368" i="2"/>
  <c r="A368" i="2"/>
  <c r="AC367" i="2"/>
  <c r="AB367" i="2"/>
  <c r="AA367" i="2"/>
  <c r="Z367" i="2"/>
  <c r="Y367" i="2"/>
  <c r="X367" i="2"/>
  <c r="W367" i="2"/>
  <c r="V367" i="2"/>
  <c r="U367" i="2"/>
  <c r="T367" i="2"/>
  <c r="S367" i="2"/>
  <c r="R367" i="2"/>
  <c r="Q367" i="2"/>
  <c r="P367" i="2"/>
  <c r="O367" i="2"/>
  <c r="N367" i="2"/>
  <c r="M367" i="2"/>
  <c r="L367" i="2"/>
  <c r="K367" i="2"/>
  <c r="J367" i="2"/>
  <c r="I367" i="2"/>
  <c r="H367" i="2"/>
  <c r="G367" i="2"/>
  <c r="F367" i="2"/>
  <c r="E367" i="2"/>
  <c r="D367" i="2"/>
  <c r="C367" i="2"/>
  <c r="B367" i="2"/>
  <c r="A367" i="2"/>
  <c r="AC366" i="2"/>
  <c r="AB366" i="2"/>
  <c r="AA366" i="2"/>
  <c r="Z366" i="2"/>
  <c r="Y366" i="2"/>
  <c r="X366" i="2"/>
  <c r="W366" i="2"/>
  <c r="V366" i="2"/>
  <c r="U366" i="2"/>
  <c r="T366" i="2"/>
  <c r="S366" i="2"/>
  <c r="R366" i="2"/>
  <c r="Q366" i="2"/>
  <c r="P366" i="2"/>
  <c r="O366" i="2"/>
  <c r="N366" i="2"/>
  <c r="M366" i="2"/>
  <c r="L366" i="2"/>
  <c r="K366" i="2"/>
  <c r="J366" i="2"/>
  <c r="I366" i="2"/>
  <c r="H366" i="2"/>
  <c r="G366" i="2"/>
  <c r="F366" i="2"/>
  <c r="E366" i="2"/>
  <c r="D366" i="2"/>
  <c r="C366" i="2"/>
  <c r="B366" i="2"/>
  <c r="A366" i="2"/>
  <c r="AC365" i="2"/>
  <c r="AB365" i="2"/>
  <c r="AA365" i="2"/>
  <c r="Z365" i="2"/>
  <c r="Y365" i="2"/>
  <c r="X365" i="2"/>
  <c r="W365" i="2"/>
  <c r="V365" i="2"/>
  <c r="U365" i="2"/>
  <c r="T365" i="2"/>
  <c r="S365" i="2"/>
  <c r="R365" i="2"/>
  <c r="Q365" i="2"/>
  <c r="P365" i="2"/>
  <c r="O365" i="2"/>
  <c r="N365" i="2"/>
  <c r="M365" i="2"/>
  <c r="L365" i="2"/>
  <c r="K365" i="2"/>
  <c r="J365" i="2"/>
  <c r="I365" i="2"/>
  <c r="H365" i="2"/>
  <c r="G365" i="2"/>
  <c r="F365" i="2"/>
  <c r="E365" i="2"/>
  <c r="D365" i="2"/>
  <c r="C365" i="2"/>
  <c r="B365" i="2"/>
  <c r="A365" i="2"/>
  <c r="AC364" i="2"/>
  <c r="AB364" i="2"/>
  <c r="AA364" i="2"/>
  <c r="Z364" i="2"/>
  <c r="Y364" i="2"/>
  <c r="X364" i="2"/>
  <c r="W364" i="2"/>
  <c r="V364" i="2"/>
  <c r="U364" i="2"/>
  <c r="T364" i="2"/>
  <c r="S364" i="2"/>
  <c r="R364" i="2"/>
  <c r="Q364" i="2"/>
  <c r="P364" i="2"/>
  <c r="O364" i="2"/>
  <c r="N364" i="2"/>
  <c r="M364" i="2"/>
  <c r="L364" i="2"/>
  <c r="K364" i="2"/>
  <c r="J364" i="2"/>
  <c r="I364" i="2"/>
  <c r="H364" i="2"/>
  <c r="G364" i="2"/>
  <c r="F364" i="2"/>
  <c r="E364" i="2"/>
  <c r="D364" i="2"/>
  <c r="C364" i="2"/>
  <c r="B364" i="2"/>
  <c r="A364" i="2"/>
  <c r="AC363" i="2"/>
  <c r="AB363" i="2"/>
  <c r="AA363" i="2"/>
  <c r="Z363" i="2"/>
  <c r="Y363" i="2"/>
  <c r="X363" i="2"/>
  <c r="W363" i="2"/>
  <c r="V363" i="2"/>
  <c r="U363" i="2"/>
  <c r="T363" i="2"/>
  <c r="S363" i="2"/>
  <c r="R363" i="2"/>
  <c r="Q363" i="2"/>
  <c r="P363" i="2"/>
  <c r="O363" i="2"/>
  <c r="N363" i="2"/>
  <c r="M363" i="2"/>
  <c r="L363" i="2"/>
  <c r="K363" i="2"/>
  <c r="J363" i="2"/>
  <c r="I363" i="2"/>
  <c r="H363" i="2"/>
  <c r="G363" i="2"/>
  <c r="F363" i="2"/>
  <c r="E363" i="2"/>
  <c r="D363" i="2"/>
  <c r="C363" i="2"/>
  <c r="B363" i="2"/>
  <c r="A363" i="2"/>
  <c r="AC362" i="2"/>
  <c r="AB362" i="2"/>
  <c r="AA362" i="2"/>
  <c r="Z362" i="2"/>
  <c r="Y362" i="2"/>
  <c r="X362" i="2"/>
  <c r="W362" i="2"/>
  <c r="V362" i="2"/>
  <c r="U362" i="2"/>
  <c r="T362" i="2"/>
  <c r="S362" i="2"/>
  <c r="R362" i="2"/>
  <c r="Q362" i="2"/>
  <c r="P362" i="2"/>
  <c r="O362" i="2"/>
  <c r="N362" i="2"/>
  <c r="M362" i="2"/>
  <c r="L362" i="2"/>
  <c r="K362" i="2"/>
  <c r="J362" i="2"/>
  <c r="I362" i="2"/>
  <c r="H362" i="2"/>
  <c r="G362" i="2"/>
  <c r="F362" i="2"/>
  <c r="E362" i="2"/>
  <c r="D362" i="2"/>
  <c r="C362" i="2"/>
  <c r="B362" i="2"/>
  <c r="A362" i="2"/>
  <c r="AC361" i="2"/>
  <c r="AB361" i="2"/>
  <c r="AA361" i="2"/>
  <c r="Z361" i="2"/>
  <c r="Y361" i="2"/>
  <c r="X361" i="2"/>
  <c r="W361" i="2"/>
  <c r="V361" i="2"/>
  <c r="U361" i="2"/>
  <c r="T361" i="2"/>
  <c r="S361" i="2"/>
  <c r="R361" i="2"/>
  <c r="Q361" i="2"/>
  <c r="P361" i="2"/>
  <c r="O361" i="2"/>
  <c r="N361" i="2"/>
  <c r="M361" i="2"/>
  <c r="L361" i="2"/>
  <c r="K361" i="2"/>
  <c r="J361" i="2"/>
  <c r="I361" i="2"/>
  <c r="H361" i="2"/>
  <c r="G361" i="2"/>
  <c r="F361" i="2"/>
  <c r="E361" i="2"/>
  <c r="D361" i="2"/>
  <c r="C361" i="2"/>
  <c r="B361" i="2"/>
  <c r="A361" i="2"/>
  <c r="AC360" i="2"/>
  <c r="AB360" i="2"/>
  <c r="AA360" i="2"/>
  <c r="Z360" i="2"/>
  <c r="Y360" i="2"/>
  <c r="X360" i="2"/>
  <c r="W360" i="2"/>
  <c r="V360" i="2"/>
  <c r="U360" i="2"/>
  <c r="T360" i="2"/>
  <c r="S360" i="2"/>
  <c r="R360" i="2"/>
  <c r="Q360" i="2"/>
  <c r="P360" i="2"/>
  <c r="O360" i="2"/>
  <c r="N360" i="2"/>
  <c r="M360" i="2"/>
  <c r="L360" i="2"/>
  <c r="K360" i="2"/>
  <c r="J360" i="2"/>
  <c r="I360" i="2"/>
  <c r="H360" i="2"/>
  <c r="G360" i="2"/>
  <c r="F360" i="2"/>
  <c r="E360" i="2"/>
  <c r="D360" i="2"/>
  <c r="C360" i="2"/>
  <c r="B360" i="2"/>
  <c r="A360" i="2"/>
  <c r="AC359" i="2"/>
  <c r="AB359" i="2"/>
  <c r="AA359" i="2"/>
  <c r="Z359" i="2"/>
  <c r="Y359" i="2"/>
  <c r="X359" i="2"/>
  <c r="W359" i="2"/>
  <c r="V359" i="2"/>
  <c r="U359" i="2"/>
  <c r="T359" i="2"/>
  <c r="S359" i="2"/>
  <c r="R359" i="2"/>
  <c r="Q359" i="2"/>
  <c r="P359" i="2"/>
  <c r="O359" i="2"/>
  <c r="N359" i="2"/>
  <c r="M359" i="2"/>
  <c r="L359" i="2"/>
  <c r="K359" i="2"/>
  <c r="J359" i="2"/>
  <c r="I359" i="2"/>
  <c r="H359" i="2"/>
  <c r="G359" i="2"/>
  <c r="F359" i="2"/>
  <c r="E359" i="2"/>
  <c r="D359" i="2"/>
  <c r="C359" i="2"/>
  <c r="B359" i="2"/>
  <c r="A359" i="2"/>
  <c r="AC358" i="2"/>
  <c r="AB358" i="2"/>
  <c r="AA358" i="2"/>
  <c r="Z358" i="2"/>
  <c r="Y358" i="2"/>
  <c r="X358" i="2"/>
  <c r="W358" i="2"/>
  <c r="V358" i="2"/>
  <c r="U358" i="2"/>
  <c r="T358" i="2"/>
  <c r="S358" i="2"/>
  <c r="R358" i="2"/>
  <c r="Q358" i="2"/>
  <c r="P358" i="2"/>
  <c r="O358" i="2"/>
  <c r="N358" i="2"/>
  <c r="M358" i="2"/>
  <c r="L358" i="2"/>
  <c r="K358" i="2"/>
  <c r="J358" i="2"/>
  <c r="I358" i="2"/>
  <c r="H358" i="2"/>
  <c r="G358" i="2"/>
  <c r="F358" i="2"/>
  <c r="E358" i="2"/>
  <c r="D358" i="2"/>
  <c r="C358" i="2"/>
  <c r="B358" i="2"/>
  <c r="A358" i="2"/>
  <c r="AC357" i="2"/>
  <c r="AB357" i="2"/>
  <c r="AA357" i="2"/>
  <c r="Z357" i="2"/>
  <c r="Y357" i="2"/>
  <c r="X357" i="2"/>
  <c r="W357" i="2"/>
  <c r="V357" i="2"/>
  <c r="U357" i="2"/>
  <c r="T357" i="2"/>
  <c r="S357" i="2"/>
  <c r="R357" i="2"/>
  <c r="Q357" i="2"/>
  <c r="P357" i="2"/>
  <c r="O357" i="2"/>
  <c r="N357" i="2"/>
  <c r="M357" i="2"/>
  <c r="L357" i="2"/>
  <c r="K357" i="2"/>
  <c r="J357" i="2"/>
  <c r="I357" i="2"/>
  <c r="H357" i="2"/>
  <c r="G357" i="2"/>
  <c r="F357" i="2"/>
  <c r="E357" i="2"/>
  <c r="D357" i="2"/>
  <c r="C357" i="2"/>
  <c r="B357" i="2"/>
  <c r="A357" i="2"/>
  <c r="AC356" i="2"/>
  <c r="AB356" i="2"/>
  <c r="AA356" i="2"/>
  <c r="Z356" i="2"/>
  <c r="Y356" i="2"/>
  <c r="X356" i="2"/>
  <c r="W356" i="2"/>
  <c r="V356" i="2"/>
  <c r="U356" i="2"/>
  <c r="T356" i="2"/>
  <c r="S356" i="2"/>
  <c r="R356" i="2"/>
  <c r="Q356" i="2"/>
  <c r="P356" i="2"/>
  <c r="O356" i="2"/>
  <c r="N356" i="2"/>
  <c r="M356" i="2"/>
  <c r="L356" i="2"/>
  <c r="K356" i="2"/>
  <c r="J356" i="2"/>
  <c r="I356" i="2"/>
  <c r="H356" i="2"/>
  <c r="G356" i="2"/>
  <c r="F356" i="2"/>
  <c r="E356" i="2"/>
  <c r="D356" i="2"/>
  <c r="C356" i="2"/>
  <c r="B356" i="2"/>
  <c r="A356" i="2"/>
  <c r="AC355" i="2"/>
  <c r="AB355" i="2"/>
  <c r="AA355" i="2"/>
  <c r="Z355" i="2"/>
  <c r="Y355" i="2"/>
  <c r="X355" i="2"/>
  <c r="W355" i="2"/>
  <c r="V355" i="2"/>
  <c r="U355" i="2"/>
  <c r="T355" i="2"/>
  <c r="S355" i="2"/>
  <c r="R355" i="2"/>
  <c r="Q355" i="2"/>
  <c r="P355" i="2"/>
  <c r="O355" i="2"/>
  <c r="N355" i="2"/>
  <c r="M355" i="2"/>
  <c r="L355" i="2"/>
  <c r="K355" i="2"/>
  <c r="J355" i="2"/>
  <c r="I355" i="2"/>
  <c r="H355" i="2"/>
  <c r="G355" i="2"/>
  <c r="F355" i="2"/>
  <c r="E355" i="2"/>
  <c r="D355" i="2"/>
  <c r="C355" i="2"/>
  <c r="B355" i="2"/>
  <c r="A355" i="2"/>
  <c r="AC354" i="2"/>
  <c r="AB354" i="2"/>
  <c r="AA354" i="2"/>
  <c r="Z354" i="2"/>
  <c r="Y354" i="2"/>
  <c r="X354" i="2"/>
  <c r="W354" i="2"/>
  <c r="V354" i="2"/>
  <c r="U354" i="2"/>
  <c r="T354" i="2"/>
  <c r="S354" i="2"/>
  <c r="R354" i="2"/>
  <c r="Q354" i="2"/>
  <c r="P354" i="2"/>
  <c r="O354" i="2"/>
  <c r="N354" i="2"/>
  <c r="M354" i="2"/>
  <c r="L354" i="2"/>
  <c r="K354" i="2"/>
  <c r="J354" i="2"/>
  <c r="I354" i="2"/>
  <c r="H354" i="2"/>
  <c r="G354" i="2"/>
  <c r="F354" i="2"/>
  <c r="E354" i="2"/>
  <c r="D354" i="2"/>
  <c r="C354" i="2"/>
  <c r="B354" i="2"/>
  <c r="A354" i="2"/>
  <c r="AC353" i="2"/>
  <c r="AB353" i="2"/>
  <c r="AA353" i="2"/>
  <c r="Z353" i="2"/>
  <c r="Y353" i="2"/>
  <c r="X353" i="2"/>
  <c r="W353" i="2"/>
  <c r="V353" i="2"/>
  <c r="U353" i="2"/>
  <c r="T353" i="2"/>
  <c r="S353" i="2"/>
  <c r="R353" i="2"/>
  <c r="Q353" i="2"/>
  <c r="P353" i="2"/>
  <c r="O353" i="2"/>
  <c r="N353" i="2"/>
  <c r="M353" i="2"/>
  <c r="L353" i="2"/>
  <c r="K353" i="2"/>
  <c r="J353" i="2"/>
  <c r="I353" i="2"/>
  <c r="H353" i="2"/>
  <c r="G353" i="2"/>
  <c r="F353" i="2"/>
  <c r="E353" i="2"/>
  <c r="D353" i="2"/>
  <c r="C353" i="2"/>
  <c r="B353" i="2"/>
  <c r="A353" i="2"/>
  <c r="AC352" i="2"/>
  <c r="AB352" i="2"/>
  <c r="AA352" i="2"/>
  <c r="Z352" i="2"/>
  <c r="Y352" i="2"/>
  <c r="X352" i="2"/>
  <c r="W352" i="2"/>
  <c r="V352" i="2"/>
  <c r="U352" i="2"/>
  <c r="T352" i="2"/>
  <c r="S352" i="2"/>
  <c r="R352" i="2"/>
  <c r="Q352" i="2"/>
  <c r="P352" i="2"/>
  <c r="O352" i="2"/>
  <c r="N352" i="2"/>
  <c r="M352" i="2"/>
  <c r="L352" i="2"/>
  <c r="K352" i="2"/>
  <c r="J352" i="2"/>
  <c r="I352" i="2"/>
  <c r="H352" i="2"/>
  <c r="G352" i="2"/>
  <c r="F352" i="2"/>
  <c r="E352" i="2"/>
  <c r="D352" i="2"/>
  <c r="C352" i="2"/>
  <c r="B352" i="2"/>
  <c r="A352" i="2"/>
  <c r="AC351" i="2"/>
  <c r="AB351" i="2"/>
  <c r="AA351" i="2"/>
  <c r="Z351" i="2"/>
  <c r="Y351" i="2"/>
  <c r="X351" i="2"/>
  <c r="W351" i="2"/>
  <c r="V351" i="2"/>
  <c r="U351" i="2"/>
  <c r="T351" i="2"/>
  <c r="S351" i="2"/>
  <c r="R351" i="2"/>
  <c r="Q351" i="2"/>
  <c r="P351" i="2"/>
  <c r="O351" i="2"/>
  <c r="N351" i="2"/>
  <c r="M351" i="2"/>
  <c r="L351" i="2"/>
  <c r="K351" i="2"/>
  <c r="J351" i="2"/>
  <c r="I351" i="2"/>
  <c r="H351" i="2"/>
  <c r="G351" i="2"/>
  <c r="F351" i="2"/>
  <c r="E351" i="2"/>
  <c r="D351" i="2"/>
  <c r="C351" i="2"/>
  <c r="B351" i="2"/>
  <c r="A351" i="2"/>
  <c r="AC350" i="2"/>
  <c r="AB350" i="2"/>
  <c r="AA350" i="2"/>
  <c r="Z350" i="2"/>
  <c r="Y350" i="2"/>
  <c r="X350" i="2"/>
  <c r="W350" i="2"/>
  <c r="V350" i="2"/>
  <c r="U350" i="2"/>
  <c r="T350" i="2"/>
  <c r="S350" i="2"/>
  <c r="R350" i="2"/>
  <c r="Q350" i="2"/>
  <c r="P350" i="2"/>
  <c r="O350" i="2"/>
  <c r="N350" i="2"/>
  <c r="M350" i="2"/>
  <c r="L350" i="2"/>
  <c r="K350" i="2"/>
  <c r="J350" i="2"/>
  <c r="I350" i="2"/>
  <c r="H350" i="2"/>
  <c r="G350" i="2"/>
  <c r="F350" i="2"/>
  <c r="E350" i="2"/>
  <c r="D350" i="2"/>
  <c r="C350" i="2"/>
  <c r="B350" i="2"/>
  <c r="A350" i="2"/>
  <c r="AC349" i="2"/>
  <c r="AB349" i="2"/>
  <c r="AA349" i="2"/>
  <c r="Z349" i="2"/>
  <c r="Y349" i="2"/>
  <c r="X349" i="2"/>
  <c r="W349" i="2"/>
  <c r="V349" i="2"/>
  <c r="U349" i="2"/>
  <c r="T349" i="2"/>
  <c r="S349" i="2"/>
  <c r="R349" i="2"/>
  <c r="Q349" i="2"/>
  <c r="P349" i="2"/>
  <c r="O349" i="2"/>
  <c r="N349" i="2"/>
  <c r="M349" i="2"/>
  <c r="L349" i="2"/>
  <c r="K349" i="2"/>
  <c r="J349" i="2"/>
  <c r="I349" i="2"/>
  <c r="H349" i="2"/>
  <c r="G349" i="2"/>
  <c r="F349" i="2"/>
  <c r="E349" i="2"/>
  <c r="D349" i="2"/>
  <c r="C349" i="2"/>
  <c r="B349" i="2"/>
  <c r="A349" i="2"/>
  <c r="AC348" i="2"/>
  <c r="AB348" i="2"/>
  <c r="AA348" i="2"/>
  <c r="Z348" i="2"/>
  <c r="Y348" i="2"/>
  <c r="X348" i="2"/>
  <c r="W348" i="2"/>
  <c r="V348" i="2"/>
  <c r="U348" i="2"/>
  <c r="T348" i="2"/>
  <c r="S348" i="2"/>
  <c r="R348" i="2"/>
  <c r="Q348" i="2"/>
  <c r="P348" i="2"/>
  <c r="O348" i="2"/>
  <c r="N348" i="2"/>
  <c r="M348" i="2"/>
  <c r="L348" i="2"/>
  <c r="K348" i="2"/>
  <c r="J348" i="2"/>
  <c r="I348" i="2"/>
  <c r="H348" i="2"/>
  <c r="G348" i="2"/>
  <c r="F348" i="2"/>
  <c r="E348" i="2"/>
  <c r="D348" i="2"/>
  <c r="C348" i="2"/>
  <c r="B348" i="2"/>
  <c r="A348" i="2"/>
  <c r="AC347" i="2"/>
  <c r="AB347" i="2"/>
  <c r="AA347" i="2"/>
  <c r="Z347" i="2"/>
  <c r="Y347" i="2"/>
  <c r="X347" i="2"/>
  <c r="W347" i="2"/>
  <c r="V347" i="2"/>
  <c r="U347" i="2"/>
  <c r="T347" i="2"/>
  <c r="S347" i="2"/>
  <c r="R347" i="2"/>
  <c r="Q347" i="2"/>
  <c r="P347" i="2"/>
  <c r="O347" i="2"/>
  <c r="N347" i="2"/>
  <c r="M347" i="2"/>
  <c r="L347" i="2"/>
  <c r="K347" i="2"/>
  <c r="J347" i="2"/>
  <c r="I347" i="2"/>
  <c r="H347" i="2"/>
  <c r="G347" i="2"/>
  <c r="F347" i="2"/>
  <c r="E347" i="2"/>
  <c r="D347" i="2"/>
  <c r="C347" i="2"/>
  <c r="B347" i="2"/>
  <c r="A347" i="2"/>
  <c r="AC346" i="2"/>
  <c r="AB346" i="2"/>
  <c r="AA346" i="2"/>
  <c r="Z346" i="2"/>
  <c r="Y346" i="2"/>
  <c r="X346" i="2"/>
  <c r="W346" i="2"/>
  <c r="V346" i="2"/>
  <c r="U346" i="2"/>
  <c r="T346" i="2"/>
  <c r="S346" i="2"/>
  <c r="R346" i="2"/>
  <c r="Q346" i="2"/>
  <c r="P346" i="2"/>
  <c r="O346" i="2"/>
  <c r="N346" i="2"/>
  <c r="M346" i="2"/>
  <c r="L346" i="2"/>
  <c r="K346" i="2"/>
  <c r="J346" i="2"/>
  <c r="I346" i="2"/>
  <c r="H346" i="2"/>
  <c r="G346" i="2"/>
  <c r="F346" i="2"/>
  <c r="E346" i="2"/>
  <c r="D346" i="2"/>
  <c r="C346" i="2"/>
  <c r="B346" i="2"/>
  <c r="A346" i="2"/>
  <c r="AC345" i="2"/>
  <c r="AB345" i="2"/>
  <c r="AA345" i="2"/>
  <c r="Z345" i="2"/>
  <c r="Y345" i="2"/>
  <c r="X345" i="2"/>
  <c r="W345" i="2"/>
  <c r="V345" i="2"/>
  <c r="U345" i="2"/>
  <c r="T345" i="2"/>
  <c r="S345" i="2"/>
  <c r="R345" i="2"/>
  <c r="Q345" i="2"/>
  <c r="P345" i="2"/>
  <c r="O345" i="2"/>
  <c r="N345" i="2"/>
  <c r="M345" i="2"/>
  <c r="L345" i="2"/>
  <c r="K345" i="2"/>
  <c r="J345" i="2"/>
  <c r="I345" i="2"/>
  <c r="H345" i="2"/>
  <c r="G345" i="2"/>
  <c r="F345" i="2"/>
  <c r="E345" i="2"/>
  <c r="D345" i="2"/>
  <c r="C345" i="2"/>
  <c r="B345" i="2"/>
  <c r="A345" i="2"/>
  <c r="AC344" i="2"/>
  <c r="AB344" i="2"/>
  <c r="AA344" i="2"/>
  <c r="Z344" i="2"/>
  <c r="Y344" i="2"/>
  <c r="X344" i="2"/>
  <c r="W344" i="2"/>
  <c r="V344" i="2"/>
  <c r="U344" i="2"/>
  <c r="T344" i="2"/>
  <c r="S344" i="2"/>
  <c r="R344" i="2"/>
  <c r="Q344" i="2"/>
  <c r="P344" i="2"/>
  <c r="O344" i="2"/>
  <c r="N344" i="2"/>
  <c r="M344" i="2"/>
  <c r="L344" i="2"/>
  <c r="K344" i="2"/>
  <c r="J344" i="2"/>
  <c r="I344" i="2"/>
  <c r="H344" i="2"/>
  <c r="G344" i="2"/>
  <c r="F344" i="2"/>
  <c r="E344" i="2"/>
  <c r="D344" i="2"/>
  <c r="C344" i="2"/>
  <c r="B344" i="2"/>
  <c r="A344" i="2"/>
  <c r="AC343" i="2"/>
  <c r="AB343" i="2"/>
  <c r="AA343" i="2"/>
  <c r="Z343" i="2"/>
  <c r="Y343" i="2"/>
  <c r="X343" i="2"/>
  <c r="W343" i="2"/>
  <c r="V343" i="2"/>
  <c r="U343" i="2"/>
  <c r="T343" i="2"/>
  <c r="S343" i="2"/>
  <c r="R343" i="2"/>
  <c r="Q343" i="2"/>
  <c r="P343" i="2"/>
  <c r="O343" i="2"/>
  <c r="N343" i="2"/>
  <c r="M343" i="2"/>
  <c r="L343" i="2"/>
  <c r="K343" i="2"/>
  <c r="J343" i="2"/>
  <c r="I343" i="2"/>
  <c r="H343" i="2"/>
  <c r="G343" i="2"/>
  <c r="F343" i="2"/>
  <c r="E343" i="2"/>
  <c r="D343" i="2"/>
  <c r="C343" i="2"/>
  <c r="B343" i="2"/>
  <c r="A343" i="2"/>
  <c r="AC342" i="2"/>
  <c r="AB342" i="2"/>
  <c r="AA342" i="2"/>
  <c r="Z342" i="2"/>
  <c r="Y342" i="2"/>
  <c r="X342" i="2"/>
  <c r="W342" i="2"/>
  <c r="V342" i="2"/>
  <c r="U342" i="2"/>
  <c r="T342" i="2"/>
  <c r="S342" i="2"/>
  <c r="R342" i="2"/>
  <c r="Q342" i="2"/>
  <c r="P342" i="2"/>
  <c r="O342" i="2"/>
  <c r="N342" i="2"/>
  <c r="M342" i="2"/>
  <c r="L342" i="2"/>
  <c r="K342" i="2"/>
  <c r="J342" i="2"/>
  <c r="I342" i="2"/>
  <c r="H342" i="2"/>
  <c r="G342" i="2"/>
  <c r="F342" i="2"/>
  <c r="E342" i="2"/>
  <c r="D342" i="2"/>
  <c r="C342" i="2"/>
  <c r="B342" i="2"/>
  <c r="A342" i="2"/>
  <c r="AC341" i="2"/>
  <c r="AB341" i="2"/>
  <c r="AA341" i="2"/>
  <c r="Z341" i="2"/>
  <c r="Y341" i="2"/>
  <c r="X341" i="2"/>
  <c r="W341" i="2"/>
  <c r="V341" i="2"/>
  <c r="U341" i="2"/>
  <c r="T341" i="2"/>
  <c r="S341" i="2"/>
  <c r="R341" i="2"/>
  <c r="Q341" i="2"/>
  <c r="P341" i="2"/>
  <c r="O341" i="2"/>
  <c r="N341" i="2"/>
  <c r="M341" i="2"/>
  <c r="L341" i="2"/>
  <c r="K341" i="2"/>
  <c r="J341" i="2"/>
  <c r="I341" i="2"/>
  <c r="H341" i="2"/>
  <c r="G341" i="2"/>
  <c r="F341" i="2"/>
  <c r="E341" i="2"/>
  <c r="D341" i="2"/>
  <c r="C341" i="2"/>
  <c r="B341" i="2"/>
  <c r="A341" i="2"/>
  <c r="AC340" i="2"/>
  <c r="AB340" i="2"/>
  <c r="AA340" i="2"/>
  <c r="Z340" i="2"/>
  <c r="Y340" i="2"/>
  <c r="X340" i="2"/>
  <c r="W340" i="2"/>
  <c r="V340" i="2"/>
  <c r="U340" i="2"/>
  <c r="T340" i="2"/>
  <c r="S340" i="2"/>
  <c r="R340" i="2"/>
  <c r="Q340" i="2"/>
  <c r="P340" i="2"/>
  <c r="O340" i="2"/>
  <c r="N340" i="2"/>
  <c r="M340" i="2"/>
  <c r="L340" i="2"/>
  <c r="K340" i="2"/>
  <c r="J340" i="2"/>
  <c r="I340" i="2"/>
  <c r="H340" i="2"/>
  <c r="G340" i="2"/>
  <c r="F340" i="2"/>
  <c r="E340" i="2"/>
  <c r="D340" i="2"/>
  <c r="C340" i="2"/>
  <c r="B340" i="2"/>
  <c r="A340" i="2"/>
  <c r="AC339" i="2"/>
  <c r="AB339" i="2"/>
  <c r="AA339" i="2"/>
  <c r="Z339" i="2"/>
  <c r="Y339" i="2"/>
  <c r="X339" i="2"/>
  <c r="W339" i="2"/>
  <c r="V339" i="2"/>
  <c r="U339" i="2"/>
  <c r="T339" i="2"/>
  <c r="S339" i="2"/>
  <c r="R339" i="2"/>
  <c r="Q339" i="2"/>
  <c r="P339" i="2"/>
  <c r="O339" i="2"/>
  <c r="N339" i="2"/>
  <c r="M339" i="2"/>
  <c r="L339" i="2"/>
  <c r="K339" i="2"/>
  <c r="J339" i="2"/>
  <c r="I339" i="2"/>
  <c r="H339" i="2"/>
  <c r="G339" i="2"/>
  <c r="F339" i="2"/>
  <c r="E339" i="2"/>
  <c r="D339" i="2"/>
  <c r="C339" i="2"/>
  <c r="B339" i="2"/>
  <c r="A339" i="2"/>
  <c r="AC338" i="2"/>
  <c r="AB338" i="2"/>
  <c r="AA338" i="2"/>
  <c r="Z338" i="2"/>
  <c r="Y338" i="2"/>
  <c r="X338" i="2"/>
  <c r="W338" i="2"/>
  <c r="V338" i="2"/>
  <c r="U338" i="2"/>
  <c r="T338" i="2"/>
  <c r="S338" i="2"/>
  <c r="R338" i="2"/>
  <c r="Q338" i="2"/>
  <c r="P338" i="2"/>
  <c r="O338" i="2"/>
  <c r="N338" i="2"/>
  <c r="M338" i="2"/>
  <c r="L338" i="2"/>
  <c r="K338" i="2"/>
  <c r="J338" i="2"/>
  <c r="I338" i="2"/>
  <c r="H338" i="2"/>
  <c r="G338" i="2"/>
  <c r="F338" i="2"/>
  <c r="E338" i="2"/>
  <c r="D338" i="2"/>
  <c r="C338" i="2"/>
  <c r="B338" i="2"/>
  <c r="A338" i="2"/>
  <c r="AC337" i="2"/>
  <c r="AB337" i="2"/>
  <c r="AA337" i="2"/>
  <c r="Z337" i="2"/>
  <c r="Y337" i="2"/>
  <c r="X337" i="2"/>
  <c r="W337" i="2"/>
  <c r="V337" i="2"/>
  <c r="U337" i="2"/>
  <c r="T337" i="2"/>
  <c r="S337" i="2"/>
  <c r="R337" i="2"/>
  <c r="Q337" i="2"/>
  <c r="P337" i="2"/>
  <c r="O337" i="2"/>
  <c r="N337" i="2"/>
  <c r="M337" i="2"/>
  <c r="L337" i="2"/>
  <c r="K337" i="2"/>
  <c r="J337" i="2"/>
  <c r="I337" i="2"/>
  <c r="H337" i="2"/>
  <c r="G337" i="2"/>
  <c r="F337" i="2"/>
  <c r="E337" i="2"/>
  <c r="D337" i="2"/>
  <c r="C337" i="2"/>
  <c r="B337" i="2"/>
  <c r="A337" i="2"/>
  <c r="AC336" i="2"/>
  <c r="AB336" i="2"/>
  <c r="AA336" i="2"/>
  <c r="Z336" i="2"/>
  <c r="Y336" i="2"/>
  <c r="X336" i="2"/>
  <c r="W336" i="2"/>
  <c r="V336" i="2"/>
  <c r="U336" i="2"/>
  <c r="T336" i="2"/>
  <c r="S336" i="2"/>
  <c r="R336" i="2"/>
  <c r="Q336" i="2"/>
  <c r="P336" i="2"/>
  <c r="O336" i="2"/>
  <c r="N336" i="2"/>
  <c r="M336" i="2"/>
  <c r="L336" i="2"/>
  <c r="K336" i="2"/>
  <c r="J336" i="2"/>
  <c r="I336" i="2"/>
  <c r="H336" i="2"/>
  <c r="G336" i="2"/>
  <c r="F336" i="2"/>
  <c r="E336" i="2"/>
  <c r="D336" i="2"/>
  <c r="C336" i="2"/>
  <c r="B336" i="2"/>
  <c r="A336" i="2"/>
  <c r="AC335" i="2"/>
  <c r="AB335" i="2"/>
  <c r="AA335" i="2"/>
  <c r="Z335" i="2"/>
  <c r="Y335" i="2"/>
  <c r="X335" i="2"/>
  <c r="W335" i="2"/>
  <c r="V335" i="2"/>
  <c r="U335" i="2"/>
  <c r="T335" i="2"/>
  <c r="S335" i="2"/>
  <c r="R335" i="2"/>
  <c r="Q335" i="2"/>
  <c r="P335" i="2"/>
  <c r="O335" i="2"/>
  <c r="N335" i="2"/>
  <c r="M335" i="2"/>
  <c r="L335" i="2"/>
  <c r="K335" i="2"/>
  <c r="J335" i="2"/>
  <c r="I335" i="2"/>
  <c r="H335" i="2"/>
  <c r="G335" i="2"/>
  <c r="F335" i="2"/>
  <c r="E335" i="2"/>
  <c r="D335" i="2"/>
  <c r="C335" i="2"/>
  <c r="B335" i="2"/>
  <c r="A335" i="2"/>
  <c r="AC334" i="2"/>
  <c r="AB334" i="2"/>
  <c r="AA334" i="2"/>
  <c r="Z334" i="2"/>
  <c r="Y334" i="2"/>
  <c r="X334" i="2"/>
  <c r="W334" i="2"/>
  <c r="V334" i="2"/>
  <c r="U334" i="2"/>
  <c r="T334" i="2"/>
  <c r="S334" i="2"/>
  <c r="R334" i="2"/>
  <c r="Q334" i="2"/>
  <c r="P334" i="2"/>
  <c r="O334" i="2"/>
  <c r="N334" i="2"/>
  <c r="M334" i="2"/>
  <c r="L334" i="2"/>
  <c r="K334" i="2"/>
  <c r="J334" i="2"/>
  <c r="I334" i="2"/>
  <c r="H334" i="2"/>
  <c r="G334" i="2"/>
  <c r="F334" i="2"/>
  <c r="E334" i="2"/>
  <c r="D334" i="2"/>
  <c r="C334" i="2"/>
  <c r="B334" i="2"/>
  <c r="A334" i="2"/>
  <c r="AC333" i="2"/>
  <c r="AB333" i="2"/>
  <c r="AA333" i="2"/>
  <c r="Z333" i="2"/>
  <c r="Y333" i="2"/>
  <c r="X333" i="2"/>
  <c r="W333" i="2"/>
  <c r="V333" i="2"/>
  <c r="U333" i="2"/>
  <c r="T333" i="2"/>
  <c r="S333" i="2"/>
  <c r="R333" i="2"/>
  <c r="Q333" i="2"/>
  <c r="P333" i="2"/>
  <c r="O333" i="2"/>
  <c r="N333" i="2"/>
  <c r="M333" i="2"/>
  <c r="L333" i="2"/>
  <c r="K333" i="2"/>
  <c r="J333" i="2"/>
  <c r="I333" i="2"/>
  <c r="H333" i="2"/>
  <c r="G333" i="2"/>
  <c r="F333" i="2"/>
  <c r="E333" i="2"/>
  <c r="D333" i="2"/>
  <c r="C333" i="2"/>
  <c r="B333" i="2"/>
  <c r="A333" i="2"/>
  <c r="AC332" i="2"/>
  <c r="AB332" i="2"/>
  <c r="AA332" i="2"/>
  <c r="Z332" i="2"/>
  <c r="Y332" i="2"/>
  <c r="X332" i="2"/>
  <c r="W332" i="2"/>
  <c r="V332" i="2"/>
  <c r="U332" i="2"/>
  <c r="T332" i="2"/>
  <c r="S332" i="2"/>
  <c r="R332" i="2"/>
  <c r="Q332" i="2"/>
  <c r="P332" i="2"/>
  <c r="O332" i="2"/>
  <c r="N332" i="2"/>
  <c r="M332" i="2"/>
  <c r="L332" i="2"/>
  <c r="K332" i="2"/>
  <c r="J332" i="2"/>
  <c r="I332" i="2"/>
  <c r="H332" i="2"/>
  <c r="G332" i="2"/>
  <c r="F332" i="2"/>
  <c r="E332" i="2"/>
  <c r="D332" i="2"/>
  <c r="C332" i="2"/>
  <c r="B332" i="2"/>
  <c r="A332" i="2"/>
  <c r="AC331" i="2"/>
  <c r="AB331" i="2"/>
  <c r="AA331" i="2"/>
  <c r="Z331" i="2"/>
  <c r="Y331" i="2"/>
  <c r="X331" i="2"/>
  <c r="W331" i="2"/>
  <c r="V331" i="2"/>
  <c r="U331" i="2"/>
  <c r="T331" i="2"/>
  <c r="S331" i="2"/>
  <c r="R331" i="2"/>
  <c r="Q331" i="2"/>
  <c r="P331" i="2"/>
  <c r="O331" i="2"/>
  <c r="N331" i="2"/>
  <c r="M331" i="2"/>
  <c r="L331" i="2"/>
  <c r="K331" i="2"/>
  <c r="J331" i="2"/>
  <c r="I331" i="2"/>
  <c r="H331" i="2"/>
  <c r="G331" i="2"/>
  <c r="F331" i="2"/>
  <c r="E331" i="2"/>
  <c r="D331" i="2"/>
  <c r="C331" i="2"/>
  <c r="B331" i="2"/>
  <c r="A331" i="2"/>
  <c r="AC330" i="2"/>
  <c r="AB330" i="2"/>
  <c r="AA330" i="2"/>
  <c r="Z330" i="2"/>
  <c r="Y330" i="2"/>
  <c r="X330" i="2"/>
  <c r="W330" i="2"/>
  <c r="V330" i="2"/>
  <c r="U330" i="2"/>
  <c r="T330" i="2"/>
  <c r="S330" i="2"/>
  <c r="R330" i="2"/>
  <c r="Q330" i="2"/>
  <c r="P330" i="2"/>
  <c r="O330" i="2"/>
  <c r="N330" i="2"/>
  <c r="M330" i="2"/>
  <c r="L330" i="2"/>
  <c r="K330" i="2"/>
  <c r="J330" i="2"/>
  <c r="I330" i="2"/>
  <c r="H330" i="2"/>
  <c r="G330" i="2"/>
  <c r="F330" i="2"/>
  <c r="E330" i="2"/>
  <c r="D330" i="2"/>
  <c r="C330" i="2"/>
  <c r="B330" i="2"/>
  <c r="A330" i="2"/>
  <c r="AC329" i="2"/>
  <c r="AB329" i="2"/>
  <c r="AA329" i="2"/>
  <c r="Z329" i="2"/>
  <c r="Y329" i="2"/>
  <c r="X329" i="2"/>
  <c r="W329" i="2"/>
  <c r="V329" i="2"/>
  <c r="U329" i="2"/>
  <c r="T329" i="2"/>
  <c r="S329" i="2"/>
  <c r="R329" i="2"/>
  <c r="Q329" i="2"/>
  <c r="P329" i="2"/>
  <c r="O329" i="2"/>
  <c r="N329" i="2"/>
  <c r="M329" i="2"/>
  <c r="L329" i="2"/>
  <c r="K329" i="2"/>
  <c r="J329" i="2"/>
  <c r="I329" i="2"/>
  <c r="H329" i="2"/>
  <c r="G329" i="2"/>
  <c r="F329" i="2"/>
  <c r="E329" i="2"/>
  <c r="D329" i="2"/>
  <c r="C329" i="2"/>
  <c r="B329" i="2"/>
  <c r="A329" i="2"/>
  <c r="AC328" i="2"/>
  <c r="AB328" i="2"/>
  <c r="AA328" i="2"/>
  <c r="Z328" i="2"/>
  <c r="Y328" i="2"/>
  <c r="X328" i="2"/>
  <c r="W328" i="2"/>
  <c r="V328" i="2"/>
  <c r="U328" i="2"/>
  <c r="T328" i="2"/>
  <c r="S328" i="2"/>
  <c r="R328" i="2"/>
  <c r="Q328" i="2"/>
  <c r="P328" i="2"/>
  <c r="O328" i="2"/>
  <c r="N328" i="2"/>
  <c r="M328" i="2"/>
  <c r="L328" i="2"/>
  <c r="K328" i="2"/>
  <c r="J328" i="2"/>
  <c r="I328" i="2"/>
  <c r="H328" i="2"/>
  <c r="G328" i="2"/>
  <c r="F328" i="2"/>
  <c r="E328" i="2"/>
  <c r="D328" i="2"/>
  <c r="C328" i="2"/>
  <c r="B328" i="2"/>
  <c r="A328" i="2"/>
  <c r="AC327" i="2"/>
  <c r="AB327" i="2"/>
  <c r="AA327" i="2"/>
  <c r="Z327" i="2"/>
  <c r="Y327" i="2"/>
  <c r="X327" i="2"/>
  <c r="W327" i="2"/>
  <c r="V327" i="2"/>
  <c r="U327" i="2"/>
  <c r="T327" i="2"/>
  <c r="S327" i="2"/>
  <c r="R327" i="2"/>
  <c r="Q327" i="2"/>
  <c r="P327" i="2"/>
  <c r="O327" i="2"/>
  <c r="N327" i="2"/>
  <c r="M327" i="2"/>
  <c r="L327" i="2"/>
  <c r="K327" i="2"/>
  <c r="J327" i="2"/>
  <c r="I327" i="2"/>
  <c r="H327" i="2"/>
  <c r="G327" i="2"/>
  <c r="F327" i="2"/>
  <c r="E327" i="2"/>
  <c r="D327" i="2"/>
  <c r="C327" i="2"/>
  <c r="B327" i="2"/>
  <c r="A327" i="2"/>
  <c r="AC326" i="2"/>
  <c r="AB326" i="2"/>
  <c r="AA326" i="2"/>
  <c r="Z326" i="2"/>
  <c r="Y326" i="2"/>
  <c r="X326" i="2"/>
  <c r="W326" i="2"/>
  <c r="V326" i="2"/>
  <c r="U326" i="2"/>
  <c r="T326" i="2"/>
  <c r="S326" i="2"/>
  <c r="R326" i="2"/>
  <c r="Q326" i="2"/>
  <c r="P326" i="2"/>
  <c r="O326" i="2"/>
  <c r="N326" i="2"/>
  <c r="M326" i="2"/>
  <c r="L326" i="2"/>
  <c r="K326" i="2"/>
  <c r="J326" i="2"/>
  <c r="I326" i="2"/>
  <c r="H326" i="2"/>
  <c r="G326" i="2"/>
  <c r="F326" i="2"/>
  <c r="E326" i="2"/>
  <c r="D326" i="2"/>
  <c r="C326" i="2"/>
  <c r="B326" i="2"/>
  <c r="A326" i="2"/>
  <c r="AC325" i="2"/>
  <c r="AB325" i="2"/>
  <c r="AA325" i="2"/>
  <c r="Z325" i="2"/>
  <c r="Y325" i="2"/>
  <c r="X325" i="2"/>
  <c r="W325" i="2"/>
  <c r="V325" i="2"/>
  <c r="U325" i="2"/>
  <c r="T325" i="2"/>
  <c r="S325" i="2"/>
  <c r="R325" i="2"/>
  <c r="Q325" i="2"/>
  <c r="P325" i="2"/>
  <c r="O325" i="2"/>
  <c r="N325" i="2"/>
  <c r="M325" i="2"/>
  <c r="L325" i="2"/>
  <c r="K325" i="2"/>
  <c r="J325" i="2"/>
  <c r="I325" i="2"/>
  <c r="H325" i="2"/>
  <c r="G325" i="2"/>
  <c r="F325" i="2"/>
  <c r="E325" i="2"/>
  <c r="D325" i="2"/>
  <c r="C325" i="2"/>
  <c r="B325" i="2"/>
  <c r="A325" i="2"/>
  <c r="AC324" i="2"/>
  <c r="AB324" i="2"/>
  <c r="AA324" i="2"/>
  <c r="Z324" i="2"/>
  <c r="Y324" i="2"/>
  <c r="X324" i="2"/>
  <c r="W324" i="2"/>
  <c r="V324" i="2"/>
  <c r="U324" i="2"/>
  <c r="T324" i="2"/>
  <c r="S324" i="2"/>
  <c r="R324" i="2"/>
  <c r="Q324" i="2"/>
  <c r="P324" i="2"/>
  <c r="O324" i="2"/>
  <c r="N324" i="2"/>
  <c r="M324" i="2"/>
  <c r="L324" i="2"/>
  <c r="K324" i="2"/>
  <c r="J324" i="2"/>
  <c r="I324" i="2"/>
  <c r="H324" i="2"/>
  <c r="G324" i="2"/>
  <c r="F324" i="2"/>
  <c r="E324" i="2"/>
  <c r="D324" i="2"/>
  <c r="C324" i="2"/>
  <c r="B324" i="2"/>
  <c r="A324" i="2"/>
  <c r="AC323" i="2"/>
  <c r="AB323" i="2"/>
  <c r="AA323" i="2"/>
  <c r="Z323" i="2"/>
  <c r="Y323" i="2"/>
  <c r="X323" i="2"/>
  <c r="W323" i="2"/>
  <c r="V323" i="2"/>
  <c r="U323" i="2"/>
  <c r="T323" i="2"/>
  <c r="S323" i="2"/>
  <c r="R323" i="2"/>
  <c r="Q323" i="2"/>
  <c r="P323" i="2"/>
  <c r="O323" i="2"/>
  <c r="N323" i="2"/>
  <c r="M323" i="2"/>
  <c r="L323" i="2"/>
  <c r="K323" i="2"/>
  <c r="J323" i="2"/>
  <c r="I323" i="2"/>
  <c r="H323" i="2"/>
  <c r="G323" i="2"/>
  <c r="F323" i="2"/>
  <c r="E323" i="2"/>
  <c r="D323" i="2"/>
  <c r="C323" i="2"/>
  <c r="B323" i="2"/>
  <c r="A323" i="2"/>
  <c r="AC322" i="2"/>
  <c r="AB322" i="2"/>
  <c r="AA322" i="2"/>
  <c r="Z322" i="2"/>
  <c r="Y322" i="2"/>
  <c r="X322" i="2"/>
  <c r="W322" i="2"/>
  <c r="V322" i="2"/>
  <c r="U322" i="2"/>
  <c r="T322" i="2"/>
  <c r="S322" i="2"/>
  <c r="R322" i="2"/>
  <c r="Q322" i="2"/>
  <c r="P322" i="2"/>
  <c r="O322" i="2"/>
  <c r="N322" i="2"/>
  <c r="M322" i="2"/>
  <c r="L322" i="2"/>
  <c r="K322" i="2"/>
  <c r="J322" i="2"/>
  <c r="I322" i="2"/>
  <c r="H322" i="2"/>
  <c r="G322" i="2"/>
  <c r="F322" i="2"/>
  <c r="E322" i="2"/>
  <c r="D322" i="2"/>
  <c r="C322" i="2"/>
  <c r="B322" i="2"/>
  <c r="A322" i="2"/>
  <c r="AC321" i="2"/>
  <c r="AB321" i="2"/>
  <c r="AA321" i="2"/>
  <c r="Z321" i="2"/>
  <c r="Y321" i="2"/>
  <c r="X321" i="2"/>
  <c r="W321" i="2"/>
  <c r="V321" i="2"/>
  <c r="U321" i="2"/>
  <c r="T321" i="2"/>
  <c r="S321" i="2"/>
  <c r="R321" i="2"/>
  <c r="Q321" i="2"/>
  <c r="P321" i="2"/>
  <c r="O321" i="2"/>
  <c r="N321" i="2"/>
  <c r="M321" i="2"/>
  <c r="L321" i="2"/>
  <c r="K321" i="2"/>
  <c r="J321" i="2"/>
  <c r="I321" i="2"/>
  <c r="H321" i="2"/>
  <c r="G321" i="2"/>
  <c r="F321" i="2"/>
  <c r="E321" i="2"/>
  <c r="D321" i="2"/>
  <c r="C321" i="2"/>
  <c r="B321" i="2"/>
  <c r="A321" i="2"/>
  <c r="AC320" i="2"/>
  <c r="AB320" i="2"/>
  <c r="AA320" i="2"/>
  <c r="Z320" i="2"/>
  <c r="Y320" i="2"/>
  <c r="X320" i="2"/>
  <c r="W320" i="2"/>
  <c r="V320" i="2"/>
  <c r="U320" i="2"/>
  <c r="T320" i="2"/>
  <c r="S320" i="2"/>
  <c r="R320" i="2"/>
  <c r="Q320" i="2"/>
  <c r="P320" i="2"/>
  <c r="O320" i="2"/>
  <c r="N320" i="2"/>
  <c r="M320" i="2"/>
  <c r="L320" i="2"/>
  <c r="K320" i="2"/>
  <c r="J320" i="2"/>
  <c r="I320" i="2"/>
  <c r="H320" i="2"/>
  <c r="G320" i="2"/>
  <c r="F320" i="2"/>
  <c r="E320" i="2"/>
  <c r="D320" i="2"/>
  <c r="C320" i="2"/>
  <c r="B320" i="2"/>
  <c r="A320" i="2"/>
  <c r="AC319" i="2"/>
  <c r="AB319" i="2"/>
  <c r="AA319" i="2"/>
  <c r="Z319" i="2"/>
  <c r="Y319" i="2"/>
  <c r="X319" i="2"/>
  <c r="W319" i="2"/>
  <c r="V319" i="2"/>
  <c r="U319" i="2"/>
  <c r="T319" i="2"/>
  <c r="S319" i="2"/>
  <c r="R319" i="2"/>
  <c r="Q319" i="2"/>
  <c r="P319" i="2"/>
  <c r="O319" i="2"/>
  <c r="N319" i="2"/>
  <c r="M319" i="2"/>
  <c r="L319" i="2"/>
  <c r="K319" i="2"/>
  <c r="J319" i="2"/>
  <c r="I319" i="2"/>
  <c r="H319" i="2"/>
  <c r="G319" i="2"/>
  <c r="F319" i="2"/>
  <c r="E319" i="2"/>
  <c r="D319" i="2"/>
  <c r="C319" i="2"/>
  <c r="B319" i="2"/>
  <c r="A319" i="2"/>
  <c r="AC318" i="2"/>
  <c r="AB318" i="2"/>
  <c r="AA318" i="2"/>
  <c r="Z318" i="2"/>
  <c r="Y318" i="2"/>
  <c r="X318" i="2"/>
  <c r="W318" i="2"/>
  <c r="V318" i="2"/>
  <c r="U318" i="2"/>
  <c r="T318" i="2"/>
  <c r="S318" i="2"/>
  <c r="R318" i="2"/>
  <c r="Q318" i="2"/>
  <c r="P318" i="2"/>
  <c r="O318" i="2"/>
  <c r="N318" i="2"/>
  <c r="M318" i="2"/>
  <c r="L318" i="2"/>
  <c r="K318" i="2"/>
  <c r="J318" i="2"/>
  <c r="I318" i="2"/>
  <c r="H318" i="2"/>
  <c r="G318" i="2"/>
  <c r="F318" i="2"/>
  <c r="E318" i="2"/>
  <c r="D318" i="2"/>
  <c r="C318" i="2"/>
  <c r="B318" i="2"/>
  <c r="A318" i="2"/>
  <c r="AC317" i="2"/>
  <c r="AB317" i="2"/>
  <c r="AA317" i="2"/>
  <c r="Z317" i="2"/>
  <c r="Y317" i="2"/>
  <c r="X317" i="2"/>
  <c r="W317" i="2"/>
  <c r="V317" i="2"/>
  <c r="U317" i="2"/>
  <c r="T317" i="2"/>
  <c r="S317" i="2"/>
  <c r="R317" i="2"/>
  <c r="Q317" i="2"/>
  <c r="P317" i="2"/>
  <c r="O317" i="2"/>
  <c r="N317" i="2"/>
  <c r="M317" i="2"/>
  <c r="L317" i="2"/>
  <c r="K317" i="2"/>
  <c r="J317" i="2"/>
  <c r="I317" i="2"/>
  <c r="H317" i="2"/>
  <c r="G317" i="2"/>
  <c r="F317" i="2"/>
  <c r="E317" i="2"/>
  <c r="D317" i="2"/>
  <c r="C317" i="2"/>
  <c r="B317" i="2"/>
  <c r="A317" i="2"/>
  <c r="AC316" i="2"/>
  <c r="AB316" i="2"/>
  <c r="AA316" i="2"/>
  <c r="Z316" i="2"/>
  <c r="Y316" i="2"/>
  <c r="X316" i="2"/>
  <c r="W316" i="2"/>
  <c r="V316" i="2"/>
  <c r="U316" i="2"/>
  <c r="T316" i="2"/>
  <c r="S316" i="2"/>
  <c r="R316" i="2"/>
  <c r="Q316" i="2"/>
  <c r="P316" i="2"/>
  <c r="O316" i="2"/>
  <c r="N316" i="2"/>
  <c r="M316" i="2"/>
  <c r="L316" i="2"/>
  <c r="K316" i="2"/>
  <c r="J316" i="2"/>
  <c r="I316" i="2"/>
  <c r="H316" i="2"/>
  <c r="G316" i="2"/>
  <c r="F316" i="2"/>
  <c r="E316" i="2"/>
  <c r="D316" i="2"/>
  <c r="C316" i="2"/>
  <c r="B316" i="2"/>
  <c r="A316" i="2"/>
  <c r="AC315" i="2"/>
  <c r="AB315" i="2"/>
  <c r="AA315" i="2"/>
  <c r="Z315" i="2"/>
  <c r="Y315" i="2"/>
  <c r="X315" i="2"/>
  <c r="W315" i="2"/>
  <c r="V315" i="2"/>
  <c r="U315" i="2"/>
  <c r="T315" i="2"/>
  <c r="S315" i="2"/>
  <c r="R315" i="2"/>
  <c r="Q315" i="2"/>
  <c r="P315" i="2"/>
  <c r="O315" i="2"/>
  <c r="N315" i="2"/>
  <c r="M315" i="2"/>
  <c r="L315" i="2"/>
  <c r="K315" i="2"/>
  <c r="J315" i="2"/>
  <c r="I315" i="2"/>
  <c r="H315" i="2"/>
  <c r="G315" i="2"/>
  <c r="F315" i="2"/>
  <c r="E315" i="2"/>
  <c r="D315" i="2"/>
  <c r="C315" i="2"/>
  <c r="B315" i="2"/>
  <c r="A315" i="2"/>
  <c r="AC314" i="2"/>
  <c r="AB314" i="2"/>
  <c r="AA314" i="2"/>
  <c r="Z314" i="2"/>
  <c r="Y314" i="2"/>
  <c r="X314" i="2"/>
  <c r="W314" i="2"/>
  <c r="V314" i="2"/>
  <c r="U314" i="2"/>
  <c r="T314" i="2"/>
  <c r="S314" i="2"/>
  <c r="R314" i="2"/>
  <c r="Q314" i="2"/>
  <c r="P314" i="2"/>
  <c r="O314" i="2"/>
  <c r="N314" i="2"/>
  <c r="M314" i="2"/>
  <c r="L314" i="2"/>
  <c r="K314" i="2"/>
  <c r="J314" i="2"/>
  <c r="I314" i="2"/>
  <c r="H314" i="2"/>
  <c r="G314" i="2"/>
  <c r="F314" i="2"/>
  <c r="E314" i="2"/>
  <c r="D314" i="2"/>
  <c r="C314" i="2"/>
  <c r="B314" i="2"/>
  <c r="A314" i="2"/>
  <c r="AC313" i="2"/>
  <c r="AB313" i="2"/>
  <c r="AA313" i="2"/>
  <c r="Z313" i="2"/>
  <c r="Y313" i="2"/>
  <c r="X313" i="2"/>
  <c r="W313" i="2"/>
  <c r="V313" i="2"/>
  <c r="U313" i="2"/>
  <c r="T313" i="2"/>
  <c r="S313" i="2"/>
  <c r="R313" i="2"/>
  <c r="Q313" i="2"/>
  <c r="P313" i="2"/>
  <c r="O313" i="2"/>
  <c r="N313" i="2"/>
  <c r="M313" i="2"/>
  <c r="L313" i="2"/>
  <c r="K313" i="2"/>
  <c r="J313" i="2"/>
  <c r="I313" i="2"/>
  <c r="H313" i="2"/>
  <c r="G313" i="2"/>
  <c r="F313" i="2"/>
  <c r="E313" i="2"/>
  <c r="D313" i="2"/>
  <c r="C313" i="2"/>
  <c r="B313" i="2"/>
  <c r="A313" i="2"/>
  <c r="AC312" i="2"/>
  <c r="AB312" i="2"/>
  <c r="AA312" i="2"/>
  <c r="Z312" i="2"/>
  <c r="Y312" i="2"/>
  <c r="X312" i="2"/>
  <c r="W312" i="2"/>
  <c r="V312" i="2"/>
  <c r="U312" i="2"/>
  <c r="T312" i="2"/>
  <c r="S312" i="2"/>
  <c r="R312" i="2"/>
  <c r="Q312" i="2"/>
  <c r="P312" i="2"/>
  <c r="O312" i="2"/>
  <c r="N312" i="2"/>
  <c r="M312" i="2"/>
  <c r="L312" i="2"/>
  <c r="K312" i="2"/>
  <c r="J312" i="2"/>
  <c r="I312" i="2"/>
  <c r="H312" i="2"/>
  <c r="G312" i="2"/>
  <c r="F312" i="2"/>
  <c r="E312" i="2"/>
  <c r="D312" i="2"/>
  <c r="C312" i="2"/>
  <c r="B312" i="2"/>
  <c r="A312" i="2"/>
  <c r="AC311" i="2"/>
  <c r="AB311" i="2"/>
  <c r="AA311" i="2"/>
  <c r="Z311" i="2"/>
  <c r="Y311" i="2"/>
  <c r="X311" i="2"/>
  <c r="W311" i="2"/>
  <c r="V311" i="2"/>
  <c r="U311" i="2"/>
  <c r="T311" i="2"/>
  <c r="S311" i="2"/>
  <c r="R311" i="2"/>
  <c r="Q311" i="2"/>
  <c r="P311" i="2"/>
  <c r="O311" i="2"/>
  <c r="N311" i="2"/>
  <c r="M311" i="2"/>
  <c r="L311" i="2"/>
  <c r="K311" i="2"/>
  <c r="J311" i="2"/>
  <c r="I311" i="2"/>
  <c r="H311" i="2"/>
  <c r="G311" i="2"/>
  <c r="F311" i="2"/>
  <c r="E311" i="2"/>
  <c r="D311" i="2"/>
  <c r="C311" i="2"/>
  <c r="B311" i="2"/>
  <c r="A311" i="2"/>
  <c r="AC310" i="2"/>
  <c r="AB310" i="2"/>
  <c r="AA310" i="2"/>
  <c r="Z310" i="2"/>
  <c r="Y310" i="2"/>
  <c r="X310" i="2"/>
  <c r="W310" i="2"/>
  <c r="V310" i="2"/>
  <c r="U310" i="2"/>
  <c r="T310" i="2"/>
  <c r="S310" i="2"/>
  <c r="R310" i="2"/>
  <c r="Q310" i="2"/>
  <c r="P310" i="2"/>
  <c r="O310" i="2"/>
  <c r="N310" i="2"/>
  <c r="M310" i="2"/>
  <c r="L310" i="2"/>
  <c r="K310" i="2"/>
  <c r="J310" i="2"/>
  <c r="I310" i="2"/>
  <c r="H310" i="2"/>
  <c r="G310" i="2"/>
  <c r="F310" i="2"/>
  <c r="E310" i="2"/>
  <c r="D310" i="2"/>
  <c r="C310" i="2"/>
  <c r="B310" i="2"/>
  <c r="A310" i="2"/>
  <c r="AC309" i="2"/>
  <c r="AB309" i="2"/>
  <c r="AA309" i="2"/>
  <c r="Z309" i="2"/>
  <c r="Y309" i="2"/>
  <c r="X309" i="2"/>
  <c r="W309" i="2"/>
  <c r="V309" i="2"/>
  <c r="U309" i="2"/>
  <c r="T309" i="2"/>
  <c r="S309" i="2"/>
  <c r="R309" i="2"/>
  <c r="Q309" i="2"/>
  <c r="P309" i="2"/>
  <c r="O309" i="2"/>
  <c r="N309" i="2"/>
  <c r="M309" i="2"/>
  <c r="L309" i="2"/>
  <c r="K309" i="2"/>
  <c r="J309" i="2"/>
  <c r="I309" i="2"/>
  <c r="H309" i="2"/>
  <c r="G309" i="2"/>
  <c r="F309" i="2"/>
  <c r="E309" i="2"/>
  <c r="D309" i="2"/>
  <c r="C309" i="2"/>
  <c r="B309" i="2"/>
  <c r="A309" i="2"/>
  <c r="AC308" i="2"/>
  <c r="AB308" i="2"/>
  <c r="AA308" i="2"/>
  <c r="Z308" i="2"/>
  <c r="Y308" i="2"/>
  <c r="X308" i="2"/>
  <c r="W308" i="2"/>
  <c r="V308" i="2"/>
  <c r="U308" i="2"/>
  <c r="T308" i="2"/>
  <c r="S308" i="2"/>
  <c r="R308" i="2"/>
  <c r="Q308" i="2"/>
  <c r="P308" i="2"/>
  <c r="O308" i="2"/>
  <c r="N308" i="2"/>
  <c r="M308" i="2"/>
  <c r="L308" i="2"/>
  <c r="K308" i="2"/>
  <c r="J308" i="2"/>
  <c r="I308" i="2"/>
  <c r="H308" i="2"/>
  <c r="G308" i="2"/>
  <c r="F308" i="2"/>
  <c r="E308" i="2"/>
  <c r="D308" i="2"/>
  <c r="C308" i="2"/>
  <c r="B308" i="2"/>
  <c r="A308" i="2"/>
  <c r="AC307" i="2"/>
  <c r="AB307" i="2"/>
  <c r="AA307" i="2"/>
  <c r="Z307" i="2"/>
  <c r="Y307" i="2"/>
  <c r="X307" i="2"/>
  <c r="W307" i="2"/>
  <c r="V307" i="2"/>
  <c r="U307" i="2"/>
  <c r="T307" i="2"/>
  <c r="S307" i="2"/>
  <c r="R307" i="2"/>
  <c r="Q307" i="2"/>
  <c r="P307" i="2"/>
  <c r="O307" i="2"/>
  <c r="N307" i="2"/>
  <c r="M307" i="2"/>
  <c r="L307" i="2"/>
  <c r="K307" i="2"/>
  <c r="J307" i="2"/>
  <c r="I307" i="2"/>
  <c r="H307" i="2"/>
  <c r="G307" i="2"/>
  <c r="F307" i="2"/>
  <c r="E307" i="2"/>
  <c r="D307" i="2"/>
  <c r="C307" i="2"/>
  <c r="B307" i="2"/>
  <c r="A307" i="2"/>
  <c r="AC306" i="2"/>
  <c r="AB306" i="2"/>
  <c r="AA306" i="2"/>
  <c r="Z306" i="2"/>
  <c r="Y306" i="2"/>
  <c r="X306" i="2"/>
  <c r="W306" i="2"/>
  <c r="V306" i="2"/>
  <c r="U306" i="2"/>
  <c r="T306" i="2"/>
  <c r="S306" i="2"/>
  <c r="R306" i="2"/>
  <c r="Q306" i="2"/>
  <c r="P306" i="2"/>
  <c r="O306" i="2"/>
  <c r="N306" i="2"/>
  <c r="M306" i="2"/>
  <c r="L306" i="2"/>
  <c r="K306" i="2"/>
  <c r="J306" i="2"/>
  <c r="I306" i="2"/>
  <c r="H306" i="2"/>
  <c r="G306" i="2"/>
  <c r="F306" i="2"/>
  <c r="E306" i="2"/>
  <c r="D306" i="2"/>
  <c r="C306" i="2"/>
  <c r="B306" i="2"/>
  <c r="A306" i="2"/>
  <c r="AC305" i="2"/>
  <c r="AB305" i="2"/>
  <c r="AA305" i="2"/>
  <c r="Z305" i="2"/>
  <c r="Y305" i="2"/>
  <c r="X305" i="2"/>
  <c r="W305" i="2"/>
  <c r="V305" i="2"/>
  <c r="U305" i="2"/>
  <c r="T305" i="2"/>
  <c r="S305" i="2"/>
  <c r="R305" i="2"/>
  <c r="Q305" i="2"/>
  <c r="P305" i="2"/>
  <c r="O305" i="2"/>
  <c r="N305" i="2"/>
  <c r="M305" i="2"/>
  <c r="L305" i="2"/>
  <c r="K305" i="2"/>
  <c r="J305" i="2"/>
  <c r="I305" i="2"/>
  <c r="H305" i="2"/>
  <c r="G305" i="2"/>
  <c r="F305" i="2"/>
  <c r="E305" i="2"/>
  <c r="D305" i="2"/>
  <c r="C305" i="2"/>
  <c r="B305" i="2"/>
  <c r="A305" i="2"/>
  <c r="AC304" i="2"/>
  <c r="AB304" i="2"/>
  <c r="AA304" i="2"/>
  <c r="Z304" i="2"/>
  <c r="Y304" i="2"/>
  <c r="X304" i="2"/>
  <c r="W304" i="2"/>
  <c r="V304" i="2"/>
  <c r="U304" i="2"/>
  <c r="T304" i="2"/>
  <c r="S304" i="2"/>
  <c r="R304" i="2"/>
  <c r="Q304" i="2"/>
  <c r="P304" i="2"/>
  <c r="O304" i="2"/>
  <c r="N304" i="2"/>
  <c r="M304" i="2"/>
  <c r="L304" i="2"/>
  <c r="K304" i="2"/>
  <c r="J304" i="2"/>
  <c r="I304" i="2"/>
  <c r="H304" i="2"/>
  <c r="G304" i="2"/>
  <c r="F304" i="2"/>
  <c r="E304" i="2"/>
  <c r="D304" i="2"/>
  <c r="C304" i="2"/>
  <c r="B304" i="2"/>
  <c r="A304" i="2"/>
  <c r="AC303" i="2"/>
  <c r="AB303" i="2"/>
  <c r="AA303" i="2"/>
  <c r="Z303" i="2"/>
  <c r="Y303" i="2"/>
  <c r="X303" i="2"/>
  <c r="W303" i="2"/>
  <c r="V303" i="2"/>
  <c r="U303" i="2"/>
  <c r="T303" i="2"/>
  <c r="S303" i="2"/>
  <c r="R303" i="2"/>
  <c r="Q303" i="2"/>
  <c r="P303" i="2"/>
  <c r="O303" i="2"/>
  <c r="N303" i="2"/>
  <c r="M303" i="2"/>
  <c r="L303" i="2"/>
  <c r="K303" i="2"/>
  <c r="J303" i="2"/>
  <c r="I303" i="2"/>
  <c r="H303" i="2"/>
  <c r="G303" i="2"/>
  <c r="F303" i="2"/>
  <c r="E303" i="2"/>
  <c r="D303" i="2"/>
  <c r="C303" i="2"/>
  <c r="B303" i="2"/>
  <c r="A303" i="2"/>
  <c r="AC302" i="2"/>
  <c r="AB302" i="2"/>
  <c r="AA302" i="2"/>
  <c r="Z302" i="2"/>
  <c r="Y302" i="2"/>
  <c r="X302" i="2"/>
  <c r="W302" i="2"/>
  <c r="V302" i="2"/>
  <c r="U302" i="2"/>
  <c r="T302" i="2"/>
  <c r="S302" i="2"/>
  <c r="R302" i="2"/>
  <c r="Q302" i="2"/>
  <c r="P302" i="2"/>
  <c r="O302" i="2"/>
  <c r="N302" i="2"/>
  <c r="M302" i="2"/>
  <c r="L302" i="2"/>
  <c r="K302" i="2"/>
  <c r="J302" i="2"/>
  <c r="I302" i="2"/>
  <c r="H302" i="2"/>
  <c r="G302" i="2"/>
  <c r="F302" i="2"/>
  <c r="E302" i="2"/>
  <c r="D302" i="2"/>
  <c r="C302" i="2"/>
  <c r="B302" i="2"/>
  <c r="A302" i="2"/>
  <c r="AC301" i="2"/>
  <c r="AB301" i="2"/>
  <c r="AA301" i="2"/>
  <c r="Z301" i="2"/>
  <c r="Y301" i="2"/>
  <c r="X301" i="2"/>
  <c r="W301" i="2"/>
  <c r="V301" i="2"/>
  <c r="U301" i="2"/>
  <c r="T301" i="2"/>
  <c r="S301" i="2"/>
  <c r="R301" i="2"/>
  <c r="Q301" i="2"/>
  <c r="P301" i="2"/>
  <c r="O301" i="2"/>
  <c r="N301" i="2"/>
  <c r="M301" i="2"/>
  <c r="L301" i="2"/>
  <c r="K301" i="2"/>
  <c r="J301" i="2"/>
  <c r="I301" i="2"/>
  <c r="H301" i="2"/>
  <c r="G301" i="2"/>
  <c r="F301" i="2"/>
  <c r="E301" i="2"/>
  <c r="D301" i="2"/>
  <c r="C301" i="2"/>
  <c r="B301" i="2"/>
  <c r="A301" i="2"/>
  <c r="AC300" i="2"/>
  <c r="AB300" i="2"/>
  <c r="AA300" i="2"/>
  <c r="Z300" i="2"/>
  <c r="Y300" i="2"/>
  <c r="X300" i="2"/>
  <c r="W300" i="2"/>
  <c r="V300" i="2"/>
  <c r="U300" i="2"/>
  <c r="T300" i="2"/>
  <c r="S300" i="2"/>
  <c r="R300" i="2"/>
  <c r="Q300" i="2"/>
  <c r="P300" i="2"/>
  <c r="O300" i="2"/>
  <c r="N300" i="2"/>
  <c r="M300" i="2"/>
  <c r="L300" i="2"/>
  <c r="K300" i="2"/>
  <c r="J300" i="2"/>
  <c r="I300" i="2"/>
  <c r="H300" i="2"/>
  <c r="G300" i="2"/>
  <c r="F300" i="2"/>
  <c r="E300" i="2"/>
  <c r="D300" i="2"/>
  <c r="C300" i="2"/>
  <c r="B300" i="2"/>
  <c r="A300" i="2"/>
  <c r="AC299" i="2"/>
  <c r="AB299" i="2"/>
  <c r="AA299" i="2"/>
  <c r="Z299" i="2"/>
  <c r="Y299" i="2"/>
  <c r="X299" i="2"/>
  <c r="W299" i="2"/>
  <c r="V299" i="2"/>
  <c r="U299" i="2"/>
  <c r="T299" i="2"/>
  <c r="S299" i="2"/>
  <c r="R299" i="2"/>
  <c r="Q299" i="2"/>
  <c r="P299" i="2"/>
  <c r="O299" i="2"/>
  <c r="N299" i="2"/>
  <c r="M299" i="2"/>
  <c r="L299" i="2"/>
  <c r="K299" i="2"/>
  <c r="J299" i="2"/>
  <c r="I299" i="2"/>
  <c r="H299" i="2"/>
  <c r="G299" i="2"/>
  <c r="F299" i="2"/>
  <c r="E299" i="2"/>
  <c r="D299" i="2"/>
  <c r="C299" i="2"/>
  <c r="B299" i="2"/>
  <c r="A299" i="2"/>
  <c r="AC298" i="2"/>
  <c r="AB298" i="2"/>
  <c r="AA298" i="2"/>
  <c r="Z298" i="2"/>
  <c r="Y298" i="2"/>
  <c r="X298" i="2"/>
  <c r="W298" i="2"/>
  <c r="V298" i="2"/>
  <c r="U298" i="2"/>
  <c r="T298" i="2"/>
  <c r="S298" i="2"/>
  <c r="R298" i="2"/>
  <c r="Q298" i="2"/>
  <c r="P298" i="2"/>
  <c r="O298" i="2"/>
  <c r="N298" i="2"/>
  <c r="M298" i="2"/>
  <c r="L298" i="2"/>
  <c r="K298" i="2"/>
  <c r="J298" i="2"/>
  <c r="I298" i="2"/>
  <c r="H298" i="2"/>
  <c r="G298" i="2"/>
  <c r="F298" i="2"/>
  <c r="E298" i="2"/>
  <c r="D298" i="2"/>
  <c r="C298" i="2"/>
  <c r="B298" i="2"/>
  <c r="A298" i="2"/>
  <c r="AC297" i="2"/>
  <c r="AB297" i="2"/>
  <c r="AA297" i="2"/>
  <c r="Z297" i="2"/>
  <c r="Y297" i="2"/>
  <c r="X297" i="2"/>
  <c r="W297" i="2"/>
  <c r="V297" i="2"/>
  <c r="U297" i="2"/>
  <c r="T297" i="2"/>
  <c r="S297" i="2"/>
  <c r="R297" i="2"/>
  <c r="Q297" i="2"/>
  <c r="P297" i="2"/>
  <c r="O297" i="2"/>
  <c r="N297" i="2"/>
  <c r="M297" i="2"/>
  <c r="L297" i="2"/>
  <c r="K297" i="2"/>
  <c r="J297" i="2"/>
  <c r="I297" i="2"/>
  <c r="H297" i="2"/>
  <c r="G297" i="2"/>
  <c r="F297" i="2"/>
  <c r="E297" i="2"/>
  <c r="D297" i="2"/>
  <c r="C297" i="2"/>
  <c r="B297" i="2"/>
  <c r="A297" i="2"/>
  <c r="AC296" i="2"/>
  <c r="AB296" i="2"/>
  <c r="AA296" i="2"/>
  <c r="Z296" i="2"/>
  <c r="Y296" i="2"/>
  <c r="X296" i="2"/>
  <c r="W296" i="2"/>
  <c r="V296" i="2"/>
  <c r="U296" i="2"/>
  <c r="T296" i="2"/>
  <c r="S296" i="2"/>
  <c r="R296" i="2"/>
  <c r="Q296" i="2"/>
  <c r="P296" i="2"/>
  <c r="O296" i="2"/>
  <c r="N296" i="2"/>
  <c r="M296" i="2"/>
  <c r="L296" i="2"/>
  <c r="K296" i="2"/>
  <c r="J296" i="2"/>
  <c r="I296" i="2"/>
  <c r="H296" i="2"/>
  <c r="G296" i="2"/>
  <c r="F296" i="2"/>
  <c r="E296" i="2"/>
  <c r="D296" i="2"/>
  <c r="C296" i="2"/>
  <c r="B296" i="2"/>
  <c r="A296" i="2"/>
  <c r="AC295" i="2"/>
  <c r="AB295" i="2"/>
  <c r="AA295" i="2"/>
  <c r="Z295" i="2"/>
  <c r="Y295" i="2"/>
  <c r="X295" i="2"/>
  <c r="W295" i="2"/>
  <c r="V295" i="2"/>
  <c r="U295" i="2"/>
  <c r="T295" i="2"/>
  <c r="S295" i="2"/>
  <c r="R295" i="2"/>
  <c r="Q295" i="2"/>
  <c r="P295" i="2"/>
  <c r="O295" i="2"/>
  <c r="N295" i="2"/>
  <c r="M295" i="2"/>
  <c r="L295" i="2"/>
  <c r="K295" i="2"/>
  <c r="J295" i="2"/>
  <c r="I295" i="2"/>
  <c r="H295" i="2"/>
  <c r="G295" i="2"/>
  <c r="F295" i="2"/>
  <c r="E295" i="2"/>
  <c r="D295" i="2"/>
  <c r="C295" i="2"/>
  <c r="B295" i="2"/>
  <c r="A295" i="2"/>
  <c r="AC294" i="2"/>
  <c r="AB294" i="2"/>
  <c r="AA294" i="2"/>
  <c r="Z294" i="2"/>
  <c r="Y294" i="2"/>
  <c r="X294" i="2"/>
  <c r="W294" i="2"/>
  <c r="V294" i="2"/>
  <c r="U294" i="2"/>
  <c r="T294" i="2"/>
  <c r="S294" i="2"/>
  <c r="R294" i="2"/>
  <c r="Q294" i="2"/>
  <c r="P294" i="2"/>
  <c r="O294" i="2"/>
  <c r="N294" i="2"/>
  <c r="M294" i="2"/>
  <c r="L294" i="2"/>
  <c r="K294" i="2"/>
  <c r="J294" i="2"/>
  <c r="I294" i="2"/>
  <c r="H294" i="2"/>
  <c r="G294" i="2"/>
  <c r="F294" i="2"/>
  <c r="E294" i="2"/>
  <c r="D294" i="2"/>
  <c r="C294" i="2"/>
  <c r="B294" i="2"/>
  <c r="A294" i="2"/>
  <c r="AC293" i="2"/>
  <c r="AB293" i="2"/>
  <c r="AA293" i="2"/>
  <c r="Z293" i="2"/>
  <c r="Y293" i="2"/>
  <c r="X293" i="2"/>
  <c r="W293" i="2"/>
  <c r="V293" i="2"/>
  <c r="U293" i="2"/>
  <c r="T293" i="2"/>
  <c r="S293" i="2"/>
  <c r="R293" i="2"/>
  <c r="Q293" i="2"/>
  <c r="P293" i="2"/>
  <c r="O293" i="2"/>
  <c r="N293" i="2"/>
  <c r="M293" i="2"/>
  <c r="L293" i="2"/>
  <c r="K293" i="2"/>
  <c r="J293" i="2"/>
  <c r="I293" i="2"/>
  <c r="H293" i="2"/>
  <c r="G293" i="2"/>
  <c r="F293" i="2"/>
  <c r="E293" i="2"/>
  <c r="D293" i="2"/>
  <c r="C293" i="2"/>
  <c r="B293" i="2"/>
  <c r="A293" i="2"/>
  <c r="AC292" i="2"/>
  <c r="AB292" i="2"/>
  <c r="AA292" i="2"/>
  <c r="Z292" i="2"/>
  <c r="Y292" i="2"/>
  <c r="X292" i="2"/>
  <c r="W292" i="2"/>
  <c r="V292" i="2"/>
  <c r="U292" i="2"/>
  <c r="T292" i="2"/>
  <c r="S292" i="2"/>
  <c r="R292" i="2"/>
  <c r="Q292" i="2"/>
  <c r="P292" i="2"/>
  <c r="O292" i="2"/>
  <c r="N292" i="2"/>
  <c r="M292" i="2"/>
  <c r="L292" i="2"/>
  <c r="K292" i="2"/>
  <c r="J292" i="2"/>
  <c r="I292" i="2"/>
  <c r="H292" i="2"/>
  <c r="G292" i="2"/>
  <c r="F292" i="2"/>
  <c r="E292" i="2"/>
  <c r="D292" i="2"/>
  <c r="C292" i="2"/>
  <c r="B292" i="2"/>
  <c r="A292" i="2"/>
  <c r="AC291" i="2"/>
  <c r="AB291" i="2"/>
  <c r="AA291" i="2"/>
  <c r="Z291" i="2"/>
  <c r="Y291" i="2"/>
  <c r="X291" i="2"/>
  <c r="W291" i="2"/>
  <c r="V291" i="2"/>
  <c r="U291" i="2"/>
  <c r="T291" i="2"/>
  <c r="S291" i="2"/>
  <c r="R291" i="2"/>
  <c r="Q291" i="2"/>
  <c r="P291" i="2"/>
  <c r="O291" i="2"/>
  <c r="N291" i="2"/>
  <c r="M291" i="2"/>
  <c r="L291" i="2"/>
  <c r="K291" i="2"/>
  <c r="J291" i="2"/>
  <c r="I291" i="2"/>
  <c r="H291" i="2"/>
  <c r="G291" i="2"/>
  <c r="F291" i="2"/>
  <c r="E291" i="2"/>
  <c r="D291" i="2"/>
  <c r="C291" i="2"/>
  <c r="B291" i="2"/>
  <c r="A291" i="2"/>
  <c r="AC290" i="2"/>
  <c r="AB290" i="2"/>
  <c r="AA290" i="2"/>
  <c r="Z290" i="2"/>
  <c r="Y290" i="2"/>
  <c r="X290" i="2"/>
  <c r="W290" i="2"/>
  <c r="V290" i="2"/>
  <c r="U290" i="2"/>
  <c r="T290" i="2"/>
  <c r="S290" i="2"/>
  <c r="R290" i="2"/>
  <c r="Q290" i="2"/>
  <c r="P290" i="2"/>
  <c r="O290" i="2"/>
  <c r="N290" i="2"/>
  <c r="M290" i="2"/>
  <c r="L290" i="2"/>
  <c r="K290" i="2"/>
  <c r="J290" i="2"/>
  <c r="I290" i="2"/>
  <c r="H290" i="2"/>
  <c r="G290" i="2"/>
  <c r="F290" i="2"/>
  <c r="E290" i="2"/>
  <c r="D290" i="2"/>
  <c r="C290" i="2"/>
  <c r="B290" i="2"/>
  <c r="A290" i="2"/>
  <c r="AC289" i="2"/>
  <c r="AB289" i="2"/>
  <c r="AA289" i="2"/>
  <c r="Z289" i="2"/>
  <c r="Y289" i="2"/>
  <c r="X289" i="2"/>
  <c r="W289" i="2"/>
  <c r="V289" i="2"/>
  <c r="U289" i="2"/>
  <c r="T289" i="2"/>
  <c r="S289" i="2"/>
  <c r="R289" i="2"/>
  <c r="Q289" i="2"/>
  <c r="P289" i="2"/>
  <c r="O289" i="2"/>
  <c r="N289" i="2"/>
  <c r="M289" i="2"/>
  <c r="L289" i="2"/>
  <c r="K289" i="2"/>
  <c r="J289" i="2"/>
  <c r="I289" i="2"/>
  <c r="H289" i="2"/>
  <c r="G289" i="2"/>
  <c r="F289" i="2"/>
  <c r="E289" i="2"/>
  <c r="D289" i="2"/>
  <c r="C289" i="2"/>
  <c r="B289" i="2"/>
  <c r="A289" i="2"/>
  <c r="AC288" i="2"/>
  <c r="AB288" i="2"/>
  <c r="AA288" i="2"/>
  <c r="Z288" i="2"/>
  <c r="Y288" i="2"/>
  <c r="X288" i="2"/>
  <c r="W288" i="2"/>
  <c r="V288" i="2"/>
  <c r="U288" i="2"/>
  <c r="T288" i="2"/>
  <c r="S288" i="2"/>
  <c r="R288" i="2"/>
  <c r="Q288" i="2"/>
  <c r="P288" i="2"/>
  <c r="O288" i="2"/>
  <c r="N288" i="2"/>
  <c r="M288" i="2"/>
  <c r="L288" i="2"/>
  <c r="K288" i="2"/>
  <c r="J288" i="2"/>
  <c r="I288" i="2"/>
  <c r="H288" i="2"/>
  <c r="G288" i="2"/>
  <c r="F288" i="2"/>
  <c r="E288" i="2"/>
  <c r="D288" i="2"/>
  <c r="C288" i="2"/>
  <c r="B288" i="2"/>
  <c r="A288" i="2"/>
  <c r="AC287" i="2"/>
  <c r="AB287" i="2"/>
  <c r="AA287" i="2"/>
  <c r="Z287" i="2"/>
  <c r="Y287" i="2"/>
  <c r="X287" i="2"/>
  <c r="W287" i="2"/>
  <c r="V287" i="2"/>
  <c r="U287" i="2"/>
  <c r="T287" i="2"/>
  <c r="S287" i="2"/>
  <c r="R287" i="2"/>
  <c r="Q287" i="2"/>
  <c r="P287" i="2"/>
  <c r="O287" i="2"/>
  <c r="N287" i="2"/>
  <c r="M287" i="2"/>
  <c r="L287" i="2"/>
  <c r="K287" i="2"/>
  <c r="J287" i="2"/>
  <c r="I287" i="2"/>
  <c r="H287" i="2"/>
  <c r="G287" i="2"/>
  <c r="F287" i="2"/>
  <c r="E287" i="2"/>
  <c r="D287" i="2"/>
  <c r="C287" i="2"/>
  <c r="B287" i="2"/>
  <c r="A287" i="2"/>
  <c r="AC286" i="2"/>
  <c r="AB286" i="2"/>
  <c r="AA286" i="2"/>
  <c r="Z286" i="2"/>
  <c r="Y286" i="2"/>
  <c r="X286" i="2"/>
  <c r="W286" i="2"/>
  <c r="V286" i="2"/>
  <c r="U286" i="2"/>
  <c r="T286" i="2"/>
  <c r="S286" i="2"/>
  <c r="R286" i="2"/>
  <c r="Q286" i="2"/>
  <c r="P286" i="2"/>
  <c r="O286" i="2"/>
  <c r="N286" i="2"/>
  <c r="M286" i="2"/>
  <c r="L286" i="2"/>
  <c r="K286" i="2"/>
  <c r="J286" i="2"/>
  <c r="I286" i="2"/>
  <c r="H286" i="2"/>
  <c r="G286" i="2"/>
  <c r="F286" i="2"/>
  <c r="E286" i="2"/>
  <c r="D286" i="2"/>
  <c r="C286" i="2"/>
  <c r="B286" i="2"/>
  <c r="A286" i="2"/>
  <c r="AC285" i="2"/>
  <c r="AB285" i="2"/>
  <c r="AA285" i="2"/>
  <c r="Z285" i="2"/>
  <c r="Y285" i="2"/>
  <c r="X285" i="2"/>
  <c r="W285" i="2"/>
  <c r="V285" i="2"/>
  <c r="U285" i="2"/>
  <c r="T285" i="2"/>
  <c r="S285" i="2"/>
  <c r="R285" i="2"/>
  <c r="Q285" i="2"/>
  <c r="P285" i="2"/>
  <c r="O285" i="2"/>
  <c r="N285" i="2"/>
  <c r="M285" i="2"/>
  <c r="L285" i="2"/>
  <c r="K285" i="2"/>
  <c r="J285" i="2"/>
  <c r="I285" i="2"/>
  <c r="H285" i="2"/>
  <c r="G285" i="2"/>
  <c r="F285" i="2"/>
  <c r="E285" i="2"/>
  <c r="D285" i="2"/>
  <c r="C285" i="2"/>
  <c r="B285" i="2"/>
  <c r="A285" i="2"/>
  <c r="AC284" i="2"/>
  <c r="AB284" i="2"/>
  <c r="AA284" i="2"/>
  <c r="Z284" i="2"/>
  <c r="Y284" i="2"/>
  <c r="X284" i="2"/>
  <c r="W284" i="2"/>
  <c r="V284" i="2"/>
  <c r="U284" i="2"/>
  <c r="T284" i="2"/>
  <c r="S284" i="2"/>
  <c r="R284" i="2"/>
  <c r="Q284" i="2"/>
  <c r="P284" i="2"/>
  <c r="O284" i="2"/>
  <c r="N284" i="2"/>
  <c r="M284" i="2"/>
  <c r="L284" i="2"/>
  <c r="K284" i="2"/>
  <c r="J284" i="2"/>
  <c r="I284" i="2"/>
  <c r="H284" i="2"/>
  <c r="G284" i="2"/>
  <c r="F284" i="2"/>
  <c r="E284" i="2"/>
  <c r="D284" i="2"/>
  <c r="C284" i="2"/>
  <c r="B284" i="2"/>
  <c r="A284" i="2"/>
  <c r="AC283" i="2"/>
  <c r="AB283" i="2"/>
  <c r="AA283" i="2"/>
  <c r="Z283" i="2"/>
  <c r="Y283" i="2"/>
  <c r="X283" i="2"/>
  <c r="W283" i="2"/>
  <c r="V283" i="2"/>
  <c r="U283" i="2"/>
  <c r="T283" i="2"/>
  <c r="S283" i="2"/>
  <c r="R283" i="2"/>
  <c r="Q283" i="2"/>
  <c r="P283" i="2"/>
  <c r="O283" i="2"/>
  <c r="N283" i="2"/>
  <c r="M283" i="2"/>
  <c r="L283" i="2"/>
  <c r="K283" i="2"/>
  <c r="J283" i="2"/>
  <c r="I283" i="2"/>
  <c r="H283" i="2"/>
  <c r="G283" i="2"/>
  <c r="F283" i="2"/>
  <c r="E283" i="2"/>
  <c r="D283" i="2"/>
  <c r="C283" i="2"/>
  <c r="B283" i="2"/>
  <c r="A283" i="2"/>
  <c r="AC282" i="2"/>
  <c r="AB282" i="2"/>
  <c r="AA282" i="2"/>
  <c r="Z282" i="2"/>
  <c r="Y282" i="2"/>
  <c r="X282" i="2"/>
  <c r="W282" i="2"/>
  <c r="V282" i="2"/>
  <c r="U282" i="2"/>
  <c r="T282" i="2"/>
  <c r="S282" i="2"/>
  <c r="R282" i="2"/>
  <c r="Q282" i="2"/>
  <c r="P282" i="2"/>
  <c r="O282" i="2"/>
  <c r="N282" i="2"/>
  <c r="M282" i="2"/>
  <c r="L282" i="2"/>
  <c r="K282" i="2"/>
  <c r="J282" i="2"/>
  <c r="I282" i="2"/>
  <c r="H282" i="2"/>
  <c r="G282" i="2"/>
  <c r="F282" i="2"/>
  <c r="E282" i="2"/>
  <c r="D282" i="2"/>
  <c r="C282" i="2"/>
  <c r="B282" i="2"/>
  <c r="A282" i="2"/>
  <c r="AC281" i="2"/>
  <c r="AB281" i="2"/>
  <c r="AA281" i="2"/>
  <c r="Z281" i="2"/>
  <c r="Y281" i="2"/>
  <c r="X281" i="2"/>
  <c r="W281" i="2"/>
  <c r="V281" i="2"/>
  <c r="U281" i="2"/>
  <c r="T281" i="2"/>
  <c r="S281" i="2"/>
  <c r="R281" i="2"/>
  <c r="Q281" i="2"/>
  <c r="P281" i="2"/>
  <c r="O281" i="2"/>
  <c r="N281" i="2"/>
  <c r="M281" i="2"/>
  <c r="L281" i="2"/>
  <c r="K281" i="2"/>
  <c r="J281" i="2"/>
  <c r="I281" i="2"/>
  <c r="H281" i="2"/>
  <c r="G281" i="2"/>
  <c r="F281" i="2"/>
  <c r="E281" i="2"/>
  <c r="D281" i="2"/>
  <c r="C281" i="2"/>
  <c r="B281" i="2"/>
  <c r="A281" i="2"/>
  <c r="AC280" i="2"/>
  <c r="AB280" i="2"/>
  <c r="AA280" i="2"/>
  <c r="Z280" i="2"/>
  <c r="Y280" i="2"/>
  <c r="X280" i="2"/>
  <c r="W280" i="2"/>
  <c r="V280" i="2"/>
  <c r="U280" i="2"/>
  <c r="T280" i="2"/>
  <c r="S280" i="2"/>
  <c r="R280" i="2"/>
  <c r="Q280" i="2"/>
  <c r="P280" i="2"/>
  <c r="O280" i="2"/>
  <c r="N280" i="2"/>
  <c r="M280" i="2"/>
  <c r="L280" i="2"/>
  <c r="K280" i="2"/>
  <c r="J280" i="2"/>
  <c r="I280" i="2"/>
  <c r="H280" i="2"/>
  <c r="G280" i="2"/>
  <c r="F280" i="2"/>
  <c r="E280" i="2"/>
  <c r="D280" i="2"/>
  <c r="C280" i="2"/>
  <c r="B280" i="2"/>
  <c r="A280" i="2"/>
  <c r="AC279" i="2"/>
  <c r="AB279" i="2"/>
  <c r="AA279" i="2"/>
  <c r="Z279" i="2"/>
  <c r="Y279" i="2"/>
  <c r="X279" i="2"/>
  <c r="W279" i="2"/>
  <c r="V279" i="2"/>
  <c r="U279" i="2"/>
  <c r="T279" i="2"/>
  <c r="S279" i="2"/>
  <c r="R279" i="2"/>
  <c r="Q279" i="2"/>
  <c r="P279" i="2"/>
  <c r="O279" i="2"/>
  <c r="N279" i="2"/>
  <c r="M279" i="2"/>
  <c r="L279" i="2"/>
  <c r="K279" i="2"/>
  <c r="J279" i="2"/>
  <c r="I279" i="2"/>
  <c r="H279" i="2"/>
  <c r="G279" i="2"/>
  <c r="F279" i="2"/>
  <c r="E279" i="2"/>
  <c r="D279" i="2"/>
  <c r="C279" i="2"/>
  <c r="B279" i="2"/>
  <c r="A279" i="2"/>
  <c r="AC278" i="2"/>
  <c r="AB278" i="2"/>
  <c r="AA278" i="2"/>
  <c r="Z278" i="2"/>
  <c r="Y278" i="2"/>
  <c r="X278" i="2"/>
  <c r="W278" i="2"/>
  <c r="V278" i="2"/>
  <c r="U278" i="2"/>
  <c r="T278" i="2"/>
  <c r="S278" i="2"/>
  <c r="R278" i="2"/>
  <c r="Q278" i="2"/>
  <c r="P278" i="2"/>
  <c r="O278" i="2"/>
  <c r="N278" i="2"/>
  <c r="M278" i="2"/>
  <c r="L278" i="2"/>
  <c r="K278" i="2"/>
  <c r="J278" i="2"/>
  <c r="I278" i="2"/>
  <c r="H278" i="2"/>
  <c r="G278" i="2"/>
  <c r="F278" i="2"/>
  <c r="E278" i="2"/>
  <c r="D278" i="2"/>
  <c r="C278" i="2"/>
  <c r="B278" i="2"/>
  <c r="A278" i="2"/>
  <c r="AC277" i="2"/>
  <c r="AB277" i="2"/>
  <c r="AA277" i="2"/>
  <c r="Z277" i="2"/>
  <c r="Y277" i="2"/>
  <c r="X277" i="2"/>
  <c r="W277" i="2"/>
  <c r="V277" i="2"/>
  <c r="U277" i="2"/>
  <c r="T277" i="2"/>
  <c r="S277" i="2"/>
  <c r="R277" i="2"/>
  <c r="Q277" i="2"/>
  <c r="P277" i="2"/>
  <c r="O277" i="2"/>
  <c r="N277" i="2"/>
  <c r="M277" i="2"/>
  <c r="L277" i="2"/>
  <c r="K277" i="2"/>
  <c r="J277" i="2"/>
  <c r="I277" i="2"/>
  <c r="H277" i="2"/>
  <c r="G277" i="2"/>
  <c r="F277" i="2"/>
  <c r="E277" i="2"/>
  <c r="D277" i="2"/>
  <c r="C277" i="2"/>
  <c r="B277" i="2"/>
  <c r="A277" i="2"/>
  <c r="AC276" i="2"/>
  <c r="AB276" i="2"/>
  <c r="AA276" i="2"/>
  <c r="Z276" i="2"/>
  <c r="Y276" i="2"/>
  <c r="X276" i="2"/>
  <c r="W276" i="2"/>
  <c r="V276" i="2"/>
  <c r="U276" i="2"/>
  <c r="T276" i="2"/>
  <c r="S276" i="2"/>
  <c r="R276" i="2"/>
  <c r="Q276" i="2"/>
  <c r="P276" i="2"/>
  <c r="O276" i="2"/>
  <c r="N276" i="2"/>
  <c r="M276" i="2"/>
  <c r="L276" i="2"/>
  <c r="K276" i="2"/>
  <c r="J276" i="2"/>
  <c r="I276" i="2"/>
  <c r="H276" i="2"/>
  <c r="G276" i="2"/>
  <c r="F276" i="2"/>
  <c r="E276" i="2"/>
  <c r="D276" i="2"/>
  <c r="C276" i="2"/>
  <c r="B276" i="2"/>
  <c r="A276" i="2"/>
  <c r="AC275" i="2"/>
  <c r="AB275" i="2"/>
  <c r="AA275" i="2"/>
  <c r="Z275" i="2"/>
  <c r="Y275" i="2"/>
  <c r="X275" i="2"/>
  <c r="W275" i="2"/>
  <c r="V275" i="2"/>
  <c r="U275" i="2"/>
  <c r="T275" i="2"/>
  <c r="S275" i="2"/>
  <c r="R275" i="2"/>
  <c r="Q275" i="2"/>
  <c r="P275" i="2"/>
  <c r="O275" i="2"/>
  <c r="N275" i="2"/>
  <c r="M275" i="2"/>
  <c r="L275" i="2"/>
  <c r="K275" i="2"/>
  <c r="J275" i="2"/>
  <c r="I275" i="2"/>
  <c r="H275" i="2"/>
  <c r="G275" i="2"/>
  <c r="F275" i="2"/>
  <c r="E275" i="2"/>
  <c r="D275" i="2"/>
  <c r="C275" i="2"/>
  <c r="B275" i="2"/>
  <c r="A275" i="2"/>
  <c r="AC274" i="2"/>
  <c r="AB274" i="2"/>
  <c r="AA274" i="2"/>
  <c r="Z274" i="2"/>
  <c r="Y274" i="2"/>
  <c r="X274" i="2"/>
  <c r="W274" i="2"/>
  <c r="V274" i="2"/>
  <c r="U274" i="2"/>
  <c r="T274" i="2"/>
  <c r="S274" i="2"/>
  <c r="R274" i="2"/>
  <c r="Q274" i="2"/>
  <c r="P274" i="2"/>
  <c r="O274" i="2"/>
  <c r="N274" i="2"/>
  <c r="M274" i="2"/>
  <c r="L274" i="2"/>
  <c r="K274" i="2"/>
  <c r="J274" i="2"/>
  <c r="I274" i="2"/>
  <c r="H274" i="2"/>
  <c r="G274" i="2"/>
  <c r="F274" i="2"/>
  <c r="E274" i="2"/>
  <c r="D274" i="2"/>
  <c r="C274" i="2"/>
  <c r="B274" i="2"/>
  <c r="A274" i="2"/>
  <c r="AC273" i="2"/>
  <c r="AB273" i="2"/>
  <c r="AA273" i="2"/>
  <c r="Z273" i="2"/>
  <c r="Y273" i="2"/>
  <c r="X273" i="2"/>
  <c r="W273" i="2"/>
  <c r="V273" i="2"/>
  <c r="U273" i="2"/>
  <c r="T273" i="2"/>
  <c r="S273" i="2"/>
  <c r="R273" i="2"/>
  <c r="Q273" i="2"/>
  <c r="P273" i="2"/>
  <c r="O273" i="2"/>
  <c r="N273" i="2"/>
  <c r="M273" i="2"/>
  <c r="L273" i="2"/>
  <c r="K273" i="2"/>
  <c r="J273" i="2"/>
  <c r="I273" i="2"/>
  <c r="H273" i="2"/>
  <c r="G273" i="2"/>
  <c r="F273" i="2"/>
  <c r="E273" i="2"/>
  <c r="D273" i="2"/>
  <c r="C273" i="2"/>
  <c r="B273" i="2"/>
  <c r="A273" i="2"/>
  <c r="AC272" i="2"/>
  <c r="AB272" i="2"/>
  <c r="AA272" i="2"/>
  <c r="Z272" i="2"/>
  <c r="Y272" i="2"/>
  <c r="X272" i="2"/>
  <c r="W272" i="2"/>
  <c r="V272" i="2"/>
  <c r="U272" i="2"/>
  <c r="T272" i="2"/>
  <c r="S272" i="2"/>
  <c r="R272" i="2"/>
  <c r="Q272" i="2"/>
  <c r="P272" i="2"/>
  <c r="O272" i="2"/>
  <c r="N272" i="2"/>
  <c r="M272" i="2"/>
  <c r="L272" i="2"/>
  <c r="K272" i="2"/>
  <c r="J272" i="2"/>
  <c r="I272" i="2"/>
  <c r="H272" i="2"/>
  <c r="G272" i="2"/>
  <c r="F272" i="2"/>
  <c r="E272" i="2"/>
  <c r="D272" i="2"/>
  <c r="C272" i="2"/>
  <c r="B272" i="2"/>
  <c r="A272" i="2"/>
  <c r="AC271" i="2"/>
  <c r="AB271" i="2"/>
  <c r="AA271" i="2"/>
  <c r="Z271" i="2"/>
  <c r="Y271" i="2"/>
  <c r="X271" i="2"/>
  <c r="W271" i="2"/>
  <c r="V271" i="2"/>
  <c r="U271" i="2"/>
  <c r="T271" i="2"/>
  <c r="S271" i="2"/>
  <c r="R271" i="2"/>
  <c r="Q271" i="2"/>
  <c r="P271" i="2"/>
  <c r="O271" i="2"/>
  <c r="N271" i="2"/>
  <c r="M271" i="2"/>
  <c r="L271" i="2"/>
  <c r="K271" i="2"/>
  <c r="J271" i="2"/>
  <c r="I271" i="2"/>
  <c r="H271" i="2"/>
  <c r="G271" i="2"/>
  <c r="F271" i="2"/>
  <c r="E271" i="2"/>
  <c r="D271" i="2"/>
  <c r="C271" i="2"/>
  <c r="B271" i="2"/>
  <c r="A271" i="2"/>
  <c r="AC270" i="2"/>
  <c r="AB270" i="2"/>
  <c r="AA270" i="2"/>
  <c r="Z270" i="2"/>
  <c r="Y270" i="2"/>
  <c r="X270" i="2"/>
  <c r="W270" i="2"/>
  <c r="V270" i="2"/>
  <c r="U270" i="2"/>
  <c r="T270" i="2"/>
  <c r="S270" i="2"/>
  <c r="R270" i="2"/>
  <c r="Q270" i="2"/>
  <c r="P270" i="2"/>
  <c r="O270" i="2"/>
  <c r="N270" i="2"/>
  <c r="M270" i="2"/>
  <c r="L270" i="2"/>
  <c r="K270" i="2"/>
  <c r="J270" i="2"/>
  <c r="I270" i="2"/>
  <c r="H270" i="2"/>
  <c r="G270" i="2"/>
  <c r="F270" i="2"/>
  <c r="E270" i="2"/>
  <c r="D270" i="2"/>
  <c r="C270" i="2"/>
  <c r="B270" i="2"/>
  <c r="A270" i="2"/>
  <c r="AC269" i="2"/>
  <c r="AB269" i="2"/>
  <c r="AA269" i="2"/>
  <c r="Z269" i="2"/>
  <c r="Y269" i="2"/>
  <c r="X269" i="2"/>
  <c r="W269" i="2"/>
  <c r="V269" i="2"/>
  <c r="U269" i="2"/>
  <c r="T269" i="2"/>
  <c r="S269" i="2"/>
  <c r="R269" i="2"/>
  <c r="Q269" i="2"/>
  <c r="P269" i="2"/>
  <c r="O269" i="2"/>
  <c r="N269" i="2"/>
  <c r="M269" i="2"/>
  <c r="L269" i="2"/>
  <c r="K269" i="2"/>
  <c r="J269" i="2"/>
  <c r="I269" i="2"/>
  <c r="H269" i="2"/>
  <c r="G269" i="2"/>
  <c r="F269" i="2"/>
  <c r="E269" i="2"/>
  <c r="D269" i="2"/>
  <c r="C269" i="2"/>
  <c r="B269" i="2"/>
  <c r="A269" i="2"/>
  <c r="AC268" i="2"/>
  <c r="AB268" i="2"/>
  <c r="AA268" i="2"/>
  <c r="Z268" i="2"/>
  <c r="Y268" i="2"/>
  <c r="X268" i="2"/>
  <c r="W268" i="2"/>
  <c r="V268" i="2"/>
  <c r="U268" i="2"/>
  <c r="T268" i="2"/>
  <c r="S268" i="2"/>
  <c r="R268" i="2"/>
  <c r="Q268" i="2"/>
  <c r="P268" i="2"/>
  <c r="O268" i="2"/>
  <c r="N268" i="2"/>
  <c r="M268" i="2"/>
  <c r="L268" i="2"/>
  <c r="K268" i="2"/>
  <c r="J268" i="2"/>
  <c r="I268" i="2"/>
  <c r="H268" i="2"/>
  <c r="G268" i="2"/>
  <c r="F268" i="2"/>
  <c r="E268" i="2"/>
  <c r="D268" i="2"/>
  <c r="C268" i="2"/>
  <c r="B268" i="2"/>
  <c r="A268" i="2"/>
  <c r="AC267" i="2"/>
  <c r="AB267" i="2"/>
  <c r="AA267" i="2"/>
  <c r="Z267" i="2"/>
  <c r="Y267" i="2"/>
  <c r="X267" i="2"/>
  <c r="W267" i="2"/>
  <c r="V267" i="2"/>
  <c r="U267" i="2"/>
  <c r="T267" i="2"/>
  <c r="S267" i="2"/>
  <c r="R267" i="2"/>
  <c r="Q267" i="2"/>
  <c r="P267" i="2"/>
  <c r="O267" i="2"/>
  <c r="N267" i="2"/>
  <c r="M267" i="2"/>
  <c r="L267" i="2"/>
  <c r="K267" i="2"/>
  <c r="J267" i="2"/>
  <c r="I267" i="2"/>
  <c r="H267" i="2"/>
  <c r="G267" i="2"/>
  <c r="F267" i="2"/>
  <c r="E267" i="2"/>
  <c r="D267" i="2"/>
  <c r="C267" i="2"/>
  <c r="B267" i="2"/>
  <c r="A267" i="2"/>
  <c r="AC266" i="2"/>
  <c r="AB266" i="2"/>
  <c r="AA266" i="2"/>
  <c r="Z266" i="2"/>
  <c r="Y266" i="2"/>
  <c r="X266" i="2"/>
  <c r="W266" i="2"/>
  <c r="V266" i="2"/>
  <c r="U266" i="2"/>
  <c r="T266" i="2"/>
  <c r="S266" i="2"/>
  <c r="R266" i="2"/>
  <c r="Q266" i="2"/>
  <c r="P266" i="2"/>
  <c r="O266" i="2"/>
  <c r="N266" i="2"/>
  <c r="M266" i="2"/>
  <c r="L266" i="2"/>
  <c r="K266" i="2"/>
  <c r="J266" i="2"/>
  <c r="I266" i="2"/>
  <c r="H266" i="2"/>
  <c r="G266" i="2"/>
  <c r="F266" i="2"/>
  <c r="E266" i="2"/>
  <c r="D266" i="2"/>
  <c r="C266" i="2"/>
  <c r="B266" i="2"/>
  <c r="A266" i="2"/>
  <c r="AC265" i="2"/>
  <c r="AB265" i="2"/>
  <c r="AA265" i="2"/>
  <c r="Z265" i="2"/>
  <c r="Y265" i="2"/>
  <c r="X265" i="2"/>
  <c r="W265" i="2"/>
  <c r="V265" i="2"/>
  <c r="U265" i="2"/>
  <c r="T265" i="2"/>
  <c r="S265" i="2"/>
  <c r="R265" i="2"/>
  <c r="Q265" i="2"/>
  <c r="P265" i="2"/>
  <c r="O265" i="2"/>
  <c r="N265" i="2"/>
  <c r="M265" i="2"/>
  <c r="L265" i="2"/>
  <c r="K265" i="2"/>
  <c r="J265" i="2"/>
  <c r="I265" i="2"/>
  <c r="H265" i="2"/>
  <c r="G265" i="2"/>
  <c r="F265" i="2"/>
  <c r="E265" i="2"/>
  <c r="D265" i="2"/>
  <c r="C265" i="2"/>
  <c r="B265" i="2"/>
  <c r="A265" i="2"/>
  <c r="AC264" i="2"/>
  <c r="AB264" i="2"/>
  <c r="AA264" i="2"/>
  <c r="Z264" i="2"/>
  <c r="Y264" i="2"/>
  <c r="X264" i="2"/>
  <c r="W264" i="2"/>
  <c r="V264" i="2"/>
  <c r="U264" i="2"/>
  <c r="T264" i="2"/>
  <c r="S264" i="2"/>
  <c r="R264" i="2"/>
  <c r="Q264" i="2"/>
  <c r="P264" i="2"/>
  <c r="O264" i="2"/>
  <c r="N264" i="2"/>
  <c r="M264" i="2"/>
  <c r="L264" i="2"/>
  <c r="K264" i="2"/>
  <c r="J264" i="2"/>
  <c r="I264" i="2"/>
  <c r="H264" i="2"/>
  <c r="G264" i="2"/>
  <c r="F264" i="2"/>
  <c r="E264" i="2"/>
  <c r="D264" i="2"/>
  <c r="C264" i="2"/>
  <c r="B264" i="2"/>
  <c r="A264" i="2"/>
  <c r="AC263" i="2"/>
  <c r="AB263" i="2"/>
  <c r="AA263" i="2"/>
  <c r="Z263" i="2"/>
  <c r="Y263" i="2"/>
  <c r="X263" i="2"/>
  <c r="W263" i="2"/>
  <c r="V263" i="2"/>
  <c r="U263" i="2"/>
  <c r="T263" i="2"/>
  <c r="S263" i="2"/>
  <c r="R263" i="2"/>
  <c r="Q263" i="2"/>
  <c r="P263" i="2"/>
  <c r="O263" i="2"/>
  <c r="N263" i="2"/>
  <c r="M263" i="2"/>
  <c r="L263" i="2"/>
  <c r="K263" i="2"/>
  <c r="J263" i="2"/>
  <c r="I263" i="2"/>
  <c r="H263" i="2"/>
  <c r="G263" i="2"/>
  <c r="F263" i="2"/>
  <c r="E263" i="2"/>
  <c r="D263" i="2"/>
  <c r="C263" i="2"/>
  <c r="B263" i="2"/>
  <c r="A263" i="2"/>
  <c r="AC262" i="2"/>
  <c r="AB262" i="2"/>
  <c r="AA262" i="2"/>
  <c r="Z262" i="2"/>
  <c r="Y262" i="2"/>
  <c r="X262" i="2"/>
  <c r="W262" i="2"/>
  <c r="V262" i="2"/>
  <c r="U262" i="2"/>
  <c r="T262" i="2"/>
  <c r="S262" i="2"/>
  <c r="R262" i="2"/>
  <c r="Q262" i="2"/>
  <c r="P262" i="2"/>
  <c r="O262" i="2"/>
  <c r="N262" i="2"/>
  <c r="M262" i="2"/>
  <c r="L262" i="2"/>
  <c r="K262" i="2"/>
  <c r="J262" i="2"/>
  <c r="I262" i="2"/>
  <c r="H262" i="2"/>
  <c r="G262" i="2"/>
  <c r="F262" i="2"/>
  <c r="E262" i="2"/>
  <c r="D262" i="2"/>
  <c r="C262" i="2"/>
  <c r="B262" i="2"/>
  <c r="A262" i="2"/>
  <c r="AC261" i="2"/>
  <c r="AB261" i="2"/>
  <c r="AA261" i="2"/>
  <c r="Z261" i="2"/>
  <c r="Y261" i="2"/>
  <c r="X261" i="2"/>
  <c r="W261" i="2"/>
  <c r="V261" i="2"/>
  <c r="U261" i="2"/>
  <c r="T261" i="2"/>
  <c r="S261" i="2"/>
  <c r="R261" i="2"/>
  <c r="Q261" i="2"/>
  <c r="P261" i="2"/>
  <c r="O261" i="2"/>
  <c r="N261" i="2"/>
  <c r="M261" i="2"/>
  <c r="L261" i="2"/>
  <c r="K261" i="2"/>
  <c r="J261" i="2"/>
  <c r="I261" i="2"/>
  <c r="H261" i="2"/>
  <c r="G261" i="2"/>
  <c r="F261" i="2"/>
  <c r="E261" i="2"/>
  <c r="D261" i="2"/>
  <c r="C261" i="2"/>
  <c r="B261" i="2"/>
  <c r="A261" i="2"/>
  <c r="AC260" i="2"/>
  <c r="AB260" i="2"/>
  <c r="AA260" i="2"/>
  <c r="Z260" i="2"/>
  <c r="Y260" i="2"/>
  <c r="X260" i="2"/>
  <c r="W260" i="2"/>
  <c r="V260" i="2"/>
  <c r="U260" i="2"/>
  <c r="T260" i="2"/>
  <c r="S260" i="2"/>
  <c r="R260" i="2"/>
  <c r="Q260" i="2"/>
  <c r="P260" i="2"/>
  <c r="O260" i="2"/>
  <c r="N260" i="2"/>
  <c r="M260" i="2"/>
  <c r="L260" i="2"/>
  <c r="K260" i="2"/>
  <c r="J260" i="2"/>
  <c r="I260" i="2"/>
  <c r="H260" i="2"/>
  <c r="G260" i="2"/>
  <c r="F260" i="2"/>
  <c r="E260" i="2"/>
  <c r="D260" i="2"/>
  <c r="C260" i="2"/>
  <c r="B260" i="2"/>
  <c r="A260" i="2"/>
  <c r="AC259" i="2"/>
  <c r="AB259" i="2"/>
  <c r="AA259" i="2"/>
  <c r="Z259" i="2"/>
  <c r="Y259" i="2"/>
  <c r="X259" i="2"/>
  <c r="W259" i="2"/>
  <c r="V259" i="2"/>
  <c r="U259" i="2"/>
  <c r="T259" i="2"/>
  <c r="S259" i="2"/>
  <c r="R259" i="2"/>
  <c r="Q259" i="2"/>
  <c r="P259" i="2"/>
  <c r="O259" i="2"/>
  <c r="N259" i="2"/>
  <c r="M259" i="2"/>
  <c r="L259" i="2"/>
  <c r="K259" i="2"/>
  <c r="J259" i="2"/>
  <c r="I259" i="2"/>
  <c r="H259" i="2"/>
  <c r="G259" i="2"/>
  <c r="F259" i="2"/>
  <c r="E259" i="2"/>
  <c r="D259" i="2"/>
  <c r="C259" i="2"/>
  <c r="B259" i="2"/>
  <c r="A259" i="2"/>
  <c r="AC258" i="2"/>
  <c r="AB258" i="2"/>
  <c r="AA258" i="2"/>
  <c r="Z258" i="2"/>
  <c r="Y258" i="2"/>
  <c r="X258" i="2"/>
  <c r="W258" i="2"/>
  <c r="V258" i="2"/>
  <c r="U258" i="2"/>
  <c r="T258" i="2"/>
  <c r="S258" i="2"/>
  <c r="R258" i="2"/>
  <c r="Q258" i="2"/>
  <c r="P258" i="2"/>
  <c r="O258" i="2"/>
  <c r="N258" i="2"/>
  <c r="M258" i="2"/>
  <c r="L258" i="2"/>
  <c r="K258" i="2"/>
  <c r="J258" i="2"/>
  <c r="I258" i="2"/>
  <c r="H258" i="2"/>
  <c r="G258" i="2"/>
  <c r="F258" i="2"/>
  <c r="E258" i="2"/>
  <c r="D258" i="2"/>
  <c r="C258" i="2"/>
  <c r="B258" i="2"/>
  <c r="A258" i="2"/>
  <c r="AC257" i="2"/>
  <c r="AB257" i="2"/>
  <c r="AA257" i="2"/>
  <c r="Z257" i="2"/>
  <c r="Y257" i="2"/>
  <c r="X257" i="2"/>
  <c r="W257" i="2"/>
  <c r="V257" i="2"/>
  <c r="U257" i="2"/>
  <c r="T257" i="2"/>
  <c r="S257" i="2"/>
  <c r="R257" i="2"/>
  <c r="Q257" i="2"/>
  <c r="P257" i="2"/>
  <c r="O257" i="2"/>
  <c r="N257" i="2"/>
  <c r="M257" i="2"/>
  <c r="L257" i="2"/>
  <c r="K257" i="2"/>
  <c r="J257" i="2"/>
  <c r="I257" i="2"/>
  <c r="H257" i="2"/>
  <c r="G257" i="2"/>
  <c r="F257" i="2"/>
  <c r="E257" i="2"/>
  <c r="D257" i="2"/>
  <c r="C257" i="2"/>
  <c r="B257" i="2"/>
  <c r="A257" i="2"/>
  <c r="AC256" i="2"/>
  <c r="AB256" i="2"/>
  <c r="AA256" i="2"/>
  <c r="Z256" i="2"/>
  <c r="Y256" i="2"/>
  <c r="X256" i="2"/>
  <c r="W256" i="2"/>
  <c r="V256" i="2"/>
  <c r="U256" i="2"/>
  <c r="T256" i="2"/>
  <c r="S256" i="2"/>
  <c r="R256" i="2"/>
  <c r="Q256" i="2"/>
  <c r="P256" i="2"/>
  <c r="O256" i="2"/>
  <c r="N256" i="2"/>
  <c r="M256" i="2"/>
  <c r="L256" i="2"/>
  <c r="K256" i="2"/>
  <c r="J256" i="2"/>
  <c r="I256" i="2"/>
  <c r="H256" i="2"/>
  <c r="G256" i="2"/>
  <c r="F256" i="2"/>
  <c r="E256" i="2"/>
  <c r="D256" i="2"/>
  <c r="C256" i="2"/>
  <c r="B256" i="2"/>
  <c r="A256" i="2"/>
  <c r="AC255" i="2"/>
  <c r="AB255" i="2"/>
  <c r="AA255" i="2"/>
  <c r="Z255" i="2"/>
  <c r="Y255" i="2"/>
  <c r="X255" i="2"/>
  <c r="W255" i="2"/>
  <c r="V255" i="2"/>
  <c r="U255" i="2"/>
  <c r="T255" i="2"/>
  <c r="S255" i="2"/>
  <c r="R255" i="2"/>
  <c r="Q255" i="2"/>
  <c r="P255" i="2"/>
  <c r="O255" i="2"/>
  <c r="N255" i="2"/>
  <c r="M255" i="2"/>
  <c r="L255" i="2"/>
  <c r="K255" i="2"/>
  <c r="J255" i="2"/>
  <c r="I255" i="2"/>
  <c r="H255" i="2"/>
  <c r="G255" i="2"/>
  <c r="F255" i="2"/>
  <c r="E255" i="2"/>
  <c r="D255" i="2"/>
  <c r="C255" i="2"/>
  <c r="B255" i="2"/>
  <c r="A255" i="2"/>
  <c r="AC254" i="2"/>
  <c r="AB254" i="2"/>
  <c r="AA254" i="2"/>
  <c r="Z254" i="2"/>
  <c r="Y254" i="2"/>
  <c r="X254" i="2"/>
  <c r="W254" i="2"/>
  <c r="V254" i="2"/>
  <c r="U254" i="2"/>
  <c r="T254" i="2"/>
  <c r="S254" i="2"/>
  <c r="R254" i="2"/>
  <c r="Q254" i="2"/>
  <c r="P254" i="2"/>
  <c r="O254" i="2"/>
  <c r="N254" i="2"/>
  <c r="M254" i="2"/>
  <c r="L254" i="2"/>
  <c r="K254" i="2"/>
  <c r="J254" i="2"/>
  <c r="I254" i="2"/>
  <c r="H254" i="2"/>
  <c r="G254" i="2"/>
  <c r="F254" i="2"/>
  <c r="E254" i="2"/>
  <c r="D254" i="2"/>
  <c r="C254" i="2"/>
  <c r="B254" i="2"/>
  <c r="A254" i="2"/>
  <c r="AC253" i="2"/>
  <c r="AB253" i="2"/>
  <c r="AA253" i="2"/>
  <c r="Z253" i="2"/>
  <c r="Y253" i="2"/>
  <c r="X253" i="2"/>
  <c r="W253" i="2"/>
  <c r="V253" i="2"/>
  <c r="U253" i="2"/>
  <c r="T253" i="2"/>
  <c r="S253" i="2"/>
  <c r="R253" i="2"/>
  <c r="Q253" i="2"/>
  <c r="P253" i="2"/>
  <c r="O253" i="2"/>
  <c r="N253" i="2"/>
  <c r="M253" i="2"/>
  <c r="L253" i="2"/>
  <c r="K253" i="2"/>
  <c r="J253" i="2"/>
  <c r="I253" i="2"/>
  <c r="H253" i="2"/>
  <c r="G253" i="2"/>
  <c r="F253" i="2"/>
  <c r="E253" i="2"/>
  <c r="D253" i="2"/>
  <c r="C253" i="2"/>
  <c r="B253" i="2"/>
  <c r="A253" i="2"/>
  <c r="AC252" i="2"/>
  <c r="AB252" i="2"/>
  <c r="AA252" i="2"/>
  <c r="Z252" i="2"/>
  <c r="Y252" i="2"/>
  <c r="X252" i="2"/>
  <c r="W252" i="2"/>
  <c r="V252" i="2"/>
  <c r="U252" i="2"/>
  <c r="T252" i="2"/>
  <c r="S252" i="2"/>
  <c r="R252" i="2"/>
  <c r="Q252" i="2"/>
  <c r="P252" i="2"/>
  <c r="O252" i="2"/>
  <c r="N252" i="2"/>
  <c r="M252" i="2"/>
  <c r="L252" i="2"/>
  <c r="K252" i="2"/>
  <c r="J252" i="2"/>
  <c r="I252" i="2"/>
  <c r="H252" i="2"/>
  <c r="G252" i="2"/>
  <c r="F252" i="2"/>
  <c r="E252" i="2"/>
  <c r="D252" i="2"/>
  <c r="C252" i="2"/>
  <c r="B252" i="2"/>
  <c r="A252" i="2"/>
  <c r="AC251" i="2"/>
  <c r="AB251" i="2"/>
  <c r="AA251" i="2"/>
  <c r="Z251" i="2"/>
  <c r="Y251" i="2"/>
  <c r="X251" i="2"/>
  <c r="W251" i="2"/>
  <c r="V251" i="2"/>
  <c r="U251" i="2"/>
  <c r="T251" i="2"/>
  <c r="S251" i="2"/>
  <c r="R251" i="2"/>
  <c r="Q251" i="2"/>
  <c r="P251" i="2"/>
  <c r="O251" i="2"/>
  <c r="N251" i="2"/>
  <c r="M251" i="2"/>
  <c r="L251" i="2"/>
  <c r="K251" i="2"/>
  <c r="J251" i="2"/>
  <c r="I251" i="2"/>
  <c r="H251" i="2"/>
  <c r="G251" i="2"/>
  <c r="F251" i="2"/>
  <c r="E251" i="2"/>
  <c r="D251" i="2"/>
  <c r="C251" i="2"/>
  <c r="B251" i="2"/>
  <c r="A251" i="2"/>
  <c r="AC250" i="2"/>
  <c r="AB250" i="2"/>
  <c r="AA250" i="2"/>
  <c r="Z250" i="2"/>
  <c r="Y250" i="2"/>
  <c r="X250" i="2"/>
  <c r="W250" i="2"/>
  <c r="V250" i="2"/>
  <c r="U250" i="2"/>
  <c r="T250" i="2"/>
  <c r="S250" i="2"/>
  <c r="R250" i="2"/>
  <c r="Q250" i="2"/>
  <c r="P250" i="2"/>
  <c r="O250" i="2"/>
  <c r="N250" i="2"/>
  <c r="M250" i="2"/>
  <c r="L250" i="2"/>
  <c r="K250" i="2"/>
  <c r="J250" i="2"/>
  <c r="I250" i="2"/>
  <c r="H250" i="2"/>
  <c r="G250" i="2"/>
  <c r="F250" i="2"/>
  <c r="E250" i="2"/>
  <c r="D250" i="2"/>
  <c r="C250" i="2"/>
  <c r="B250" i="2"/>
  <c r="A250" i="2"/>
  <c r="AC249" i="2"/>
  <c r="AB249" i="2"/>
  <c r="AA249" i="2"/>
  <c r="Z249" i="2"/>
  <c r="Y249" i="2"/>
  <c r="X249" i="2"/>
  <c r="W249" i="2"/>
  <c r="V249" i="2"/>
  <c r="U249" i="2"/>
  <c r="T249" i="2"/>
  <c r="S249" i="2"/>
  <c r="R249" i="2"/>
  <c r="Q249" i="2"/>
  <c r="P249" i="2"/>
  <c r="O249" i="2"/>
  <c r="N249" i="2"/>
  <c r="M249" i="2"/>
  <c r="L249" i="2"/>
  <c r="K249" i="2"/>
  <c r="J249" i="2"/>
  <c r="I249" i="2"/>
  <c r="H249" i="2"/>
  <c r="G249" i="2"/>
  <c r="F249" i="2"/>
  <c r="E249" i="2"/>
  <c r="D249" i="2"/>
  <c r="C249" i="2"/>
  <c r="B249" i="2"/>
  <c r="A249" i="2"/>
  <c r="AC248" i="2"/>
  <c r="AB248" i="2"/>
  <c r="AA248" i="2"/>
  <c r="Z248" i="2"/>
  <c r="Y248" i="2"/>
  <c r="X248" i="2"/>
  <c r="W248" i="2"/>
  <c r="V248" i="2"/>
  <c r="U248" i="2"/>
  <c r="T248" i="2"/>
  <c r="S248" i="2"/>
  <c r="R248" i="2"/>
  <c r="Q248" i="2"/>
  <c r="P248" i="2"/>
  <c r="O248" i="2"/>
  <c r="N248" i="2"/>
  <c r="M248" i="2"/>
  <c r="L248" i="2"/>
  <c r="K248" i="2"/>
  <c r="J248" i="2"/>
  <c r="I248" i="2"/>
  <c r="H248" i="2"/>
  <c r="G248" i="2"/>
  <c r="F248" i="2"/>
  <c r="E248" i="2"/>
  <c r="D248" i="2"/>
  <c r="C248" i="2"/>
  <c r="B248" i="2"/>
  <c r="A248" i="2"/>
  <c r="AC247" i="2"/>
  <c r="AB247" i="2"/>
  <c r="AA247" i="2"/>
  <c r="Z247" i="2"/>
  <c r="Y247" i="2"/>
  <c r="X247" i="2"/>
  <c r="W247" i="2"/>
  <c r="V247" i="2"/>
  <c r="U247" i="2"/>
  <c r="T247" i="2"/>
  <c r="S247" i="2"/>
  <c r="R247" i="2"/>
  <c r="Q247" i="2"/>
  <c r="P247" i="2"/>
  <c r="O247" i="2"/>
  <c r="N247" i="2"/>
  <c r="M247" i="2"/>
  <c r="L247" i="2"/>
  <c r="K247" i="2"/>
  <c r="J247" i="2"/>
  <c r="I247" i="2"/>
  <c r="H247" i="2"/>
  <c r="G247" i="2"/>
  <c r="F247" i="2"/>
  <c r="E247" i="2"/>
  <c r="D247" i="2"/>
  <c r="C247" i="2"/>
  <c r="B247" i="2"/>
  <c r="A247" i="2"/>
  <c r="AC246" i="2"/>
  <c r="AB246" i="2"/>
  <c r="AA246" i="2"/>
  <c r="Z246" i="2"/>
  <c r="Y246" i="2"/>
  <c r="X246" i="2"/>
  <c r="W246" i="2"/>
  <c r="V246" i="2"/>
  <c r="U246" i="2"/>
  <c r="T246" i="2"/>
  <c r="S246" i="2"/>
  <c r="R246" i="2"/>
  <c r="Q246" i="2"/>
  <c r="P246" i="2"/>
  <c r="O246" i="2"/>
  <c r="N246" i="2"/>
  <c r="M246" i="2"/>
  <c r="L246" i="2"/>
  <c r="K246" i="2"/>
  <c r="J246" i="2"/>
  <c r="I246" i="2"/>
  <c r="H246" i="2"/>
  <c r="G246" i="2"/>
  <c r="F246" i="2"/>
  <c r="E246" i="2"/>
  <c r="D246" i="2"/>
  <c r="C246" i="2"/>
  <c r="B246" i="2"/>
  <c r="A246" i="2"/>
  <c r="AC245" i="2"/>
  <c r="AB245" i="2"/>
  <c r="AA245" i="2"/>
  <c r="Z245" i="2"/>
  <c r="Y245" i="2"/>
  <c r="X245" i="2"/>
  <c r="W245" i="2"/>
  <c r="V245" i="2"/>
  <c r="U245" i="2"/>
  <c r="T245" i="2"/>
  <c r="S245" i="2"/>
  <c r="R245" i="2"/>
  <c r="Q245" i="2"/>
  <c r="P245" i="2"/>
  <c r="O245" i="2"/>
  <c r="N245" i="2"/>
  <c r="M245" i="2"/>
  <c r="L245" i="2"/>
  <c r="K245" i="2"/>
  <c r="J245" i="2"/>
  <c r="I245" i="2"/>
  <c r="H245" i="2"/>
  <c r="G245" i="2"/>
  <c r="F245" i="2"/>
  <c r="E245" i="2"/>
  <c r="D245" i="2"/>
  <c r="C245" i="2"/>
  <c r="B245" i="2"/>
  <c r="A245" i="2"/>
  <c r="AC244" i="2"/>
  <c r="AB244" i="2"/>
  <c r="AA244" i="2"/>
  <c r="Z244" i="2"/>
  <c r="Y244" i="2"/>
  <c r="X244" i="2"/>
  <c r="W244" i="2"/>
  <c r="V244" i="2"/>
  <c r="U244" i="2"/>
  <c r="T244" i="2"/>
  <c r="S244" i="2"/>
  <c r="R244" i="2"/>
  <c r="Q244" i="2"/>
  <c r="P244" i="2"/>
  <c r="O244" i="2"/>
  <c r="N244" i="2"/>
  <c r="M244" i="2"/>
  <c r="L244" i="2"/>
  <c r="K244" i="2"/>
  <c r="J244" i="2"/>
  <c r="I244" i="2"/>
  <c r="H244" i="2"/>
  <c r="G244" i="2"/>
  <c r="F244" i="2"/>
  <c r="E244" i="2"/>
  <c r="D244" i="2"/>
  <c r="C244" i="2"/>
  <c r="B244" i="2"/>
  <c r="A244" i="2"/>
  <c r="AC243" i="2"/>
  <c r="AB243" i="2"/>
  <c r="AA243" i="2"/>
  <c r="Z243" i="2"/>
  <c r="Y243" i="2"/>
  <c r="X243" i="2"/>
  <c r="W243" i="2"/>
  <c r="V243" i="2"/>
  <c r="U243" i="2"/>
  <c r="T243" i="2"/>
  <c r="S243" i="2"/>
  <c r="R243" i="2"/>
  <c r="Q243" i="2"/>
  <c r="P243" i="2"/>
  <c r="O243" i="2"/>
  <c r="N243" i="2"/>
  <c r="M243" i="2"/>
  <c r="L243" i="2"/>
  <c r="K243" i="2"/>
  <c r="J243" i="2"/>
  <c r="I243" i="2"/>
  <c r="H243" i="2"/>
  <c r="G243" i="2"/>
  <c r="F243" i="2"/>
  <c r="E243" i="2"/>
  <c r="D243" i="2"/>
  <c r="C243" i="2"/>
  <c r="B243" i="2"/>
  <c r="A243" i="2"/>
  <c r="AC242" i="2"/>
  <c r="AB242" i="2"/>
  <c r="AA242" i="2"/>
  <c r="Z242" i="2"/>
  <c r="Y242" i="2"/>
  <c r="X242" i="2"/>
  <c r="W242" i="2"/>
  <c r="V242" i="2"/>
  <c r="U242" i="2"/>
  <c r="T242" i="2"/>
  <c r="S242" i="2"/>
  <c r="R242" i="2"/>
  <c r="Q242" i="2"/>
  <c r="P242" i="2"/>
  <c r="O242" i="2"/>
  <c r="N242" i="2"/>
  <c r="M242" i="2"/>
  <c r="L242" i="2"/>
  <c r="K242" i="2"/>
  <c r="J242" i="2"/>
  <c r="I242" i="2"/>
  <c r="H242" i="2"/>
  <c r="G242" i="2"/>
  <c r="F242" i="2"/>
  <c r="E242" i="2"/>
  <c r="D242" i="2"/>
  <c r="C242" i="2"/>
  <c r="B242" i="2"/>
  <c r="A242" i="2"/>
  <c r="AC241" i="2"/>
  <c r="AB241" i="2"/>
  <c r="AA241" i="2"/>
  <c r="Z241" i="2"/>
  <c r="Y241" i="2"/>
  <c r="X241" i="2"/>
  <c r="W241" i="2"/>
  <c r="V241" i="2"/>
  <c r="U241" i="2"/>
  <c r="T241" i="2"/>
  <c r="S241" i="2"/>
  <c r="R241" i="2"/>
  <c r="Q241" i="2"/>
  <c r="P241" i="2"/>
  <c r="O241" i="2"/>
  <c r="N241" i="2"/>
  <c r="M241" i="2"/>
  <c r="L241" i="2"/>
  <c r="K241" i="2"/>
  <c r="J241" i="2"/>
  <c r="I241" i="2"/>
  <c r="H241" i="2"/>
  <c r="G241" i="2"/>
  <c r="F241" i="2"/>
  <c r="E241" i="2"/>
  <c r="D241" i="2"/>
  <c r="C241" i="2"/>
  <c r="B241" i="2"/>
  <c r="A241" i="2"/>
  <c r="AC240" i="2"/>
  <c r="AB240" i="2"/>
  <c r="AA240" i="2"/>
  <c r="Z240" i="2"/>
  <c r="Y240" i="2"/>
  <c r="X240" i="2"/>
  <c r="W240" i="2"/>
  <c r="V240" i="2"/>
  <c r="U240" i="2"/>
  <c r="T240" i="2"/>
  <c r="S240" i="2"/>
  <c r="R240" i="2"/>
  <c r="Q240" i="2"/>
  <c r="P240" i="2"/>
  <c r="O240" i="2"/>
  <c r="N240" i="2"/>
  <c r="M240" i="2"/>
  <c r="L240" i="2"/>
  <c r="K240" i="2"/>
  <c r="J240" i="2"/>
  <c r="I240" i="2"/>
  <c r="H240" i="2"/>
  <c r="G240" i="2"/>
  <c r="F240" i="2"/>
  <c r="E240" i="2"/>
  <c r="D240" i="2"/>
  <c r="C240" i="2"/>
  <c r="B240" i="2"/>
  <c r="A240" i="2"/>
  <c r="AC239" i="2"/>
  <c r="AB239" i="2"/>
  <c r="AA239" i="2"/>
  <c r="Z239" i="2"/>
  <c r="Y239" i="2"/>
  <c r="X239" i="2"/>
  <c r="W239" i="2"/>
  <c r="V239" i="2"/>
  <c r="U239" i="2"/>
  <c r="T239" i="2"/>
  <c r="S239" i="2"/>
  <c r="R239" i="2"/>
  <c r="Q239" i="2"/>
  <c r="P239" i="2"/>
  <c r="O239" i="2"/>
  <c r="N239" i="2"/>
  <c r="M239" i="2"/>
  <c r="L239" i="2"/>
  <c r="K239" i="2"/>
  <c r="J239" i="2"/>
  <c r="I239" i="2"/>
  <c r="H239" i="2"/>
  <c r="G239" i="2"/>
  <c r="F239" i="2"/>
  <c r="E239" i="2"/>
  <c r="D239" i="2"/>
  <c r="C239" i="2"/>
  <c r="B239" i="2"/>
  <c r="A239" i="2"/>
  <c r="AC238" i="2"/>
  <c r="AB238" i="2"/>
  <c r="AA238" i="2"/>
  <c r="Z238" i="2"/>
  <c r="Y238" i="2"/>
  <c r="X238" i="2"/>
  <c r="W238" i="2"/>
  <c r="V238" i="2"/>
  <c r="U238" i="2"/>
  <c r="T238" i="2"/>
  <c r="S238" i="2"/>
  <c r="R238" i="2"/>
  <c r="Q238" i="2"/>
  <c r="P238" i="2"/>
  <c r="O238" i="2"/>
  <c r="N238" i="2"/>
  <c r="M238" i="2"/>
  <c r="L238" i="2"/>
  <c r="K238" i="2"/>
  <c r="J238" i="2"/>
  <c r="I238" i="2"/>
  <c r="H238" i="2"/>
  <c r="G238" i="2"/>
  <c r="F238" i="2"/>
  <c r="E238" i="2"/>
  <c r="D238" i="2"/>
  <c r="C238" i="2"/>
  <c r="B238" i="2"/>
  <c r="A238" i="2"/>
  <c r="AC237" i="2"/>
  <c r="AB237" i="2"/>
  <c r="AA237" i="2"/>
  <c r="Z237" i="2"/>
  <c r="Y237" i="2"/>
  <c r="X237" i="2"/>
  <c r="W237" i="2"/>
  <c r="V237" i="2"/>
  <c r="U237" i="2"/>
  <c r="T237" i="2"/>
  <c r="S237" i="2"/>
  <c r="R237" i="2"/>
  <c r="Q237" i="2"/>
  <c r="P237" i="2"/>
  <c r="O237" i="2"/>
  <c r="N237" i="2"/>
  <c r="M237" i="2"/>
  <c r="L237" i="2"/>
  <c r="K237" i="2"/>
  <c r="J237" i="2"/>
  <c r="I237" i="2"/>
  <c r="H237" i="2"/>
  <c r="G237" i="2"/>
  <c r="F237" i="2"/>
  <c r="E237" i="2"/>
  <c r="D237" i="2"/>
  <c r="C237" i="2"/>
  <c r="B237" i="2"/>
  <c r="A237" i="2"/>
  <c r="AC236" i="2"/>
  <c r="AB236" i="2"/>
  <c r="AA236" i="2"/>
  <c r="Z236" i="2"/>
  <c r="Y236" i="2"/>
  <c r="X236" i="2"/>
  <c r="W236" i="2"/>
  <c r="V236" i="2"/>
  <c r="U236" i="2"/>
  <c r="T236" i="2"/>
  <c r="S236" i="2"/>
  <c r="R236" i="2"/>
  <c r="Q236" i="2"/>
  <c r="P236" i="2"/>
  <c r="O236" i="2"/>
  <c r="N236" i="2"/>
  <c r="M236" i="2"/>
  <c r="L236" i="2"/>
  <c r="K236" i="2"/>
  <c r="J236" i="2"/>
  <c r="I236" i="2"/>
  <c r="H236" i="2"/>
  <c r="G236" i="2"/>
  <c r="F236" i="2"/>
  <c r="E236" i="2"/>
  <c r="D236" i="2"/>
  <c r="C236" i="2"/>
  <c r="B236" i="2"/>
  <c r="A236" i="2"/>
  <c r="AC235" i="2"/>
  <c r="AB235" i="2"/>
  <c r="AA235" i="2"/>
  <c r="Z235" i="2"/>
  <c r="Y235" i="2"/>
  <c r="X235" i="2"/>
  <c r="W235" i="2"/>
  <c r="V235" i="2"/>
  <c r="U235" i="2"/>
  <c r="T235" i="2"/>
  <c r="S235" i="2"/>
  <c r="R235" i="2"/>
  <c r="Q235" i="2"/>
  <c r="P235" i="2"/>
  <c r="O235" i="2"/>
  <c r="N235" i="2"/>
  <c r="M235" i="2"/>
  <c r="L235" i="2"/>
  <c r="K235" i="2"/>
  <c r="J235" i="2"/>
  <c r="I235" i="2"/>
  <c r="H235" i="2"/>
  <c r="G235" i="2"/>
  <c r="F235" i="2"/>
  <c r="E235" i="2"/>
  <c r="D235" i="2"/>
  <c r="C235" i="2"/>
  <c r="B235" i="2"/>
  <c r="A235" i="2"/>
  <c r="AC234" i="2"/>
  <c r="AB234" i="2"/>
  <c r="AA234" i="2"/>
  <c r="Z234" i="2"/>
  <c r="Y234" i="2"/>
  <c r="X234" i="2"/>
  <c r="W234" i="2"/>
  <c r="V234" i="2"/>
  <c r="U234" i="2"/>
  <c r="T234" i="2"/>
  <c r="S234" i="2"/>
  <c r="R234" i="2"/>
  <c r="Q234" i="2"/>
  <c r="P234" i="2"/>
  <c r="O234" i="2"/>
  <c r="N234" i="2"/>
  <c r="M234" i="2"/>
  <c r="L234" i="2"/>
  <c r="K234" i="2"/>
  <c r="J234" i="2"/>
  <c r="I234" i="2"/>
  <c r="H234" i="2"/>
  <c r="G234" i="2"/>
  <c r="F234" i="2"/>
  <c r="E234" i="2"/>
  <c r="D234" i="2"/>
  <c r="C234" i="2"/>
  <c r="B234" i="2"/>
  <c r="A234" i="2"/>
  <c r="AC233" i="2"/>
  <c r="AB233" i="2"/>
  <c r="AA233" i="2"/>
  <c r="Z233" i="2"/>
  <c r="Y233" i="2"/>
  <c r="X233" i="2"/>
  <c r="W233" i="2"/>
  <c r="V233" i="2"/>
  <c r="U233" i="2"/>
  <c r="T233" i="2"/>
  <c r="S233" i="2"/>
  <c r="R233" i="2"/>
  <c r="Q233" i="2"/>
  <c r="P233" i="2"/>
  <c r="O233" i="2"/>
  <c r="N233" i="2"/>
  <c r="M233" i="2"/>
  <c r="L233" i="2"/>
  <c r="K233" i="2"/>
  <c r="J233" i="2"/>
  <c r="I233" i="2"/>
  <c r="H233" i="2"/>
  <c r="G233" i="2"/>
  <c r="F233" i="2"/>
  <c r="E233" i="2"/>
  <c r="D233" i="2"/>
  <c r="C233" i="2"/>
  <c r="B233" i="2"/>
  <c r="A233" i="2"/>
  <c r="AC232" i="2"/>
  <c r="AB232" i="2"/>
  <c r="AA232" i="2"/>
  <c r="Z232" i="2"/>
  <c r="Y232" i="2"/>
  <c r="X232" i="2"/>
  <c r="W232" i="2"/>
  <c r="V232" i="2"/>
  <c r="U232" i="2"/>
  <c r="T232" i="2"/>
  <c r="S232" i="2"/>
  <c r="R232" i="2"/>
  <c r="Q232" i="2"/>
  <c r="P232" i="2"/>
  <c r="O232" i="2"/>
  <c r="N232" i="2"/>
  <c r="M232" i="2"/>
  <c r="L232" i="2"/>
  <c r="K232" i="2"/>
  <c r="J232" i="2"/>
  <c r="I232" i="2"/>
  <c r="H232" i="2"/>
  <c r="G232" i="2"/>
  <c r="F232" i="2"/>
  <c r="E232" i="2"/>
  <c r="D232" i="2"/>
  <c r="C232" i="2"/>
  <c r="B232" i="2"/>
  <c r="A232" i="2"/>
  <c r="AC231" i="2"/>
  <c r="AB231" i="2"/>
  <c r="AA231" i="2"/>
  <c r="Z231" i="2"/>
  <c r="Y231" i="2"/>
  <c r="X231" i="2"/>
  <c r="W231" i="2"/>
  <c r="V231" i="2"/>
  <c r="U231" i="2"/>
  <c r="T231" i="2"/>
  <c r="S231" i="2"/>
  <c r="R231" i="2"/>
  <c r="Q231" i="2"/>
  <c r="P231" i="2"/>
  <c r="O231" i="2"/>
  <c r="N231" i="2"/>
  <c r="M231" i="2"/>
  <c r="L231" i="2"/>
  <c r="K231" i="2"/>
  <c r="J231" i="2"/>
  <c r="I231" i="2"/>
  <c r="H231" i="2"/>
  <c r="G231" i="2"/>
  <c r="F231" i="2"/>
  <c r="E231" i="2"/>
  <c r="D231" i="2"/>
  <c r="C231" i="2"/>
  <c r="B231" i="2"/>
  <c r="A231" i="2"/>
  <c r="AC230" i="2"/>
  <c r="AB230" i="2"/>
  <c r="AA230" i="2"/>
  <c r="Z230" i="2"/>
  <c r="Y230" i="2"/>
  <c r="X230" i="2"/>
  <c r="W230" i="2"/>
  <c r="V230" i="2"/>
  <c r="U230" i="2"/>
  <c r="T230" i="2"/>
  <c r="S230" i="2"/>
  <c r="R230" i="2"/>
  <c r="Q230" i="2"/>
  <c r="P230" i="2"/>
  <c r="O230" i="2"/>
  <c r="N230" i="2"/>
  <c r="M230" i="2"/>
  <c r="L230" i="2"/>
  <c r="K230" i="2"/>
  <c r="J230" i="2"/>
  <c r="I230" i="2"/>
  <c r="H230" i="2"/>
  <c r="G230" i="2"/>
  <c r="F230" i="2"/>
  <c r="E230" i="2"/>
  <c r="D230" i="2"/>
  <c r="C230" i="2"/>
  <c r="B230" i="2"/>
  <c r="A230" i="2"/>
  <c r="AC229" i="2"/>
  <c r="AB229" i="2"/>
  <c r="AA229" i="2"/>
  <c r="Z229" i="2"/>
  <c r="Y229" i="2"/>
  <c r="X229" i="2"/>
  <c r="W229" i="2"/>
  <c r="V229" i="2"/>
  <c r="U229" i="2"/>
  <c r="T229" i="2"/>
  <c r="S229" i="2"/>
  <c r="R229" i="2"/>
  <c r="Q229" i="2"/>
  <c r="P229" i="2"/>
  <c r="O229" i="2"/>
  <c r="N229" i="2"/>
  <c r="M229" i="2"/>
  <c r="L229" i="2"/>
  <c r="K229" i="2"/>
  <c r="J229" i="2"/>
  <c r="I229" i="2"/>
  <c r="H229" i="2"/>
  <c r="G229" i="2"/>
  <c r="F229" i="2"/>
  <c r="E229" i="2"/>
  <c r="D229" i="2"/>
  <c r="C229" i="2"/>
  <c r="B229" i="2"/>
  <c r="A229" i="2"/>
  <c r="AC228" i="2"/>
  <c r="AB228" i="2"/>
  <c r="AA228" i="2"/>
  <c r="Z228" i="2"/>
  <c r="Y228" i="2"/>
  <c r="X228" i="2"/>
  <c r="W228" i="2"/>
  <c r="V228" i="2"/>
  <c r="U228" i="2"/>
  <c r="T228" i="2"/>
  <c r="S228" i="2"/>
  <c r="R228" i="2"/>
  <c r="Q228" i="2"/>
  <c r="P228" i="2"/>
  <c r="O228" i="2"/>
  <c r="N228" i="2"/>
  <c r="M228" i="2"/>
  <c r="L228" i="2"/>
  <c r="K228" i="2"/>
  <c r="J228" i="2"/>
  <c r="I228" i="2"/>
  <c r="H228" i="2"/>
  <c r="G228" i="2"/>
  <c r="F228" i="2"/>
  <c r="E228" i="2"/>
  <c r="D228" i="2"/>
  <c r="C228" i="2"/>
  <c r="B228" i="2"/>
  <c r="A228" i="2"/>
  <c r="AC227" i="2"/>
  <c r="AB227" i="2"/>
  <c r="AA227" i="2"/>
  <c r="Z227" i="2"/>
  <c r="Y227" i="2"/>
  <c r="X227" i="2"/>
  <c r="W227" i="2"/>
  <c r="V227" i="2"/>
  <c r="U227" i="2"/>
  <c r="T227" i="2"/>
  <c r="S227" i="2"/>
  <c r="R227" i="2"/>
  <c r="Q227" i="2"/>
  <c r="P227" i="2"/>
  <c r="O227" i="2"/>
  <c r="N227" i="2"/>
  <c r="M227" i="2"/>
  <c r="L227" i="2"/>
  <c r="K227" i="2"/>
  <c r="J227" i="2"/>
  <c r="I227" i="2"/>
  <c r="H227" i="2"/>
  <c r="G227" i="2"/>
  <c r="F227" i="2"/>
  <c r="E227" i="2"/>
  <c r="D227" i="2"/>
  <c r="C227" i="2"/>
  <c r="B227" i="2"/>
  <c r="A227" i="2"/>
  <c r="AC226" i="2"/>
  <c r="AB226" i="2"/>
  <c r="AA226" i="2"/>
  <c r="Z226" i="2"/>
  <c r="Y226" i="2"/>
  <c r="X226" i="2"/>
  <c r="W226" i="2"/>
  <c r="V226" i="2"/>
  <c r="U226" i="2"/>
  <c r="T226" i="2"/>
  <c r="S226" i="2"/>
  <c r="R226" i="2"/>
  <c r="Q226" i="2"/>
  <c r="P226" i="2"/>
  <c r="O226" i="2"/>
  <c r="N226" i="2"/>
  <c r="M226" i="2"/>
  <c r="L226" i="2"/>
  <c r="K226" i="2"/>
  <c r="J226" i="2"/>
  <c r="I226" i="2"/>
  <c r="H226" i="2"/>
  <c r="G226" i="2"/>
  <c r="F226" i="2"/>
  <c r="E226" i="2"/>
  <c r="D226" i="2"/>
  <c r="C226" i="2"/>
  <c r="B226" i="2"/>
  <c r="A226" i="2"/>
  <c r="AC225" i="2"/>
  <c r="AB225" i="2"/>
  <c r="AA225" i="2"/>
  <c r="Z225" i="2"/>
  <c r="Y225" i="2"/>
  <c r="X225" i="2"/>
  <c r="W225" i="2"/>
  <c r="V225" i="2"/>
  <c r="U225" i="2"/>
  <c r="T225" i="2"/>
  <c r="S225" i="2"/>
  <c r="R225" i="2"/>
  <c r="Q225" i="2"/>
  <c r="P225" i="2"/>
  <c r="O225" i="2"/>
  <c r="N225" i="2"/>
  <c r="M225" i="2"/>
  <c r="L225" i="2"/>
  <c r="K225" i="2"/>
  <c r="J225" i="2"/>
  <c r="I225" i="2"/>
  <c r="H225" i="2"/>
  <c r="G225" i="2"/>
  <c r="F225" i="2"/>
  <c r="E225" i="2"/>
  <c r="D225" i="2"/>
  <c r="C225" i="2"/>
  <c r="B225" i="2"/>
  <c r="A225" i="2"/>
  <c r="AC224" i="2"/>
  <c r="AB224" i="2"/>
  <c r="AA224" i="2"/>
  <c r="Z224" i="2"/>
  <c r="Y224" i="2"/>
  <c r="X224" i="2"/>
  <c r="W224" i="2"/>
  <c r="V224" i="2"/>
  <c r="U224" i="2"/>
  <c r="T224" i="2"/>
  <c r="S224" i="2"/>
  <c r="R224" i="2"/>
  <c r="Q224" i="2"/>
  <c r="P224" i="2"/>
  <c r="O224" i="2"/>
  <c r="N224" i="2"/>
  <c r="M224" i="2"/>
  <c r="L224" i="2"/>
  <c r="K224" i="2"/>
  <c r="J224" i="2"/>
  <c r="I224" i="2"/>
  <c r="H224" i="2"/>
  <c r="G224" i="2"/>
  <c r="F224" i="2"/>
  <c r="E224" i="2"/>
  <c r="D224" i="2"/>
  <c r="C224" i="2"/>
  <c r="B224" i="2"/>
  <c r="A224" i="2"/>
  <c r="AC223" i="2"/>
  <c r="AB223" i="2"/>
  <c r="AA223" i="2"/>
  <c r="Z223" i="2"/>
  <c r="Y223" i="2"/>
  <c r="X223" i="2"/>
  <c r="W223" i="2"/>
  <c r="V223" i="2"/>
  <c r="U223" i="2"/>
  <c r="T223" i="2"/>
  <c r="S223" i="2"/>
  <c r="R223" i="2"/>
  <c r="Q223" i="2"/>
  <c r="P223" i="2"/>
  <c r="O223" i="2"/>
  <c r="N223" i="2"/>
  <c r="M223" i="2"/>
  <c r="L223" i="2"/>
  <c r="K223" i="2"/>
  <c r="J223" i="2"/>
  <c r="I223" i="2"/>
  <c r="H223" i="2"/>
  <c r="G223" i="2"/>
  <c r="F223" i="2"/>
  <c r="E223" i="2"/>
  <c r="D223" i="2"/>
  <c r="C223" i="2"/>
  <c r="B223" i="2"/>
  <c r="A223" i="2"/>
  <c r="AC222" i="2"/>
  <c r="AB222" i="2"/>
  <c r="AA222" i="2"/>
  <c r="Z222" i="2"/>
  <c r="Y222" i="2"/>
  <c r="X222" i="2"/>
  <c r="W222" i="2"/>
  <c r="V222" i="2"/>
  <c r="U222" i="2"/>
  <c r="T222" i="2"/>
  <c r="S222" i="2"/>
  <c r="R222" i="2"/>
  <c r="Q222" i="2"/>
  <c r="P222" i="2"/>
  <c r="O222" i="2"/>
  <c r="N222" i="2"/>
  <c r="M222" i="2"/>
  <c r="L222" i="2"/>
  <c r="K222" i="2"/>
  <c r="J222" i="2"/>
  <c r="I222" i="2"/>
  <c r="H222" i="2"/>
  <c r="G222" i="2"/>
  <c r="F222" i="2"/>
  <c r="E222" i="2"/>
  <c r="D222" i="2"/>
  <c r="C222" i="2"/>
  <c r="B222" i="2"/>
  <c r="A222" i="2"/>
  <c r="AC221" i="2"/>
  <c r="AB221" i="2"/>
  <c r="AA221" i="2"/>
  <c r="Z221" i="2"/>
  <c r="Y221" i="2"/>
  <c r="X221" i="2"/>
  <c r="W221" i="2"/>
  <c r="V221" i="2"/>
  <c r="U221" i="2"/>
  <c r="T221" i="2"/>
  <c r="S221" i="2"/>
  <c r="R221" i="2"/>
  <c r="Q221" i="2"/>
  <c r="P221" i="2"/>
  <c r="O221" i="2"/>
  <c r="N221" i="2"/>
  <c r="M221" i="2"/>
  <c r="L221" i="2"/>
  <c r="K221" i="2"/>
  <c r="J221" i="2"/>
  <c r="I221" i="2"/>
  <c r="H221" i="2"/>
  <c r="G221" i="2"/>
  <c r="F221" i="2"/>
  <c r="E221" i="2"/>
  <c r="D221" i="2"/>
  <c r="C221" i="2"/>
  <c r="B221" i="2"/>
  <c r="A221" i="2"/>
  <c r="AC220" i="2"/>
  <c r="AB220" i="2"/>
  <c r="AA220" i="2"/>
  <c r="Z220" i="2"/>
  <c r="Y220" i="2"/>
  <c r="X220" i="2"/>
  <c r="W220" i="2"/>
  <c r="V220" i="2"/>
  <c r="U220" i="2"/>
  <c r="T220" i="2"/>
  <c r="S220" i="2"/>
  <c r="R220" i="2"/>
  <c r="Q220" i="2"/>
  <c r="P220" i="2"/>
  <c r="O220" i="2"/>
  <c r="N220" i="2"/>
  <c r="M220" i="2"/>
  <c r="L220" i="2"/>
  <c r="K220" i="2"/>
  <c r="J220" i="2"/>
  <c r="I220" i="2"/>
  <c r="H220" i="2"/>
  <c r="G220" i="2"/>
  <c r="F220" i="2"/>
  <c r="E220" i="2"/>
  <c r="D220" i="2"/>
  <c r="C220" i="2"/>
  <c r="B220" i="2"/>
  <c r="A220" i="2"/>
  <c r="AC219" i="2"/>
  <c r="AB219" i="2"/>
  <c r="AA219" i="2"/>
  <c r="Z219" i="2"/>
  <c r="Y219" i="2"/>
  <c r="X219" i="2"/>
  <c r="W219" i="2"/>
  <c r="V219" i="2"/>
  <c r="U219" i="2"/>
  <c r="T219" i="2"/>
  <c r="S219" i="2"/>
  <c r="R219" i="2"/>
  <c r="Q219" i="2"/>
  <c r="P219" i="2"/>
  <c r="O219" i="2"/>
  <c r="N219" i="2"/>
  <c r="M219" i="2"/>
  <c r="L219" i="2"/>
  <c r="K219" i="2"/>
  <c r="J219" i="2"/>
  <c r="I219" i="2"/>
  <c r="H219" i="2"/>
  <c r="G219" i="2"/>
  <c r="F219" i="2"/>
  <c r="E219" i="2"/>
  <c r="D219" i="2"/>
  <c r="C219" i="2"/>
  <c r="B219" i="2"/>
  <c r="A219" i="2"/>
  <c r="AC218" i="2"/>
  <c r="AB218" i="2"/>
  <c r="AA218" i="2"/>
  <c r="Z218" i="2"/>
  <c r="Y218" i="2"/>
  <c r="X218" i="2"/>
  <c r="W218" i="2"/>
  <c r="V218" i="2"/>
  <c r="U218" i="2"/>
  <c r="T218" i="2"/>
  <c r="S218" i="2"/>
  <c r="R218" i="2"/>
  <c r="Q218" i="2"/>
  <c r="P218" i="2"/>
  <c r="O218" i="2"/>
  <c r="N218" i="2"/>
  <c r="M218" i="2"/>
  <c r="L218" i="2"/>
  <c r="K218" i="2"/>
  <c r="J218" i="2"/>
  <c r="I218" i="2"/>
  <c r="H218" i="2"/>
  <c r="G218" i="2"/>
  <c r="F218" i="2"/>
  <c r="E218" i="2"/>
  <c r="D218" i="2"/>
  <c r="C218" i="2"/>
  <c r="B218" i="2"/>
  <c r="A218" i="2"/>
  <c r="AC217" i="2"/>
  <c r="AB217" i="2"/>
  <c r="AA217" i="2"/>
  <c r="Z217" i="2"/>
  <c r="Y217" i="2"/>
  <c r="X217" i="2"/>
  <c r="W217" i="2"/>
  <c r="V217" i="2"/>
  <c r="U217" i="2"/>
  <c r="T217" i="2"/>
  <c r="S217" i="2"/>
  <c r="R217" i="2"/>
  <c r="Q217" i="2"/>
  <c r="P217" i="2"/>
  <c r="O217" i="2"/>
  <c r="N217" i="2"/>
  <c r="M217" i="2"/>
  <c r="L217" i="2"/>
  <c r="K217" i="2"/>
  <c r="J217" i="2"/>
  <c r="I217" i="2"/>
  <c r="H217" i="2"/>
  <c r="G217" i="2"/>
  <c r="F217" i="2"/>
  <c r="E217" i="2"/>
  <c r="D217" i="2"/>
  <c r="C217" i="2"/>
  <c r="B217" i="2"/>
  <c r="A217" i="2"/>
  <c r="AC216" i="2"/>
  <c r="AB216" i="2"/>
  <c r="AA216" i="2"/>
  <c r="Z216" i="2"/>
  <c r="Y216" i="2"/>
  <c r="X216" i="2"/>
  <c r="W216" i="2"/>
  <c r="V216" i="2"/>
  <c r="U216" i="2"/>
  <c r="T216" i="2"/>
  <c r="S216" i="2"/>
  <c r="R216" i="2"/>
  <c r="Q216" i="2"/>
  <c r="P216" i="2"/>
  <c r="O216" i="2"/>
  <c r="N216" i="2"/>
  <c r="M216" i="2"/>
  <c r="L216" i="2"/>
  <c r="K216" i="2"/>
  <c r="J216" i="2"/>
  <c r="I216" i="2"/>
  <c r="H216" i="2"/>
  <c r="G216" i="2"/>
  <c r="F216" i="2"/>
  <c r="E216" i="2"/>
  <c r="D216" i="2"/>
  <c r="C216" i="2"/>
  <c r="B216" i="2"/>
  <c r="A216" i="2"/>
  <c r="AC215" i="2"/>
  <c r="AB215" i="2"/>
  <c r="AA215" i="2"/>
  <c r="Z215" i="2"/>
  <c r="Y215" i="2"/>
  <c r="X215" i="2"/>
  <c r="W215" i="2"/>
  <c r="V215" i="2"/>
  <c r="U215" i="2"/>
  <c r="T215" i="2"/>
  <c r="S215" i="2"/>
  <c r="R215" i="2"/>
  <c r="Q215" i="2"/>
  <c r="P215" i="2"/>
  <c r="O215" i="2"/>
  <c r="N215" i="2"/>
  <c r="M215" i="2"/>
  <c r="L215" i="2"/>
  <c r="K215" i="2"/>
  <c r="J215" i="2"/>
  <c r="I215" i="2"/>
  <c r="H215" i="2"/>
  <c r="G215" i="2"/>
  <c r="F215" i="2"/>
  <c r="E215" i="2"/>
  <c r="D215" i="2"/>
  <c r="C215" i="2"/>
  <c r="B215" i="2"/>
  <c r="A215" i="2"/>
  <c r="AC214" i="2"/>
  <c r="AB214" i="2"/>
  <c r="AA214" i="2"/>
  <c r="Z214" i="2"/>
  <c r="Y214" i="2"/>
  <c r="X214" i="2"/>
  <c r="W214" i="2"/>
  <c r="V214" i="2"/>
  <c r="U214" i="2"/>
  <c r="T214" i="2"/>
  <c r="S214" i="2"/>
  <c r="R214" i="2"/>
  <c r="Q214" i="2"/>
  <c r="P214" i="2"/>
  <c r="O214" i="2"/>
  <c r="N214" i="2"/>
  <c r="M214" i="2"/>
  <c r="L214" i="2"/>
  <c r="K214" i="2"/>
  <c r="J214" i="2"/>
  <c r="I214" i="2"/>
  <c r="H214" i="2"/>
  <c r="G214" i="2"/>
  <c r="F214" i="2"/>
  <c r="E214" i="2"/>
  <c r="D214" i="2"/>
  <c r="C214" i="2"/>
  <c r="B214" i="2"/>
  <c r="A214" i="2"/>
  <c r="AC213" i="2"/>
  <c r="AB213" i="2"/>
  <c r="AA213" i="2"/>
  <c r="Z213" i="2"/>
  <c r="Y213" i="2"/>
  <c r="X213" i="2"/>
  <c r="W213" i="2"/>
  <c r="V213" i="2"/>
  <c r="U213" i="2"/>
  <c r="T213" i="2"/>
  <c r="S213" i="2"/>
  <c r="R213" i="2"/>
  <c r="Q213" i="2"/>
  <c r="P213" i="2"/>
  <c r="O213" i="2"/>
  <c r="N213" i="2"/>
  <c r="M213" i="2"/>
  <c r="L213" i="2"/>
  <c r="K213" i="2"/>
  <c r="J213" i="2"/>
  <c r="I213" i="2"/>
  <c r="H213" i="2"/>
  <c r="G213" i="2"/>
  <c r="F213" i="2"/>
  <c r="E213" i="2"/>
  <c r="D213" i="2"/>
  <c r="C213" i="2"/>
  <c r="B213" i="2"/>
  <c r="A213" i="2"/>
  <c r="AC212" i="2"/>
  <c r="AB212" i="2"/>
  <c r="AA212" i="2"/>
  <c r="Z212" i="2"/>
  <c r="Y212" i="2"/>
  <c r="X212" i="2"/>
  <c r="W212" i="2"/>
  <c r="V212" i="2"/>
  <c r="U212" i="2"/>
  <c r="T212" i="2"/>
  <c r="S212" i="2"/>
  <c r="R212" i="2"/>
  <c r="Q212" i="2"/>
  <c r="P212" i="2"/>
  <c r="O212" i="2"/>
  <c r="N212" i="2"/>
  <c r="M212" i="2"/>
  <c r="L212" i="2"/>
  <c r="K212" i="2"/>
  <c r="J212" i="2"/>
  <c r="I212" i="2"/>
  <c r="H212" i="2"/>
  <c r="G212" i="2"/>
  <c r="F212" i="2"/>
  <c r="E212" i="2"/>
  <c r="D212" i="2"/>
  <c r="C212" i="2"/>
  <c r="B212" i="2"/>
  <c r="A212" i="2"/>
  <c r="AC211" i="2"/>
  <c r="AB211" i="2"/>
  <c r="AA211" i="2"/>
  <c r="Z211" i="2"/>
  <c r="Y211" i="2"/>
  <c r="X211" i="2"/>
  <c r="W211" i="2"/>
  <c r="V211" i="2"/>
  <c r="U211" i="2"/>
  <c r="T211" i="2"/>
  <c r="S211" i="2"/>
  <c r="R211" i="2"/>
  <c r="Q211" i="2"/>
  <c r="P211" i="2"/>
  <c r="O211" i="2"/>
  <c r="N211" i="2"/>
  <c r="M211" i="2"/>
  <c r="L211" i="2"/>
  <c r="K211" i="2"/>
  <c r="J211" i="2"/>
  <c r="I211" i="2"/>
  <c r="H211" i="2"/>
  <c r="G211" i="2"/>
  <c r="F211" i="2"/>
  <c r="E211" i="2"/>
  <c r="D211" i="2"/>
  <c r="C211" i="2"/>
  <c r="B211" i="2"/>
  <c r="A211" i="2"/>
  <c r="AC210" i="2"/>
  <c r="AB210" i="2"/>
  <c r="AA210" i="2"/>
  <c r="Z210" i="2"/>
  <c r="Y210" i="2"/>
  <c r="X210" i="2"/>
  <c r="W210" i="2"/>
  <c r="V210" i="2"/>
  <c r="U210" i="2"/>
  <c r="T210" i="2"/>
  <c r="S210" i="2"/>
  <c r="R210" i="2"/>
  <c r="Q210" i="2"/>
  <c r="P210" i="2"/>
  <c r="O210" i="2"/>
  <c r="N210" i="2"/>
  <c r="M210" i="2"/>
  <c r="L210" i="2"/>
  <c r="K210" i="2"/>
  <c r="J210" i="2"/>
  <c r="I210" i="2"/>
  <c r="H210" i="2"/>
  <c r="G210" i="2"/>
  <c r="F210" i="2"/>
  <c r="E210" i="2"/>
  <c r="D210" i="2"/>
  <c r="C210" i="2"/>
  <c r="B210" i="2"/>
  <c r="A210" i="2"/>
  <c r="AC209" i="2"/>
  <c r="AB209" i="2"/>
  <c r="AA209" i="2"/>
  <c r="Z209" i="2"/>
  <c r="Y209" i="2"/>
  <c r="X209" i="2"/>
  <c r="W209" i="2"/>
  <c r="V209" i="2"/>
  <c r="U209" i="2"/>
  <c r="T209" i="2"/>
  <c r="S209" i="2"/>
  <c r="R209" i="2"/>
  <c r="Q209" i="2"/>
  <c r="P209" i="2"/>
  <c r="O209" i="2"/>
  <c r="N209" i="2"/>
  <c r="M209" i="2"/>
  <c r="L209" i="2"/>
  <c r="K209" i="2"/>
  <c r="J209" i="2"/>
  <c r="I209" i="2"/>
  <c r="H209" i="2"/>
  <c r="G209" i="2"/>
  <c r="F209" i="2"/>
  <c r="E209" i="2"/>
  <c r="D209" i="2"/>
  <c r="C209" i="2"/>
  <c r="B209" i="2"/>
  <c r="A209" i="2"/>
  <c r="AC208" i="2"/>
  <c r="AB208" i="2"/>
  <c r="AA208" i="2"/>
  <c r="Z208" i="2"/>
  <c r="Y208" i="2"/>
  <c r="X208" i="2"/>
  <c r="W208" i="2"/>
  <c r="V208" i="2"/>
  <c r="U208" i="2"/>
  <c r="T208" i="2"/>
  <c r="S208" i="2"/>
  <c r="R208" i="2"/>
  <c r="Q208" i="2"/>
  <c r="P208" i="2"/>
  <c r="O208" i="2"/>
  <c r="N208" i="2"/>
  <c r="M208" i="2"/>
  <c r="L208" i="2"/>
  <c r="K208" i="2"/>
  <c r="J208" i="2"/>
  <c r="I208" i="2"/>
  <c r="H208" i="2"/>
  <c r="G208" i="2"/>
  <c r="F208" i="2"/>
  <c r="E208" i="2"/>
  <c r="D208" i="2"/>
  <c r="C208" i="2"/>
  <c r="B208" i="2"/>
  <c r="A208" i="2"/>
  <c r="AC207" i="2"/>
  <c r="AB207" i="2"/>
  <c r="AA207" i="2"/>
  <c r="Z207" i="2"/>
  <c r="Y207" i="2"/>
  <c r="X207" i="2"/>
  <c r="W207" i="2"/>
  <c r="V207" i="2"/>
  <c r="U207" i="2"/>
  <c r="T207" i="2"/>
  <c r="S207" i="2"/>
  <c r="R207" i="2"/>
  <c r="Q207" i="2"/>
  <c r="P207" i="2"/>
  <c r="O207" i="2"/>
  <c r="N207" i="2"/>
  <c r="M207" i="2"/>
  <c r="L207" i="2"/>
  <c r="K207" i="2"/>
  <c r="J207" i="2"/>
  <c r="I207" i="2"/>
  <c r="H207" i="2"/>
  <c r="G207" i="2"/>
  <c r="F207" i="2"/>
  <c r="E207" i="2"/>
  <c r="D207" i="2"/>
  <c r="C207" i="2"/>
  <c r="B207" i="2"/>
  <c r="A207" i="2"/>
  <c r="AC206" i="2"/>
  <c r="AB206" i="2"/>
  <c r="AA206" i="2"/>
  <c r="Z206" i="2"/>
  <c r="Y206" i="2"/>
  <c r="X206" i="2"/>
  <c r="W206" i="2"/>
  <c r="V206" i="2"/>
  <c r="U206" i="2"/>
  <c r="T206" i="2"/>
  <c r="S206" i="2"/>
  <c r="R206" i="2"/>
  <c r="Q206" i="2"/>
  <c r="P206" i="2"/>
  <c r="O206" i="2"/>
  <c r="N206" i="2"/>
  <c r="M206" i="2"/>
  <c r="L206" i="2"/>
  <c r="K206" i="2"/>
  <c r="J206" i="2"/>
  <c r="I206" i="2"/>
  <c r="H206" i="2"/>
  <c r="G206" i="2"/>
  <c r="F206" i="2"/>
  <c r="E206" i="2"/>
  <c r="D206" i="2"/>
  <c r="C206" i="2"/>
  <c r="B206" i="2"/>
  <c r="A206" i="2"/>
  <c r="AC205" i="2"/>
  <c r="AB205" i="2"/>
  <c r="AA205" i="2"/>
  <c r="Z205" i="2"/>
  <c r="Y205" i="2"/>
  <c r="X205" i="2"/>
  <c r="W205" i="2"/>
  <c r="V205" i="2"/>
  <c r="U205" i="2"/>
  <c r="T205" i="2"/>
  <c r="S205" i="2"/>
  <c r="R205" i="2"/>
  <c r="Q205" i="2"/>
  <c r="P205" i="2"/>
  <c r="O205" i="2"/>
  <c r="N205" i="2"/>
  <c r="M205" i="2"/>
  <c r="L205" i="2"/>
  <c r="K205" i="2"/>
  <c r="J205" i="2"/>
  <c r="I205" i="2"/>
  <c r="H205" i="2"/>
  <c r="G205" i="2"/>
  <c r="F205" i="2"/>
  <c r="E205" i="2"/>
  <c r="D205" i="2"/>
  <c r="C205" i="2"/>
  <c r="B205" i="2"/>
  <c r="A205" i="2"/>
  <c r="AC204" i="2"/>
  <c r="AB204" i="2"/>
  <c r="AA204" i="2"/>
  <c r="Z204" i="2"/>
  <c r="Y204" i="2"/>
  <c r="X204" i="2"/>
  <c r="W204" i="2"/>
  <c r="V204" i="2"/>
  <c r="U204" i="2"/>
  <c r="T204" i="2"/>
  <c r="S204" i="2"/>
  <c r="R204" i="2"/>
  <c r="Q204" i="2"/>
  <c r="P204" i="2"/>
  <c r="O204" i="2"/>
  <c r="N204" i="2"/>
  <c r="M204" i="2"/>
  <c r="L204" i="2"/>
  <c r="K204" i="2"/>
  <c r="J204" i="2"/>
  <c r="I204" i="2"/>
  <c r="H204" i="2"/>
  <c r="G204" i="2"/>
  <c r="F204" i="2"/>
  <c r="E204" i="2"/>
  <c r="D204" i="2"/>
  <c r="C204" i="2"/>
  <c r="B204" i="2"/>
  <c r="A204" i="2"/>
  <c r="AC203" i="2"/>
  <c r="AB203" i="2"/>
  <c r="AA203" i="2"/>
  <c r="Z203" i="2"/>
  <c r="Y203" i="2"/>
  <c r="X203" i="2"/>
  <c r="W203" i="2"/>
  <c r="V203" i="2"/>
  <c r="U203" i="2"/>
  <c r="T203" i="2"/>
  <c r="S203" i="2"/>
  <c r="R203" i="2"/>
  <c r="Q203" i="2"/>
  <c r="P203" i="2"/>
  <c r="O203" i="2"/>
  <c r="N203" i="2"/>
  <c r="M203" i="2"/>
  <c r="L203" i="2"/>
  <c r="K203" i="2"/>
  <c r="J203" i="2"/>
  <c r="I203" i="2"/>
  <c r="H203" i="2"/>
  <c r="G203" i="2"/>
  <c r="F203" i="2"/>
  <c r="E203" i="2"/>
  <c r="D203" i="2"/>
  <c r="C203" i="2"/>
  <c r="B203" i="2"/>
  <c r="A203" i="2"/>
  <c r="AC202" i="2"/>
  <c r="AB202" i="2"/>
  <c r="AA202" i="2"/>
  <c r="Z202" i="2"/>
  <c r="Y202" i="2"/>
  <c r="X202" i="2"/>
  <c r="W202" i="2"/>
  <c r="V202" i="2"/>
  <c r="U202" i="2"/>
  <c r="T202" i="2"/>
  <c r="S202" i="2"/>
  <c r="R202" i="2"/>
  <c r="Q202" i="2"/>
  <c r="P202" i="2"/>
  <c r="O202" i="2"/>
  <c r="N202" i="2"/>
  <c r="M202" i="2"/>
  <c r="L202" i="2"/>
  <c r="K202" i="2"/>
  <c r="J202" i="2"/>
  <c r="I202" i="2"/>
  <c r="H202" i="2"/>
  <c r="G202" i="2"/>
  <c r="F202" i="2"/>
  <c r="E202" i="2"/>
  <c r="D202" i="2"/>
  <c r="C202" i="2"/>
  <c r="B202" i="2"/>
  <c r="A202" i="2"/>
  <c r="AC201" i="2"/>
  <c r="AB201" i="2"/>
  <c r="AA201" i="2"/>
  <c r="Z201" i="2"/>
  <c r="Y201" i="2"/>
  <c r="X201" i="2"/>
  <c r="W201" i="2"/>
  <c r="V201" i="2"/>
  <c r="U201" i="2"/>
  <c r="T201" i="2"/>
  <c r="S201" i="2"/>
  <c r="R201" i="2"/>
  <c r="Q201" i="2"/>
  <c r="P201" i="2"/>
  <c r="O201" i="2"/>
  <c r="N201" i="2"/>
  <c r="M201" i="2"/>
  <c r="L201" i="2"/>
  <c r="K201" i="2"/>
  <c r="J201" i="2"/>
  <c r="I201" i="2"/>
  <c r="H201" i="2"/>
  <c r="G201" i="2"/>
  <c r="F201" i="2"/>
  <c r="E201" i="2"/>
  <c r="D201" i="2"/>
  <c r="C201" i="2"/>
  <c r="B201" i="2"/>
  <c r="A201" i="2"/>
  <c r="AC200" i="2"/>
  <c r="AB200" i="2"/>
  <c r="AA200" i="2"/>
  <c r="Z200" i="2"/>
  <c r="Y200" i="2"/>
  <c r="X200" i="2"/>
  <c r="W200" i="2"/>
  <c r="V200" i="2"/>
  <c r="U200" i="2"/>
  <c r="T200" i="2"/>
  <c r="S200" i="2"/>
  <c r="R200" i="2"/>
  <c r="Q200" i="2"/>
  <c r="P200" i="2"/>
  <c r="O200" i="2"/>
  <c r="N200" i="2"/>
  <c r="M200" i="2"/>
  <c r="L200" i="2"/>
  <c r="K200" i="2"/>
  <c r="J200" i="2"/>
  <c r="I200" i="2"/>
  <c r="H200" i="2"/>
  <c r="G200" i="2"/>
  <c r="F200" i="2"/>
  <c r="E200" i="2"/>
  <c r="D200" i="2"/>
  <c r="C200" i="2"/>
  <c r="B200" i="2"/>
  <c r="A200" i="2"/>
  <c r="AC199" i="2"/>
  <c r="AB199" i="2"/>
  <c r="AA199" i="2"/>
  <c r="Z199" i="2"/>
  <c r="Y199" i="2"/>
  <c r="X199" i="2"/>
  <c r="W199" i="2"/>
  <c r="V199" i="2"/>
  <c r="U199" i="2"/>
  <c r="T199" i="2"/>
  <c r="S199" i="2"/>
  <c r="R199" i="2"/>
  <c r="Q199" i="2"/>
  <c r="P199" i="2"/>
  <c r="O199" i="2"/>
  <c r="N199" i="2"/>
  <c r="M199" i="2"/>
  <c r="L199" i="2"/>
  <c r="K199" i="2"/>
  <c r="J199" i="2"/>
  <c r="I199" i="2"/>
  <c r="H199" i="2"/>
  <c r="G199" i="2"/>
  <c r="F199" i="2"/>
  <c r="E199" i="2"/>
  <c r="D199" i="2"/>
  <c r="C199" i="2"/>
  <c r="B199" i="2"/>
  <c r="A199" i="2"/>
  <c r="AC198" i="2"/>
  <c r="AB198" i="2"/>
  <c r="AA198" i="2"/>
  <c r="Z198" i="2"/>
  <c r="Y198" i="2"/>
  <c r="X198" i="2"/>
  <c r="W198" i="2"/>
  <c r="V198" i="2"/>
  <c r="U198" i="2"/>
  <c r="T198" i="2"/>
  <c r="S198" i="2"/>
  <c r="R198" i="2"/>
  <c r="Q198" i="2"/>
  <c r="P198" i="2"/>
  <c r="O198" i="2"/>
  <c r="N198" i="2"/>
  <c r="M198" i="2"/>
  <c r="L198" i="2"/>
  <c r="K198" i="2"/>
  <c r="J198" i="2"/>
  <c r="I198" i="2"/>
  <c r="H198" i="2"/>
  <c r="G198" i="2"/>
  <c r="F198" i="2"/>
  <c r="E198" i="2"/>
  <c r="D198" i="2"/>
  <c r="C198" i="2"/>
  <c r="B198" i="2"/>
  <c r="A198" i="2"/>
  <c r="AC197" i="2"/>
  <c r="AB197" i="2"/>
  <c r="AA197" i="2"/>
  <c r="Z197" i="2"/>
  <c r="Y197" i="2"/>
  <c r="X197" i="2"/>
  <c r="W197" i="2"/>
  <c r="V197" i="2"/>
  <c r="U197" i="2"/>
  <c r="T197" i="2"/>
  <c r="S197" i="2"/>
  <c r="R197" i="2"/>
  <c r="Q197" i="2"/>
  <c r="P197" i="2"/>
  <c r="O197" i="2"/>
  <c r="N197" i="2"/>
  <c r="M197" i="2"/>
  <c r="L197" i="2"/>
  <c r="K197" i="2"/>
  <c r="J197" i="2"/>
  <c r="I197" i="2"/>
  <c r="H197" i="2"/>
  <c r="G197" i="2"/>
  <c r="F197" i="2"/>
  <c r="E197" i="2"/>
  <c r="D197" i="2"/>
  <c r="C197" i="2"/>
  <c r="B197" i="2"/>
  <c r="A197" i="2"/>
  <c r="AC196" i="2"/>
  <c r="AB196" i="2"/>
  <c r="AA196" i="2"/>
  <c r="Z196" i="2"/>
  <c r="Y196" i="2"/>
  <c r="X196" i="2"/>
  <c r="W196" i="2"/>
  <c r="V196" i="2"/>
  <c r="U196" i="2"/>
  <c r="T196" i="2"/>
  <c r="S196" i="2"/>
  <c r="R196" i="2"/>
  <c r="Q196" i="2"/>
  <c r="P196" i="2"/>
  <c r="O196" i="2"/>
  <c r="N196" i="2"/>
  <c r="M196" i="2"/>
  <c r="L196" i="2"/>
  <c r="K196" i="2"/>
  <c r="J196" i="2"/>
  <c r="I196" i="2"/>
  <c r="H196" i="2"/>
  <c r="G196" i="2"/>
  <c r="F196" i="2"/>
  <c r="E196" i="2"/>
  <c r="D196" i="2"/>
  <c r="C196" i="2"/>
  <c r="B196" i="2"/>
  <c r="A196" i="2"/>
  <c r="AC195" i="2"/>
  <c r="AB195" i="2"/>
  <c r="AA195" i="2"/>
  <c r="Z195" i="2"/>
  <c r="Y195" i="2"/>
  <c r="X195" i="2"/>
  <c r="W195" i="2"/>
  <c r="V195" i="2"/>
  <c r="U195" i="2"/>
  <c r="T195" i="2"/>
  <c r="S195" i="2"/>
  <c r="R195" i="2"/>
  <c r="Q195" i="2"/>
  <c r="P195" i="2"/>
  <c r="O195" i="2"/>
  <c r="N195" i="2"/>
  <c r="M195" i="2"/>
  <c r="L195" i="2"/>
  <c r="K195" i="2"/>
  <c r="J195" i="2"/>
  <c r="I195" i="2"/>
  <c r="H195" i="2"/>
  <c r="G195" i="2"/>
  <c r="F195" i="2"/>
  <c r="E195" i="2"/>
  <c r="D195" i="2"/>
  <c r="C195" i="2"/>
  <c r="B195" i="2"/>
  <c r="A195" i="2"/>
  <c r="AC194" i="2"/>
  <c r="AB194" i="2"/>
  <c r="AA194" i="2"/>
  <c r="Z194" i="2"/>
  <c r="Y194" i="2"/>
  <c r="X194" i="2"/>
  <c r="W194" i="2"/>
  <c r="V194" i="2"/>
  <c r="U194" i="2"/>
  <c r="T194" i="2"/>
  <c r="S194" i="2"/>
  <c r="R194" i="2"/>
  <c r="Q194" i="2"/>
  <c r="P194" i="2"/>
  <c r="O194" i="2"/>
  <c r="N194" i="2"/>
  <c r="M194" i="2"/>
  <c r="L194" i="2"/>
  <c r="K194" i="2"/>
  <c r="J194" i="2"/>
  <c r="I194" i="2"/>
  <c r="H194" i="2"/>
  <c r="G194" i="2"/>
  <c r="F194" i="2"/>
  <c r="E194" i="2"/>
  <c r="D194" i="2"/>
  <c r="C194" i="2"/>
  <c r="B194" i="2"/>
  <c r="A194" i="2"/>
  <c r="AC193" i="2"/>
  <c r="AB193" i="2"/>
  <c r="AA193" i="2"/>
  <c r="Z193" i="2"/>
  <c r="Y193" i="2"/>
  <c r="X193" i="2"/>
  <c r="W193" i="2"/>
  <c r="V193" i="2"/>
  <c r="U193" i="2"/>
  <c r="T193" i="2"/>
  <c r="S193" i="2"/>
  <c r="R193" i="2"/>
  <c r="Q193" i="2"/>
  <c r="P193" i="2"/>
  <c r="O193" i="2"/>
  <c r="N193" i="2"/>
  <c r="M193" i="2"/>
  <c r="L193" i="2"/>
  <c r="K193" i="2"/>
  <c r="J193" i="2"/>
  <c r="I193" i="2"/>
  <c r="H193" i="2"/>
  <c r="G193" i="2"/>
  <c r="F193" i="2"/>
  <c r="E193" i="2"/>
  <c r="D193" i="2"/>
  <c r="C193" i="2"/>
  <c r="B193" i="2"/>
  <c r="A193" i="2"/>
  <c r="AC192" i="2"/>
  <c r="AB192" i="2"/>
  <c r="AA192" i="2"/>
  <c r="Z192" i="2"/>
  <c r="Y192" i="2"/>
  <c r="X192" i="2"/>
  <c r="W192" i="2"/>
  <c r="V192" i="2"/>
  <c r="U192" i="2"/>
  <c r="T192" i="2"/>
  <c r="S192" i="2"/>
  <c r="R192" i="2"/>
  <c r="Q192" i="2"/>
  <c r="P192" i="2"/>
  <c r="O192" i="2"/>
  <c r="N192" i="2"/>
  <c r="M192" i="2"/>
  <c r="L192" i="2"/>
  <c r="K192" i="2"/>
  <c r="J192" i="2"/>
  <c r="I192" i="2"/>
  <c r="H192" i="2"/>
  <c r="G192" i="2"/>
  <c r="F192" i="2"/>
  <c r="E192" i="2"/>
  <c r="D192" i="2"/>
  <c r="C192" i="2"/>
  <c r="B192" i="2"/>
  <c r="A192" i="2"/>
  <c r="AC191" i="2"/>
  <c r="AB191" i="2"/>
  <c r="AA191" i="2"/>
  <c r="Z191" i="2"/>
  <c r="Y191" i="2"/>
  <c r="X191" i="2"/>
  <c r="W191" i="2"/>
  <c r="V191" i="2"/>
  <c r="U191" i="2"/>
  <c r="T191" i="2"/>
  <c r="S191" i="2"/>
  <c r="R191" i="2"/>
  <c r="Q191" i="2"/>
  <c r="P191" i="2"/>
  <c r="O191" i="2"/>
  <c r="N191" i="2"/>
  <c r="M191" i="2"/>
  <c r="L191" i="2"/>
  <c r="K191" i="2"/>
  <c r="J191" i="2"/>
  <c r="I191" i="2"/>
  <c r="H191" i="2"/>
  <c r="G191" i="2"/>
  <c r="F191" i="2"/>
  <c r="E191" i="2"/>
  <c r="D191" i="2"/>
  <c r="C191" i="2"/>
  <c r="B191" i="2"/>
  <c r="A191" i="2"/>
  <c r="AC190" i="2"/>
  <c r="AB190" i="2"/>
  <c r="AA190" i="2"/>
  <c r="Z190" i="2"/>
  <c r="Y190" i="2"/>
  <c r="X190" i="2"/>
  <c r="W190" i="2"/>
  <c r="V190" i="2"/>
  <c r="U190" i="2"/>
  <c r="T190" i="2"/>
  <c r="S190" i="2"/>
  <c r="R190" i="2"/>
  <c r="Q190" i="2"/>
  <c r="P190" i="2"/>
  <c r="O190" i="2"/>
  <c r="N190" i="2"/>
  <c r="M190" i="2"/>
  <c r="L190" i="2"/>
  <c r="K190" i="2"/>
  <c r="J190" i="2"/>
  <c r="I190" i="2"/>
  <c r="H190" i="2"/>
  <c r="G190" i="2"/>
  <c r="F190" i="2"/>
  <c r="E190" i="2"/>
  <c r="D190" i="2"/>
  <c r="C190" i="2"/>
  <c r="B190" i="2"/>
  <c r="A190" i="2"/>
  <c r="AC189" i="2"/>
  <c r="AB189" i="2"/>
  <c r="AA189" i="2"/>
  <c r="Z189" i="2"/>
  <c r="Y189" i="2"/>
  <c r="X189" i="2"/>
  <c r="W189" i="2"/>
  <c r="V189" i="2"/>
  <c r="U189" i="2"/>
  <c r="T189" i="2"/>
  <c r="S189" i="2"/>
  <c r="R189" i="2"/>
  <c r="Q189" i="2"/>
  <c r="P189" i="2"/>
  <c r="O189" i="2"/>
  <c r="N189" i="2"/>
  <c r="M189" i="2"/>
  <c r="L189" i="2"/>
  <c r="K189" i="2"/>
  <c r="J189" i="2"/>
  <c r="I189" i="2"/>
  <c r="H189" i="2"/>
  <c r="G189" i="2"/>
  <c r="F189" i="2"/>
  <c r="E189" i="2"/>
  <c r="D189" i="2"/>
  <c r="C189" i="2"/>
  <c r="B189" i="2"/>
  <c r="A189" i="2"/>
  <c r="AC188" i="2"/>
  <c r="AB188" i="2"/>
  <c r="AA188" i="2"/>
  <c r="Z188" i="2"/>
  <c r="Y188" i="2"/>
  <c r="X188" i="2"/>
  <c r="W188" i="2"/>
  <c r="V188" i="2"/>
  <c r="U188" i="2"/>
  <c r="T188" i="2"/>
  <c r="S188" i="2"/>
  <c r="R188" i="2"/>
  <c r="Q188" i="2"/>
  <c r="P188" i="2"/>
  <c r="O188" i="2"/>
  <c r="N188" i="2"/>
  <c r="M188" i="2"/>
  <c r="L188" i="2"/>
  <c r="K188" i="2"/>
  <c r="J188" i="2"/>
  <c r="I188" i="2"/>
  <c r="H188" i="2"/>
  <c r="G188" i="2"/>
  <c r="F188" i="2"/>
  <c r="E188" i="2"/>
  <c r="D188" i="2"/>
  <c r="C188" i="2"/>
  <c r="B188" i="2"/>
  <c r="A188" i="2"/>
  <c r="AC187" i="2"/>
  <c r="AB187" i="2"/>
  <c r="AA187" i="2"/>
  <c r="Z187" i="2"/>
  <c r="Y187" i="2"/>
  <c r="X187" i="2"/>
  <c r="W187" i="2"/>
  <c r="V187" i="2"/>
  <c r="U187" i="2"/>
  <c r="T187" i="2"/>
  <c r="S187" i="2"/>
  <c r="R187" i="2"/>
  <c r="Q187" i="2"/>
  <c r="P187" i="2"/>
  <c r="O187" i="2"/>
  <c r="N187" i="2"/>
  <c r="M187" i="2"/>
  <c r="L187" i="2"/>
  <c r="K187" i="2"/>
  <c r="J187" i="2"/>
  <c r="I187" i="2"/>
  <c r="H187" i="2"/>
  <c r="G187" i="2"/>
  <c r="F187" i="2"/>
  <c r="E187" i="2"/>
  <c r="D187" i="2"/>
  <c r="C187" i="2"/>
  <c r="B187" i="2"/>
  <c r="A187" i="2"/>
  <c r="AC186" i="2"/>
  <c r="AB186" i="2"/>
  <c r="AA186" i="2"/>
  <c r="Z186" i="2"/>
  <c r="Y186" i="2"/>
  <c r="X186" i="2"/>
  <c r="W186" i="2"/>
  <c r="V186" i="2"/>
  <c r="U186" i="2"/>
  <c r="T186" i="2"/>
  <c r="S186" i="2"/>
  <c r="R186" i="2"/>
  <c r="Q186" i="2"/>
  <c r="P186" i="2"/>
  <c r="O186" i="2"/>
  <c r="N186" i="2"/>
  <c r="M186" i="2"/>
  <c r="L186" i="2"/>
  <c r="K186" i="2"/>
  <c r="J186" i="2"/>
  <c r="I186" i="2"/>
  <c r="H186" i="2"/>
  <c r="G186" i="2"/>
  <c r="F186" i="2"/>
  <c r="E186" i="2"/>
  <c r="D186" i="2"/>
  <c r="C186" i="2"/>
  <c r="B186" i="2"/>
  <c r="A186" i="2"/>
  <c r="AC185" i="2"/>
  <c r="AB185" i="2"/>
  <c r="AA185" i="2"/>
  <c r="Z185" i="2"/>
  <c r="Y185" i="2"/>
  <c r="X185" i="2"/>
  <c r="W185" i="2"/>
  <c r="V185" i="2"/>
  <c r="U185" i="2"/>
  <c r="T185" i="2"/>
  <c r="S185" i="2"/>
  <c r="R185" i="2"/>
  <c r="Q185" i="2"/>
  <c r="P185" i="2"/>
  <c r="O185" i="2"/>
  <c r="N185" i="2"/>
  <c r="M185" i="2"/>
  <c r="L185" i="2"/>
  <c r="K185" i="2"/>
  <c r="J185" i="2"/>
  <c r="I185" i="2"/>
  <c r="H185" i="2"/>
  <c r="G185" i="2"/>
  <c r="F185" i="2"/>
  <c r="E185" i="2"/>
  <c r="D185" i="2"/>
  <c r="C185" i="2"/>
  <c r="B185" i="2"/>
  <c r="A185" i="2"/>
  <c r="AC184" i="2"/>
  <c r="AB184" i="2"/>
  <c r="AA184" i="2"/>
  <c r="Z184" i="2"/>
  <c r="Y184" i="2"/>
  <c r="X184" i="2"/>
  <c r="W184" i="2"/>
  <c r="V184" i="2"/>
  <c r="U184" i="2"/>
  <c r="T184" i="2"/>
  <c r="S184" i="2"/>
  <c r="R184" i="2"/>
  <c r="Q184" i="2"/>
  <c r="P184" i="2"/>
  <c r="O184" i="2"/>
  <c r="N184" i="2"/>
  <c r="M184" i="2"/>
  <c r="L184" i="2"/>
  <c r="K184" i="2"/>
  <c r="J184" i="2"/>
  <c r="I184" i="2"/>
  <c r="H184" i="2"/>
  <c r="G184" i="2"/>
  <c r="F184" i="2"/>
  <c r="E184" i="2"/>
  <c r="D184" i="2"/>
  <c r="C184" i="2"/>
  <c r="B184" i="2"/>
  <c r="A184" i="2"/>
  <c r="AC183" i="2"/>
  <c r="AB183" i="2"/>
  <c r="AA183" i="2"/>
  <c r="Z183" i="2"/>
  <c r="Y183" i="2"/>
  <c r="X183" i="2"/>
  <c r="W183" i="2"/>
  <c r="V183" i="2"/>
  <c r="U183" i="2"/>
  <c r="T183" i="2"/>
  <c r="S183" i="2"/>
  <c r="R183" i="2"/>
  <c r="Q183" i="2"/>
  <c r="P183" i="2"/>
  <c r="O183" i="2"/>
  <c r="N183" i="2"/>
  <c r="M183" i="2"/>
  <c r="L183" i="2"/>
  <c r="K183" i="2"/>
  <c r="J183" i="2"/>
  <c r="I183" i="2"/>
  <c r="H183" i="2"/>
  <c r="G183" i="2"/>
  <c r="F183" i="2"/>
  <c r="E183" i="2"/>
  <c r="D183" i="2"/>
  <c r="C183" i="2"/>
  <c r="B183" i="2"/>
  <c r="A183" i="2"/>
  <c r="AC182" i="2"/>
  <c r="AB182" i="2"/>
  <c r="AA182" i="2"/>
  <c r="Z182" i="2"/>
  <c r="Y182" i="2"/>
  <c r="X182" i="2"/>
  <c r="W182" i="2"/>
  <c r="V182" i="2"/>
  <c r="U182" i="2"/>
  <c r="T182" i="2"/>
  <c r="S182" i="2"/>
  <c r="R182" i="2"/>
  <c r="Q182" i="2"/>
  <c r="P182" i="2"/>
  <c r="O182" i="2"/>
  <c r="N182" i="2"/>
  <c r="M182" i="2"/>
  <c r="L182" i="2"/>
  <c r="K182" i="2"/>
  <c r="J182" i="2"/>
  <c r="I182" i="2"/>
  <c r="H182" i="2"/>
  <c r="G182" i="2"/>
  <c r="F182" i="2"/>
  <c r="E182" i="2"/>
  <c r="D182" i="2"/>
  <c r="C182" i="2"/>
  <c r="B182" i="2"/>
  <c r="A182" i="2"/>
  <c r="AC181" i="2"/>
  <c r="AB181" i="2"/>
  <c r="AA181" i="2"/>
  <c r="Z181" i="2"/>
  <c r="Y181" i="2"/>
  <c r="X181" i="2"/>
  <c r="W181" i="2"/>
  <c r="V181" i="2"/>
  <c r="U181" i="2"/>
  <c r="T181" i="2"/>
  <c r="S181" i="2"/>
  <c r="R181" i="2"/>
  <c r="Q181" i="2"/>
  <c r="P181" i="2"/>
  <c r="O181" i="2"/>
  <c r="N181" i="2"/>
  <c r="M181" i="2"/>
  <c r="L181" i="2"/>
  <c r="K181" i="2"/>
  <c r="J181" i="2"/>
  <c r="I181" i="2"/>
  <c r="H181" i="2"/>
  <c r="G181" i="2"/>
  <c r="F181" i="2"/>
  <c r="E181" i="2"/>
  <c r="D181" i="2"/>
  <c r="C181" i="2"/>
  <c r="B181" i="2"/>
  <c r="A181" i="2"/>
  <c r="AC180" i="2"/>
  <c r="AB180" i="2"/>
  <c r="AA180" i="2"/>
  <c r="Z180" i="2"/>
  <c r="Y180" i="2"/>
  <c r="X180" i="2"/>
  <c r="W180" i="2"/>
  <c r="V180" i="2"/>
  <c r="U180" i="2"/>
  <c r="T180" i="2"/>
  <c r="S180" i="2"/>
  <c r="R180" i="2"/>
  <c r="Q180" i="2"/>
  <c r="P180" i="2"/>
  <c r="O180" i="2"/>
  <c r="N180" i="2"/>
  <c r="M180" i="2"/>
  <c r="L180" i="2"/>
  <c r="K180" i="2"/>
  <c r="J180" i="2"/>
  <c r="I180" i="2"/>
  <c r="H180" i="2"/>
  <c r="G180" i="2"/>
  <c r="F180" i="2"/>
  <c r="E180" i="2"/>
  <c r="D180" i="2"/>
  <c r="C180" i="2"/>
  <c r="B180" i="2"/>
  <c r="A180" i="2"/>
  <c r="AC179" i="2"/>
  <c r="AB179" i="2"/>
  <c r="AA179" i="2"/>
  <c r="Z179" i="2"/>
  <c r="Y179" i="2"/>
  <c r="X179" i="2"/>
  <c r="W179" i="2"/>
  <c r="V179" i="2"/>
  <c r="U179" i="2"/>
  <c r="T179" i="2"/>
  <c r="S179" i="2"/>
  <c r="R179" i="2"/>
  <c r="Q179" i="2"/>
  <c r="P179" i="2"/>
  <c r="O179" i="2"/>
  <c r="N179" i="2"/>
  <c r="M179" i="2"/>
  <c r="L179" i="2"/>
  <c r="K179" i="2"/>
  <c r="J179" i="2"/>
  <c r="I179" i="2"/>
  <c r="H179" i="2"/>
  <c r="G179" i="2"/>
  <c r="F179" i="2"/>
  <c r="E179" i="2"/>
  <c r="D179" i="2"/>
  <c r="C179" i="2"/>
  <c r="B179" i="2"/>
  <c r="A179" i="2"/>
  <c r="AC178" i="2"/>
  <c r="AB178" i="2"/>
  <c r="AA178" i="2"/>
  <c r="Z178" i="2"/>
  <c r="Y178" i="2"/>
  <c r="X178" i="2"/>
  <c r="W178" i="2"/>
  <c r="V178" i="2"/>
  <c r="U178" i="2"/>
  <c r="T178" i="2"/>
  <c r="S178" i="2"/>
  <c r="R178" i="2"/>
  <c r="Q178" i="2"/>
  <c r="P178" i="2"/>
  <c r="O178" i="2"/>
  <c r="N178" i="2"/>
  <c r="M178" i="2"/>
  <c r="L178" i="2"/>
  <c r="K178" i="2"/>
  <c r="J178" i="2"/>
  <c r="I178" i="2"/>
  <c r="H178" i="2"/>
  <c r="G178" i="2"/>
  <c r="F178" i="2"/>
  <c r="E178" i="2"/>
  <c r="D178" i="2"/>
  <c r="C178" i="2"/>
  <c r="B178" i="2"/>
  <c r="A178" i="2"/>
  <c r="AC177" i="2"/>
  <c r="AB177" i="2"/>
  <c r="AA177" i="2"/>
  <c r="Z177" i="2"/>
  <c r="Y177" i="2"/>
  <c r="X177" i="2"/>
  <c r="W177" i="2"/>
  <c r="V177" i="2"/>
  <c r="U177" i="2"/>
  <c r="T177" i="2"/>
  <c r="S177" i="2"/>
  <c r="R177" i="2"/>
  <c r="Q177" i="2"/>
  <c r="P177" i="2"/>
  <c r="O177" i="2"/>
  <c r="N177" i="2"/>
  <c r="M177" i="2"/>
  <c r="L177" i="2"/>
  <c r="K177" i="2"/>
  <c r="J177" i="2"/>
  <c r="I177" i="2"/>
  <c r="H177" i="2"/>
  <c r="G177" i="2"/>
  <c r="F177" i="2"/>
  <c r="E177" i="2"/>
  <c r="D177" i="2"/>
  <c r="C177" i="2"/>
  <c r="B177" i="2"/>
  <c r="A177" i="2"/>
  <c r="AC176" i="2"/>
  <c r="AB176" i="2"/>
  <c r="AA176" i="2"/>
  <c r="Z176" i="2"/>
  <c r="Y176" i="2"/>
  <c r="X176" i="2"/>
  <c r="W176" i="2"/>
  <c r="V176" i="2"/>
  <c r="U176" i="2"/>
  <c r="T176" i="2"/>
  <c r="S176" i="2"/>
  <c r="R176" i="2"/>
  <c r="Q176" i="2"/>
  <c r="P176" i="2"/>
  <c r="O176" i="2"/>
  <c r="N176" i="2"/>
  <c r="M176" i="2"/>
  <c r="L176" i="2"/>
  <c r="K176" i="2"/>
  <c r="J176" i="2"/>
  <c r="I176" i="2"/>
  <c r="H176" i="2"/>
  <c r="G176" i="2"/>
  <c r="F176" i="2"/>
  <c r="E176" i="2"/>
  <c r="D176" i="2"/>
  <c r="C176" i="2"/>
  <c r="B176" i="2"/>
  <c r="A176" i="2"/>
  <c r="AC175" i="2"/>
  <c r="AB175" i="2"/>
  <c r="AA175" i="2"/>
  <c r="Z175" i="2"/>
  <c r="Y175" i="2"/>
  <c r="X175" i="2"/>
  <c r="W175" i="2"/>
  <c r="V175" i="2"/>
  <c r="U175" i="2"/>
  <c r="T175" i="2"/>
  <c r="S175" i="2"/>
  <c r="R175" i="2"/>
  <c r="Q175" i="2"/>
  <c r="P175" i="2"/>
  <c r="O175" i="2"/>
  <c r="N175" i="2"/>
  <c r="M175" i="2"/>
  <c r="L175" i="2"/>
  <c r="K175" i="2"/>
  <c r="J175" i="2"/>
  <c r="I175" i="2"/>
  <c r="H175" i="2"/>
  <c r="G175" i="2"/>
  <c r="F175" i="2"/>
  <c r="E175" i="2"/>
  <c r="D175" i="2"/>
  <c r="C175" i="2"/>
  <c r="B175" i="2"/>
  <c r="A175" i="2"/>
  <c r="AC174" i="2"/>
  <c r="AB174" i="2"/>
  <c r="AA174" i="2"/>
  <c r="Z174" i="2"/>
  <c r="Y174" i="2"/>
  <c r="X174" i="2"/>
  <c r="W174" i="2"/>
  <c r="V174" i="2"/>
  <c r="U174" i="2"/>
  <c r="T174" i="2"/>
  <c r="S174" i="2"/>
  <c r="R174" i="2"/>
  <c r="Q174" i="2"/>
  <c r="P174" i="2"/>
  <c r="O174" i="2"/>
  <c r="N174" i="2"/>
  <c r="M174" i="2"/>
  <c r="L174" i="2"/>
  <c r="K174" i="2"/>
  <c r="J174" i="2"/>
  <c r="I174" i="2"/>
  <c r="H174" i="2"/>
  <c r="G174" i="2"/>
  <c r="F174" i="2"/>
  <c r="E174" i="2"/>
  <c r="D174" i="2"/>
  <c r="C174" i="2"/>
  <c r="B174" i="2"/>
  <c r="A174" i="2"/>
  <c r="AC173" i="2"/>
  <c r="AB173" i="2"/>
  <c r="AA173" i="2"/>
  <c r="Z173" i="2"/>
  <c r="Y173" i="2"/>
  <c r="X173" i="2"/>
  <c r="W173" i="2"/>
  <c r="V173" i="2"/>
  <c r="U173" i="2"/>
  <c r="T173" i="2"/>
  <c r="S173" i="2"/>
  <c r="R173" i="2"/>
  <c r="Q173" i="2"/>
  <c r="P173" i="2"/>
  <c r="O173" i="2"/>
  <c r="N173" i="2"/>
  <c r="M173" i="2"/>
  <c r="L173" i="2"/>
  <c r="K173" i="2"/>
  <c r="J173" i="2"/>
  <c r="I173" i="2"/>
  <c r="H173" i="2"/>
  <c r="G173" i="2"/>
  <c r="F173" i="2"/>
  <c r="E173" i="2"/>
  <c r="D173" i="2"/>
  <c r="C173" i="2"/>
  <c r="B173" i="2"/>
  <c r="A173" i="2"/>
  <c r="AC172" i="2"/>
  <c r="AB172" i="2"/>
  <c r="AA172" i="2"/>
  <c r="Z172" i="2"/>
  <c r="Y172" i="2"/>
  <c r="X172" i="2"/>
  <c r="W172" i="2"/>
  <c r="V172" i="2"/>
  <c r="U172" i="2"/>
  <c r="T172" i="2"/>
  <c r="S172" i="2"/>
  <c r="R172" i="2"/>
  <c r="Q172" i="2"/>
  <c r="P172" i="2"/>
  <c r="O172" i="2"/>
  <c r="N172" i="2"/>
  <c r="M172" i="2"/>
  <c r="L172" i="2"/>
  <c r="K172" i="2"/>
  <c r="J172" i="2"/>
  <c r="I172" i="2"/>
  <c r="H172" i="2"/>
  <c r="G172" i="2"/>
  <c r="F172" i="2"/>
  <c r="E172" i="2"/>
  <c r="D172" i="2"/>
  <c r="C172" i="2"/>
  <c r="B172" i="2"/>
  <c r="A172" i="2"/>
  <c r="AC171" i="2"/>
  <c r="AB171" i="2"/>
  <c r="AA171" i="2"/>
  <c r="Z171" i="2"/>
  <c r="Y171" i="2"/>
  <c r="X171" i="2"/>
  <c r="W171" i="2"/>
  <c r="V171" i="2"/>
  <c r="U171" i="2"/>
  <c r="T171" i="2"/>
  <c r="S171" i="2"/>
  <c r="R171" i="2"/>
  <c r="Q171" i="2"/>
  <c r="P171" i="2"/>
  <c r="O171" i="2"/>
  <c r="N171" i="2"/>
  <c r="M171" i="2"/>
  <c r="L171" i="2"/>
  <c r="K171" i="2"/>
  <c r="J171" i="2"/>
  <c r="I171" i="2"/>
  <c r="H171" i="2"/>
  <c r="G171" i="2"/>
  <c r="F171" i="2"/>
  <c r="E171" i="2"/>
  <c r="D171" i="2"/>
  <c r="C171" i="2"/>
  <c r="B171" i="2"/>
  <c r="A171" i="2"/>
  <c r="AC170" i="2"/>
  <c r="AB170" i="2"/>
  <c r="AA170" i="2"/>
  <c r="Z170" i="2"/>
  <c r="Y170" i="2"/>
  <c r="X170" i="2"/>
  <c r="W170" i="2"/>
  <c r="V170" i="2"/>
  <c r="U170" i="2"/>
  <c r="T170" i="2"/>
  <c r="S170" i="2"/>
  <c r="R170" i="2"/>
  <c r="Q170" i="2"/>
  <c r="P170" i="2"/>
  <c r="O170" i="2"/>
  <c r="N170" i="2"/>
  <c r="M170" i="2"/>
  <c r="L170" i="2"/>
  <c r="K170" i="2"/>
  <c r="J170" i="2"/>
  <c r="I170" i="2"/>
  <c r="H170" i="2"/>
  <c r="G170" i="2"/>
  <c r="F170" i="2"/>
  <c r="E170" i="2"/>
  <c r="D170" i="2"/>
  <c r="C170" i="2"/>
  <c r="B170" i="2"/>
  <c r="A170" i="2"/>
  <c r="AC169" i="2"/>
  <c r="AB169" i="2"/>
  <c r="AA169" i="2"/>
  <c r="Z169" i="2"/>
  <c r="Y169" i="2"/>
  <c r="X169" i="2"/>
  <c r="W169" i="2"/>
  <c r="V169" i="2"/>
  <c r="U169" i="2"/>
  <c r="T169" i="2"/>
  <c r="S169" i="2"/>
  <c r="R169" i="2"/>
  <c r="Q169" i="2"/>
  <c r="P169" i="2"/>
  <c r="O169" i="2"/>
  <c r="N169" i="2"/>
  <c r="M169" i="2"/>
  <c r="L169" i="2"/>
  <c r="K169" i="2"/>
  <c r="J169" i="2"/>
  <c r="I169" i="2"/>
  <c r="H169" i="2"/>
  <c r="G169" i="2"/>
  <c r="F169" i="2"/>
  <c r="E169" i="2"/>
  <c r="D169" i="2"/>
  <c r="C169" i="2"/>
  <c r="B169" i="2"/>
  <c r="A169" i="2"/>
  <c r="AC168" i="2"/>
  <c r="AB168" i="2"/>
  <c r="AA168" i="2"/>
  <c r="Z168" i="2"/>
  <c r="Y168" i="2"/>
  <c r="X168" i="2"/>
  <c r="W168" i="2"/>
  <c r="V168" i="2"/>
  <c r="U168" i="2"/>
  <c r="T168" i="2"/>
  <c r="S168" i="2"/>
  <c r="R168" i="2"/>
  <c r="Q168" i="2"/>
  <c r="P168" i="2"/>
  <c r="O168" i="2"/>
  <c r="N168" i="2"/>
  <c r="M168" i="2"/>
  <c r="L168" i="2"/>
  <c r="K168" i="2"/>
  <c r="J168" i="2"/>
  <c r="I168" i="2"/>
  <c r="H168" i="2"/>
  <c r="G168" i="2"/>
  <c r="F168" i="2"/>
  <c r="E168" i="2"/>
  <c r="D168" i="2"/>
  <c r="C168" i="2"/>
  <c r="B168" i="2"/>
  <c r="A168" i="2"/>
  <c r="AC167" i="2"/>
  <c r="AB167" i="2"/>
  <c r="AA167" i="2"/>
  <c r="Z167" i="2"/>
  <c r="Y167" i="2"/>
  <c r="X167" i="2"/>
  <c r="W167" i="2"/>
  <c r="V167" i="2"/>
  <c r="U167" i="2"/>
  <c r="T167" i="2"/>
  <c r="S167" i="2"/>
  <c r="R167" i="2"/>
  <c r="Q167" i="2"/>
  <c r="P167" i="2"/>
  <c r="O167" i="2"/>
  <c r="N167" i="2"/>
  <c r="M167" i="2"/>
  <c r="L167" i="2"/>
  <c r="K167" i="2"/>
  <c r="J167" i="2"/>
  <c r="I167" i="2"/>
  <c r="H167" i="2"/>
  <c r="G167" i="2"/>
  <c r="F167" i="2"/>
  <c r="E167" i="2"/>
  <c r="D167" i="2"/>
  <c r="C167" i="2"/>
  <c r="B167" i="2"/>
  <c r="A167" i="2"/>
  <c r="AC166" i="2"/>
  <c r="AB166" i="2"/>
  <c r="AA166" i="2"/>
  <c r="Z166" i="2"/>
  <c r="Y166" i="2"/>
  <c r="X166" i="2"/>
  <c r="W166" i="2"/>
  <c r="V166" i="2"/>
  <c r="U166" i="2"/>
  <c r="T166" i="2"/>
  <c r="S166" i="2"/>
  <c r="R166" i="2"/>
  <c r="Q166" i="2"/>
  <c r="P166" i="2"/>
  <c r="O166" i="2"/>
  <c r="N166" i="2"/>
  <c r="M166" i="2"/>
  <c r="L166" i="2"/>
  <c r="K166" i="2"/>
  <c r="J166" i="2"/>
  <c r="I166" i="2"/>
  <c r="H166" i="2"/>
  <c r="G166" i="2"/>
  <c r="F166" i="2"/>
  <c r="E166" i="2"/>
  <c r="D166" i="2"/>
  <c r="C166" i="2"/>
  <c r="B166" i="2"/>
  <c r="A166" i="2"/>
  <c r="AC165" i="2"/>
  <c r="AB165" i="2"/>
  <c r="AA165" i="2"/>
  <c r="Z165" i="2"/>
  <c r="Y165" i="2"/>
  <c r="X165" i="2"/>
  <c r="W165" i="2"/>
  <c r="V165" i="2"/>
  <c r="U165" i="2"/>
  <c r="T165" i="2"/>
  <c r="S165" i="2"/>
  <c r="R165" i="2"/>
  <c r="Q165" i="2"/>
  <c r="P165" i="2"/>
  <c r="O165" i="2"/>
  <c r="N165" i="2"/>
  <c r="M165" i="2"/>
  <c r="L165" i="2"/>
  <c r="K165" i="2"/>
  <c r="J165" i="2"/>
  <c r="I165" i="2"/>
  <c r="H165" i="2"/>
  <c r="G165" i="2"/>
  <c r="F165" i="2"/>
  <c r="E165" i="2"/>
  <c r="D165" i="2"/>
  <c r="C165" i="2"/>
  <c r="B165" i="2"/>
  <c r="A165" i="2"/>
  <c r="AC164" i="2"/>
  <c r="AB164" i="2"/>
  <c r="AA164" i="2"/>
  <c r="Z164" i="2"/>
  <c r="Y164" i="2"/>
  <c r="X164" i="2"/>
  <c r="W164" i="2"/>
  <c r="V164" i="2"/>
  <c r="U164" i="2"/>
  <c r="T164" i="2"/>
  <c r="S164" i="2"/>
  <c r="R164" i="2"/>
  <c r="Q164" i="2"/>
  <c r="P164" i="2"/>
  <c r="O164" i="2"/>
  <c r="N164" i="2"/>
  <c r="M164" i="2"/>
  <c r="L164" i="2"/>
  <c r="K164" i="2"/>
  <c r="J164" i="2"/>
  <c r="I164" i="2"/>
  <c r="H164" i="2"/>
  <c r="G164" i="2"/>
  <c r="F164" i="2"/>
  <c r="E164" i="2"/>
  <c r="D164" i="2"/>
  <c r="C164" i="2"/>
  <c r="B164" i="2"/>
  <c r="A164" i="2"/>
  <c r="AC163" i="2"/>
  <c r="AB163" i="2"/>
  <c r="AA163" i="2"/>
  <c r="Z163" i="2"/>
  <c r="Y163" i="2"/>
  <c r="X163" i="2"/>
  <c r="W163" i="2"/>
  <c r="V163" i="2"/>
  <c r="U163" i="2"/>
  <c r="T163" i="2"/>
  <c r="S163" i="2"/>
  <c r="R163" i="2"/>
  <c r="Q163" i="2"/>
  <c r="P163" i="2"/>
  <c r="O163" i="2"/>
  <c r="N163" i="2"/>
  <c r="M163" i="2"/>
  <c r="L163" i="2"/>
  <c r="K163" i="2"/>
  <c r="J163" i="2"/>
  <c r="I163" i="2"/>
  <c r="H163" i="2"/>
  <c r="G163" i="2"/>
  <c r="F163" i="2"/>
  <c r="E163" i="2"/>
  <c r="D163" i="2"/>
  <c r="C163" i="2"/>
  <c r="B163" i="2"/>
  <c r="A163" i="2"/>
  <c r="AC162" i="2"/>
  <c r="AB162" i="2"/>
  <c r="AA162" i="2"/>
  <c r="Z162" i="2"/>
  <c r="Y162" i="2"/>
  <c r="X162" i="2"/>
  <c r="W162" i="2"/>
  <c r="V162" i="2"/>
  <c r="U162" i="2"/>
  <c r="T162" i="2"/>
  <c r="S162" i="2"/>
  <c r="R162" i="2"/>
  <c r="Q162" i="2"/>
  <c r="P162" i="2"/>
  <c r="O162" i="2"/>
  <c r="N162" i="2"/>
  <c r="M162" i="2"/>
  <c r="L162" i="2"/>
  <c r="K162" i="2"/>
  <c r="J162" i="2"/>
  <c r="I162" i="2"/>
  <c r="H162" i="2"/>
  <c r="G162" i="2"/>
  <c r="F162" i="2"/>
  <c r="E162" i="2"/>
  <c r="D162" i="2"/>
  <c r="C162" i="2"/>
  <c r="B162" i="2"/>
  <c r="A162" i="2"/>
  <c r="AC161" i="2"/>
  <c r="AB161" i="2"/>
  <c r="AA161" i="2"/>
  <c r="Z161" i="2"/>
  <c r="Y161" i="2"/>
  <c r="X161" i="2"/>
  <c r="W161" i="2"/>
  <c r="V161" i="2"/>
  <c r="U161" i="2"/>
  <c r="T161" i="2"/>
  <c r="S161" i="2"/>
  <c r="R161" i="2"/>
  <c r="Q161" i="2"/>
  <c r="P161" i="2"/>
  <c r="O161" i="2"/>
  <c r="N161" i="2"/>
  <c r="M161" i="2"/>
  <c r="L161" i="2"/>
  <c r="K161" i="2"/>
  <c r="J161" i="2"/>
  <c r="I161" i="2"/>
  <c r="H161" i="2"/>
  <c r="G161" i="2"/>
  <c r="F161" i="2"/>
  <c r="E161" i="2"/>
  <c r="D161" i="2"/>
  <c r="C161" i="2"/>
  <c r="B161" i="2"/>
  <c r="A161" i="2"/>
  <c r="AC160" i="2"/>
  <c r="AB160" i="2"/>
  <c r="AA160" i="2"/>
  <c r="Z160" i="2"/>
  <c r="Y160" i="2"/>
  <c r="X160" i="2"/>
  <c r="W160" i="2"/>
  <c r="V160" i="2"/>
  <c r="U160" i="2"/>
  <c r="T160" i="2"/>
  <c r="S160" i="2"/>
  <c r="R160" i="2"/>
  <c r="Q160" i="2"/>
  <c r="P160" i="2"/>
  <c r="O160" i="2"/>
  <c r="N160" i="2"/>
  <c r="M160" i="2"/>
  <c r="L160" i="2"/>
  <c r="K160" i="2"/>
  <c r="J160" i="2"/>
  <c r="I160" i="2"/>
  <c r="H160" i="2"/>
  <c r="G160" i="2"/>
  <c r="F160" i="2"/>
  <c r="E160" i="2"/>
  <c r="D160" i="2"/>
  <c r="C160" i="2"/>
  <c r="B160" i="2"/>
  <c r="A160" i="2"/>
  <c r="AC159" i="2"/>
  <c r="AB159" i="2"/>
  <c r="AA159" i="2"/>
  <c r="Z159" i="2"/>
  <c r="Y159" i="2"/>
  <c r="X159" i="2"/>
  <c r="W159" i="2"/>
  <c r="V159" i="2"/>
  <c r="U159" i="2"/>
  <c r="T159" i="2"/>
  <c r="S159" i="2"/>
  <c r="R159" i="2"/>
  <c r="Q159" i="2"/>
  <c r="P159" i="2"/>
  <c r="O159" i="2"/>
  <c r="N159" i="2"/>
  <c r="M159" i="2"/>
  <c r="L159" i="2"/>
  <c r="K159" i="2"/>
  <c r="J159" i="2"/>
  <c r="I159" i="2"/>
  <c r="H159" i="2"/>
  <c r="G159" i="2"/>
  <c r="F159" i="2"/>
  <c r="E159" i="2"/>
  <c r="D159" i="2"/>
  <c r="C159" i="2"/>
  <c r="B159" i="2"/>
  <c r="A159" i="2"/>
  <c r="AC158" i="2"/>
  <c r="AB158" i="2"/>
  <c r="AA158" i="2"/>
  <c r="Z158" i="2"/>
  <c r="Y158" i="2"/>
  <c r="X158" i="2"/>
  <c r="W158" i="2"/>
  <c r="V158" i="2"/>
  <c r="U158" i="2"/>
  <c r="T158" i="2"/>
  <c r="S158" i="2"/>
  <c r="R158" i="2"/>
  <c r="Q158" i="2"/>
  <c r="P158" i="2"/>
  <c r="O158" i="2"/>
  <c r="N158" i="2"/>
  <c r="M158" i="2"/>
  <c r="L158" i="2"/>
  <c r="K158" i="2"/>
  <c r="J158" i="2"/>
  <c r="I158" i="2"/>
  <c r="H158" i="2"/>
  <c r="G158" i="2"/>
  <c r="F158" i="2"/>
  <c r="E158" i="2"/>
  <c r="D158" i="2"/>
  <c r="C158" i="2"/>
  <c r="B158" i="2"/>
  <c r="A158" i="2"/>
  <c r="AC157" i="2"/>
  <c r="AB157" i="2"/>
  <c r="AA157" i="2"/>
  <c r="Z157" i="2"/>
  <c r="Y157" i="2"/>
  <c r="X157" i="2"/>
  <c r="W157" i="2"/>
  <c r="V157" i="2"/>
  <c r="U157" i="2"/>
  <c r="T157" i="2"/>
  <c r="S157" i="2"/>
  <c r="R157" i="2"/>
  <c r="Q157" i="2"/>
  <c r="P157" i="2"/>
  <c r="O157" i="2"/>
  <c r="N157" i="2"/>
  <c r="M157" i="2"/>
  <c r="L157" i="2"/>
  <c r="K157" i="2"/>
  <c r="J157" i="2"/>
  <c r="I157" i="2"/>
  <c r="H157" i="2"/>
  <c r="G157" i="2"/>
  <c r="F157" i="2"/>
  <c r="E157" i="2"/>
  <c r="D157" i="2"/>
  <c r="C157" i="2"/>
  <c r="B157" i="2"/>
  <c r="A157" i="2"/>
  <c r="AC156" i="2"/>
  <c r="AB156" i="2"/>
  <c r="AA156" i="2"/>
  <c r="Z156" i="2"/>
  <c r="Y156" i="2"/>
  <c r="X156" i="2"/>
  <c r="W156" i="2"/>
  <c r="V156" i="2"/>
  <c r="U156" i="2"/>
  <c r="T156" i="2"/>
  <c r="S156" i="2"/>
  <c r="R156" i="2"/>
  <c r="Q156" i="2"/>
  <c r="P156" i="2"/>
  <c r="O156" i="2"/>
  <c r="N156" i="2"/>
  <c r="M156" i="2"/>
  <c r="L156" i="2"/>
  <c r="K156" i="2"/>
  <c r="J156" i="2"/>
  <c r="I156" i="2"/>
  <c r="H156" i="2"/>
  <c r="G156" i="2"/>
  <c r="F156" i="2"/>
  <c r="E156" i="2"/>
  <c r="D156" i="2"/>
  <c r="C156" i="2"/>
  <c r="B156" i="2"/>
  <c r="A156" i="2"/>
  <c r="AC155" i="2"/>
  <c r="AB155" i="2"/>
  <c r="AA155" i="2"/>
  <c r="Z155" i="2"/>
  <c r="Y155" i="2"/>
  <c r="X155" i="2"/>
  <c r="W155" i="2"/>
  <c r="V155" i="2"/>
  <c r="U155" i="2"/>
  <c r="T155" i="2"/>
  <c r="S155" i="2"/>
  <c r="R155" i="2"/>
  <c r="Q155" i="2"/>
  <c r="P155" i="2"/>
  <c r="O155" i="2"/>
  <c r="N155" i="2"/>
  <c r="M155" i="2"/>
  <c r="L155" i="2"/>
  <c r="K155" i="2"/>
  <c r="J155" i="2"/>
  <c r="I155" i="2"/>
  <c r="H155" i="2"/>
  <c r="G155" i="2"/>
  <c r="F155" i="2"/>
  <c r="E155" i="2"/>
  <c r="D155" i="2"/>
  <c r="C155" i="2"/>
  <c r="B155" i="2"/>
  <c r="A155" i="2"/>
  <c r="AC154" i="2"/>
  <c r="AB154" i="2"/>
  <c r="AA154" i="2"/>
  <c r="Z154" i="2"/>
  <c r="Y154" i="2"/>
  <c r="X154" i="2"/>
  <c r="W154" i="2"/>
  <c r="V154" i="2"/>
  <c r="U154" i="2"/>
  <c r="T154" i="2"/>
  <c r="S154" i="2"/>
  <c r="R154" i="2"/>
  <c r="Q154" i="2"/>
  <c r="P154" i="2"/>
  <c r="O154" i="2"/>
  <c r="N154" i="2"/>
  <c r="M154" i="2"/>
  <c r="L154" i="2"/>
  <c r="K154" i="2"/>
  <c r="J154" i="2"/>
  <c r="I154" i="2"/>
  <c r="H154" i="2"/>
  <c r="G154" i="2"/>
  <c r="F154" i="2"/>
  <c r="E154" i="2"/>
  <c r="D154" i="2"/>
  <c r="C154" i="2"/>
  <c r="B154" i="2"/>
  <c r="A154" i="2"/>
  <c r="AC153" i="2"/>
  <c r="AB153" i="2"/>
  <c r="AA153" i="2"/>
  <c r="Z153" i="2"/>
  <c r="Y153" i="2"/>
  <c r="X153" i="2"/>
  <c r="W153" i="2"/>
  <c r="V153" i="2"/>
  <c r="U153" i="2"/>
  <c r="T153" i="2"/>
  <c r="S153" i="2"/>
  <c r="R153" i="2"/>
  <c r="Q153" i="2"/>
  <c r="P153" i="2"/>
  <c r="O153" i="2"/>
  <c r="N153" i="2"/>
  <c r="M153" i="2"/>
  <c r="L153" i="2"/>
  <c r="K153" i="2"/>
  <c r="J153" i="2"/>
  <c r="I153" i="2"/>
  <c r="H153" i="2"/>
  <c r="G153" i="2"/>
  <c r="F153" i="2"/>
  <c r="E153" i="2"/>
  <c r="D153" i="2"/>
  <c r="C153" i="2"/>
  <c r="B153" i="2"/>
  <c r="A153" i="2"/>
  <c r="AC152" i="2"/>
  <c r="AB152" i="2"/>
  <c r="AA152" i="2"/>
  <c r="Z152" i="2"/>
  <c r="Y152" i="2"/>
  <c r="X152" i="2"/>
  <c r="W152" i="2"/>
  <c r="V152" i="2"/>
  <c r="U152" i="2"/>
  <c r="T152" i="2"/>
  <c r="S152" i="2"/>
  <c r="R152" i="2"/>
  <c r="Q152" i="2"/>
  <c r="P152" i="2"/>
  <c r="O152" i="2"/>
  <c r="N152" i="2"/>
  <c r="M152" i="2"/>
  <c r="L152" i="2"/>
  <c r="K152" i="2"/>
  <c r="J152" i="2"/>
  <c r="I152" i="2"/>
  <c r="H152" i="2"/>
  <c r="G152" i="2"/>
  <c r="F152" i="2"/>
  <c r="E152" i="2"/>
  <c r="D152" i="2"/>
  <c r="C152" i="2"/>
  <c r="B152" i="2"/>
  <c r="A152" i="2"/>
  <c r="AC151" i="2"/>
  <c r="AB151" i="2"/>
  <c r="AA151" i="2"/>
  <c r="Z151" i="2"/>
  <c r="Y151" i="2"/>
  <c r="X151" i="2"/>
  <c r="W151" i="2"/>
  <c r="V151" i="2"/>
  <c r="U151" i="2"/>
  <c r="T151" i="2"/>
  <c r="S151" i="2"/>
  <c r="R151" i="2"/>
  <c r="Q151" i="2"/>
  <c r="P151" i="2"/>
  <c r="O151" i="2"/>
  <c r="N151" i="2"/>
  <c r="M151" i="2"/>
  <c r="L151" i="2"/>
  <c r="K151" i="2"/>
  <c r="J151" i="2"/>
  <c r="I151" i="2"/>
  <c r="H151" i="2"/>
  <c r="G151" i="2"/>
  <c r="F151" i="2"/>
  <c r="E151" i="2"/>
  <c r="D151" i="2"/>
  <c r="C151" i="2"/>
  <c r="B151" i="2"/>
  <c r="A151" i="2"/>
  <c r="AC150" i="2"/>
  <c r="AB150" i="2"/>
  <c r="AA150" i="2"/>
  <c r="Z150" i="2"/>
  <c r="Y150" i="2"/>
  <c r="X150" i="2"/>
  <c r="W150" i="2"/>
  <c r="V150" i="2"/>
  <c r="U150" i="2"/>
  <c r="T150" i="2"/>
  <c r="S150" i="2"/>
  <c r="R150" i="2"/>
  <c r="Q150" i="2"/>
  <c r="P150" i="2"/>
  <c r="O150" i="2"/>
  <c r="N150" i="2"/>
  <c r="M150" i="2"/>
  <c r="L150" i="2"/>
  <c r="K150" i="2"/>
  <c r="J150" i="2"/>
  <c r="I150" i="2"/>
  <c r="H150" i="2"/>
  <c r="G150" i="2"/>
  <c r="F150" i="2"/>
  <c r="E150" i="2"/>
  <c r="D150" i="2"/>
  <c r="C150" i="2"/>
  <c r="B150" i="2"/>
  <c r="A150" i="2"/>
  <c r="AC149" i="2"/>
  <c r="AB149" i="2"/>
  <c r="AA149" i="2"/>
  <c r="Z149" i="2"/>
  <c r="Y149" i="2"/>
  <c r="X149" i="2"/>
  <c r="W149" i="2"/>
  <c r="V149" i="2"/>
  <c r="U149" i="2"/>
  <c r="T149" i="2"/>
  <c r="S149" i="2"/>
  <c r="R149" i="2"/>
  <c r="Q149" i="2"/>
  <c r="P149" i="2"/>
  <c r="O149" i="2"/>
  <c r="N149" i="2"/>
  <c r="M149" i="2"/>
  <c r="L149" i="2"/>
  <c r="K149" i="2"/>
  <c r="J149" i="2"/>
  <c r="I149" i="2"/>
  <c r="H149" i="2"/>
  <c r="G149" i="2"/>
  <c r="F149" i="2"/>
  <c r="E149" i="2"/>
  <c r="D149" i="2"/>
  <c r="C149" i="2"/>
  <c r="B149" i="2"/>
  <c r="A149" i="2"/>
  <c r="AC148" i="2"/>
  <c r="AB148" i="2"/>
  <c r="AA148" i="2"/>
  <c r="Z148" i="2"/>
  <c r="Y148" i="2"/>
  <c r="X148" i="2"/>
  <c r="W148" i="2"/>
  <c r="V148" i="2"/>
  <c r="U148" i="2"/>
  <c r="T148" i="2"/>
  <c r="S148" i="2"/>
  <c r="R148" i="2"/>
  <c r="Q148" i="2"/>
  <c r="P148" i="2"/>
  <c r="O148" i="2"/>
  <c r="N148" i="2"/>
  <c r="M148" i="2"/>
  <c r="L148" i="2"/>
  <c r="K148" i="2"/>
  <c r="J148" i="2"/>
  <c r="I148" i="2"/>
  <c r="H148" i="2"/>
  <c r="G148" i="2"/>
  <c r="F148" i="2"/>
  <c r="E148" i="2"/>
  <c r="D148" i="2"/>
  <c r="C148" i="2"/>
  <c r="B148" i="2"/>
  <c r="A148" i="2"/>
  <c r="AC147" i="2"/>
  <c r="AB147" i="2"/>
  <c r="AA147" i="2"/>
  <c r="Z147" i="2"/>
  <c r="Y147" i="2"/>
  <c r="X147" i="2"/>
  <c r="W147" i="2"/>
  <c r="V147" i="2"/>
  <c r="U147" i="2"/>
  <c r="T147" i="2"/>
  <c r="S147" i="2"/>
  <c r="R147" i="2"/>
  <c r="Q147" i="2"/>
  <c r="P147" i="2"/>
  <c r="O147" i="2"/>
  <c r="N147" i="2"/>
  <c r="M147" i="2"/>
  <c r="L147" i="2"/>
  <c r="K147" i="2"/>
  <c r="J147" i="2"/>
  <c r="I147" i="2"/>
  <c r="H147" i="2"/>
  <c r="G147" i="2"/>
  <c r="F147" i="2"/>
  <c r="E147" i="2"/>
  <c r="D147" i="2"/>
  <c r="C147" i="2"/>
  <c r="B147" i="2"/>
  <c r="A147" i="2"/>
  <c r="AC146" i="2"/>
  <c r="AB146" i="2"/>
  <c r="AA146" i="2"/>
  <c r="Z146" i="2"/>
  <c r="Y146" i="2"/>
  <c r="X146" i="2"/>
  <c r="W146" i="2"/>
  <c r="V146" i="2"/>
  <c r="U146" i="2"/>
  <c r="T146" i="2"/>
  <c r="S146" i="2"/>
  <c r="R146" i="2"/>
  <c r="Q146" i="2"/>
  <c r="P146" i="2"/>
  <c r="O146" i="2"/>
  <c r="N146" i="2"/>
  <c r="M146" i="2"/>
  <c r="L146" i="2"/>
  <c r="K146" i="2"/>
  <c r="J146" i="2"/>
  <c r="I146" i="2"/>
  <c r="H146" i="2"/>
  <c r="G146" i="2"/>
  <c r="F146" i="2"/>
  <c r="E146" i="2"/>
  <c r="D146" i="2"/>
  <c r="C146" i="2"/>
  <c r="B146" i="2"/>
  <c r="A146" i="2"/>
  <c r="AC145" i="2"/>
  <c r="AB145" i="2"/>
  <c r="AA145" i="2"/>
  <c r="Z145" i="2"/>
  <c r="Y145" i="2"/>
  <c r="X145" i="2"/>
  <c r="W145" i="2"/>
  <c r="V145" i="2"/>
  <c r="U145" i="2"/>
  <c r="T145" i="2"/>
  <c r="S145" i="2"/>
  <c r="R145" i="2"/>
  <c r="Q145" i="2"/>
  <c r="P145" i="2"/>
  <c r="O145" i="2"/>
  <c r="N145" i="2"/>
  <c r="M145" i="2"/>
  <c r="L145" i="2"/>
  <c r="K145" i="2"/>
  <c r="J145" i="2"/>
  <c r="I145" i="2"/>
  <c r="H145" i="2"/>
  <c r="G145" i="2"/>
  <c r="F145" i="2"/>
  <c r="E145" i="2"/>
  <c r="D145" i="2"/>
  <c r="C145" i="2"/>
  <c r="B145" i="2"/>
  <c r="A145" i="2"/>
  <c r="AC144" i="2"/>
  <c r="AB144" i="2"/>
  <c r="AA144" i="2"/>
  <c r="Z144" i="2"/>
  <c r="Y144" i="2"/>
  <c r="X144" i="2"/>
  <c r="W144" i="2"/>
  <c r="V144" i="2"/>
  <c r="U144" i="2"/>
  <c r="T144" i="2"/>
  <c r="S144" i="2"/>
  <c r="R144" i="2"/>
  <c r="Q144" i="2"/>
  <c r="P144" i="2"/>
  <c r="O144" i="2"/>
  <c r="N144" i="2"/>
  <c r="M144" i="2"/>
  <c r="L144" i="2"/>
  <c r="K144" i="2"/>
  <c r="J144" i="2"/>
  <c r="I144" i="2"/>
  <c r="H144" i="2"/>
  <c r="G144" i="2"/>
  <c r="F144" i="2"/>
  <c r="E144" i="2"/>
  <c r="D144" i="2"/>
  <c r="C144" i="2"/>
  <c r="B144" i="2"/>
  <c r="A144" i="2"/>
  <c r="AC143" i="2"/>
  <c r="AB143" i="2"/>
  <c r="AA143" i="2"/>
  <c r="Z143" i="2"/>
  <c r="Y143" i="2"/>
  <c r="X143" i="2"/>
  <c r="W143" i="2"/>
  <c r="V143" i="2"/>
  <c r="U143" i="2"/>
  <c r="T143" i="2"/>
  <c r="S143" i="2"/>
  <c r="R143" i="2"/>
  <c r="Q143" i="2"/>
  <c r="P143" i="2"/>
  <c r="O143" i="2"/>
  <c r="N143" i="2"/>
  <c r="M143" i="2"/>
  <c r="L143" i="2"/>
  <c r="K143" i="2"/>
  <c r="J143" i="2"/>
  <c r="I143" i="2"/>
  <c r="H143" i="2"/>
  <c r="G143" i="2"/>
  <c r="F143" i="2"/>
  <c r="E143" i="2"/>
  <c r="D143" i="2"/>
  <c r="C143" i="2"/>
  <c r="B143" i="2"/>
  <c r="A143" i="2"/>
  <c r="AC142" i="2"/>
  <c r="AB142" i="2"/>
  <c r="AA142" i="2"/>
  <c r="Z142" i="2"/>
  <c r="Y142" i="2"/>
  <c r="X142" i="2"/>
  <c r="W142" i="2"/>
  <c r="V142" i="2"/>
  <c r="U142" i="2"/>
  <c r="T142" i="2"/>
  <c r="S142" i="2"/>
  <c r="R142" i="2"/>
  <c r="Q142" i="2"/>
  <c r="P142" i="2"/>
  <c r="O142" i="2"/>
  <c r="N142" i="2"/>
  <c r="M142" i="2"/>
  <c r="L142" i="2"/>
  <c r="K142" i="2"/>
  <c r="J142" i="2"/>
  <c r="I142" i="2"/>
  <c r="H142" i="2"/>
  <c r="G142" i="2"/>
  <c r="F142" i="2"/>
  <c r="E142" i="2"/>
  <c r="D142" i="2"/>
  <c r="C142" i="2"/>
  <c r="B142" i="2"/>
  <c r="A142" i="2"/>
  <c r="AC141" i="2"/>
  <c r="AB141" i="2"/>
  <c r="AA141" i="2"/>
  <c r="Z141" i="2"/>
  <c r="Y141" i="2"/>
  <c r="X141" i="2"/>
  <c r="W141" i="2"/>
  <c r="V141" i="2"/>
  <c r="U141" i="2"/>
  <c r="T141" i="2"/>
  <c r="S141" i="2"/>
  <c r="R141" i="2"/>
  <c r="Q141" i="2"/>
  <c r="P141" i="2"/>
  <c r="O141" i="2"/>
  <c r="N141" i="2"/>
  <c r="M141" i="2"/>
  <c r="L141" i="2"/>
  <c r="K141" i="2"/>
  <c r="J141" i="2"/>
  <c r="I141" i="2"/>
  <c r="H141" i="2"/>
  <c r="G141" i="2"/>
  <c r="F141" i="2"/>
  <c r="E141" i="2"/>
  <c r="D141" i="2"/>
  <c r="C141" i="2"/>
  <c r="B141" i="2"/>
  <c r="A141" i="2"/>
  <c r="AC140" i="2"/>
  <c r="AB140" i="2"/>
  <c r="AA140" i="2"/>
  <c r="Z140" i="2"/>
  <c r="Y140" i="2"/>
  <c r="X140" i="2"/>
  <c r="W140" i="2"/>
  <c r="V140" i="2"/>
  <c r="U140" i="2"/>
  <c r="T140" i="2"/>
  <c r="S140" i="2"/>
  <c r="R140" i="2"/>
  <c r="Q140" i="2"/>
  <c r="P140" i="2"/>
  <c r="O140" i="2"/>
  <c r="N140" i="2"/>
  <c r="M140" i="2"/>
  <c r="L140" i="2"/>
  <c r="K140" i="2"/>
  <c r="J140" i="2"/>
  <c r="I140" i="2"/>
  <c r="H140" i="2"/>
  <c r="G140" i="2"/>
  <c r="F140" i="2"/>
  <c r="E140" i="2"/>
  <c r="D140" i="2"/>
  <c r="C140" i="2"/>
  <c r="B140" i="2"/>
  <c r="A140" i="2"/>
  <c r="AC139" i="2"/>
  <c r="AB139" i="2"/>
  <c r="AA139" i="2"/>
  <c r="Z139" i="2"/>
  <c r="Y139" i="2"/>
  <c r="X139" i="2"/>
  <c r="W139" i="2"/>
  <c r="V139" i="2"/>
  <c r="U139" i="2"/>
  <c r="T139" i="2"/>
  <c r="S139" i="2"/>
  <c r="R139" i="2"/>
  <c r="Q139" i="2"/>
  <c r="P139" i="2"/>
  <c r="O139" i="2"/>
  <c r="N139" i="2"/>
  <c r="M139" i="2"/>
  <c r="L139" i="2"/>
  <c r="K139" i="2"/>
  <c r="J139" i="2"/>
  <c r="I139" i="2"/>
  <c r="H139" i="2"/>
  <c r="G139" i="2"/>
  <c r="F139" i="2"/>
  <c r="E139" i="2"/>
  <c r="D139" i="2"/>
  <c r="C139" i="2"/>
  <c r="B139" i="2"/>
  <c r="A139" i="2"/>
  <c r="AC138" i="2"/>
  <c r="AB138" i="2"/>
  <c r="AA138" i="2"/>
  <c r="Z138" i="2"/>
  <c r="Y138" i="2"/>
  <c r="X138" i="2"/>
  <c r="W138" i="2"/>
  <c r="V138" i="2"/>
  <c r="U138" i="2"/>
  <c r="T138" i="2"/>
  <c r="S138" i="2"/>
  <c r="R138" i="2"/>
  <c r="Q138" i="2"/>
  <c r="P138" i="2"/>
  <c r="O138" i="2"/>
  <c r="N138" i="2"/>
  <c r="M138" i="2"/>
  <c r="L138" i="2"/>
  <c r="K138" i="2"/>
  <c r="J138" i="2"/>
  <c r="I138" i="2"/>
  <c r="H138" i="2"/>
  <c r="G138" i="2"/>
  <c r="F138" i="2"/>
  <c r="E138" i="2"/>
  <c r="D138" i="2"/>
  <c r="C138" i="2"/>
  <c r="B138" i="2"/>
  <c r="A138" i="2"/>
  <c r="AC137" i="2"/>
  <c r="AB137" i="2"/>
  <c r="AA137" i="2"/>
  <c r="Z137" i="2"/>
  <c r="Y137" i="2"/>
  <c r="X137" i="2"/>
  <c r="W137" i="2"/>
  <c r="V137" i="2"/>
  <c r="U137" i="2"/>
  <c r="T137" i="2"/>
  <c r="S137" i="2"/>
  <c r="R137" i="2"/>
  <c r="Q137" i="2"/>
  <c r="P137" i="2"/>
  <c r="O137" i="2"/>
  <c r="N137" i="2"/>
  <c r="M137" i="2"/>
  <c r="L137" i="2"/>
  <c r="K137" i="2"/>
  <c r="J137" i="2"/>
  <c r="I137" i="2"/>
  <c r="H137" i="2"/>
  <c r="G137" i="2"/>
  <c r="F137" i="2"/>
  <c r="E137" i="2"/>
  <c r="D137" i="2"/>
  <c r="C137" i="2"/>
  <c r="B137" i="2"/>
  <c r="A137" i="2"/>
  <c r="AC136" i="2"/>
  <c r="AB136" i="2"/>
  <c r="AA136" i="2"/>
  <c r="Z136" i="2"/>
  <c r="Y136" i="2"/>
  <c r="X136" i="2"/>
  <c r="W136" i="2"/>
  <c r="V136" i="2"/>
  <c r="U136" i="2"/>
  <c r="T136" i="2"/>
  <c r="S136" i="2"/>
  <c r="R136" i="2"/>
  <c r="Q136" i="2"/>
  <c r="P136" i="2"/>
  <c r="O136" i="2"/>
  <c r="N136" i="2"/>
  <c r="M136" i="2"/>
  <c r="L136" i="2"/>
  <c r="K136" i="2"/>
  <c r="J136" i="2"/>
  <c r="I136" i="2"/>
  <c r="H136" i="2"/>
  <c r="G136" i="2"/>
  <c r="F136" i="2"/>
  <c r="E136" i="2"/>
  <c r="D136" i="2"/>
  <c r="C136" i="2"/>
  <c r="B136" i="2"/>
  <c r="A136" i="2"/>
  <c r="AC135" i="2"/>
  <c r="AB135" i="2"/>
  <c r="AA135" i="2"/>
  <c r="Z135" i="2"/>
  <c r="Y135" i="2"/>
  <c r="X135" i="2"/>
  <c r="W135" i="2"/>
  <c r="V135" i="2"/>
  <c r="U135" i="2"/>
  <c r="T135" i="2"/>
  <c r="S135" i="2"/>
  <c r="R135" i="2"/>
  <c r="Q135" i="2"/>
  <c r="P135" i="2"/>
  <c r="O135" i="2"/>
  <c r="N135" i="2"/>
  <c r="M135" i="2"/>
  <c r="L135" i="2"/>
  <c r="K135" i="2"/>
  <c r="J135" i="2"/>
  <c r="I135" i="2"/>
  <c r="H135" i="2"/>
  <c r="G135" i="2"/>
  <c r="F135" i="2"/>
  <c r="E135" i="2"/>
  <c r="D135" i="2"/>
  <c r="C135" i="2"/>
  <c r="B135" i="2"/>
  <c r="A135" i="2"/>
  <c r="AC134" i="2"/>
  <c r="AB134" i="2"/>
  <c r="AA134" i="2"/>
  <c r="Z134" i="2"/>
  <c r="Y134" i="2"/>
  <c r="X134" i="2"/>
  <c r="W134" i="2"/>
  <c r="V134" i="2"/>
  <c r="U134" i="2"/>
  <c r="T134" i="2"/>
  <c r="S134" i="2"/>
  <c r="R134" i="2"/>
  <c r="Q134" i="2"/>
  <c r="P134" i="2"/>
  <c r="O134" i="2"/>
  <c r="N134" i="2"/>
  <c r="M134" i="2"/>
  <c r="L134" i="2"/>
  <c r="K134" i="2"/>
  <c r="J134" i="2"/>
  <c r="I134" i="2"/>
  <c r="H134" i="2"/>
  <c r="G134" i="2"/>
  <c r="F134" i="2"/>
  <c r="E134" i="2"/>
  <c r="D134" i="2"/>
  <c r="C134" i="2"/>
  <c r="B134" i="2"/>
  <c r="A134" i="2"/>
  <c r="AC133" i="2"/>
  <c r="AB133" i="2"/>
  <c r="AA133" i="2"/>
  <c r="Z133" i="2"/>
  <c r="Y133" i="2"/>
  <c r="X133" i="2"/>
  <c r="W133" i="2"/>
  <c r="V133" i="2"/>
  <c r="U133" i="2"/>
  <c r="T133" i="2"/>
  <c r="S133" i="2"/>
  <c r="R133" i="2"/>
  <c r="Q133" i="2"/>
  <c r="P133" i="2"/>
  <c r="O133" i="2"/>
  <c r="N133" i="2"/>
  <c r="M133" i="2"/>
  <c r="L133" i="2"/>
  <c r="K133" i="2"/>
  <c r="J133" i="2"/>
  <c r="I133" i="2"/>
  <c r="H133" i="2"/>
  <c r="G133" i="2"/>
  <c r="F133" i="2"/>
  <c r="E133" i="2"/>
  <c r="D133" i="2"/>
  <c r="C133" i="2"/>
  <c r="B133" i="2"/>
  <c r="A133" i="2"/>
  <c r="AC132" i="2"/>
  <c r="AB132" i="2"/>
  <c r="AA132" i="2"/>
  <c r="Z132" i="2"/>
  <c r="Y132" i="2"/>
  <c r="X132" i="2"/>
  <c r="W132" i="2"/>
  <c r="V132" i="2"/>
  <c r="U132" i="2"/>
  <c r="T132" i="2"/>
  <c r="S132" i="2"/>
  <c r="R132" i="2"/>
  <c r="Q132" i="2"/>
  <c r="P132" i="2"/>
  <c r="O132" i="2"/>
  <c r="N132" i="2"/>
  <c r="M132" i="2"/>
  <c r="L132" i="2"/>
  <c r="K132" i="2"/>
  <c r="J132" i="2"/>
  <c r="I132" i="2"/>
  <c r="H132" i="2"/>
  <c r="G132" i="2"/>
  <c r="F132" i="2"/>
  <c r="E132" i="2"/>
  <c r="D132" i="2"/>
  <c r="C132" i="2"/>
  <c r="B132" i="2"/>
  <c r="A132" i="2"/>
  <c r="AC131" i="2"/>
  <c r="AB131" i="2"/>
  <c r="AA131" i="2"/>
  <c r="Z131" i="2"/>
  <c r="Y131" i="2"/>
  <c r="X131" i="2"/>
  <c r="W131" i="2"/>
  <c r="V131" i="2"/>
  <c r="U131" i="2"/>
  <c r="T131" i="2"/>
  <c r="S131" i="2"/>
  <c r="R131" i="2"/>
  <c r="Q131" i="2"/>
  <c r="P131" i="2"/>
  <c r="O131" i="2"/>
  <c r="N131" i="2"/>
  <c r="M131" i="2"/>
  <c r="L131" i="2"/>
  <c r="K131" i="2"/>
  <c r="J131" i="2"/>
  <c r="I131" i="2"/>
  <c r="H131" i="2"/>
  <c r="G131" i="2"/>
  <c r="F131" i="2"/>
  <c r="E131" i="2"/>
  <c r="D131" i="2"/>
  <c r="C131" i="2"/>
  <c r="B131" i="2"/>
  <c r="A131" i="2"/>
  <c r="AC130" i="2"/>
  <c r="AB130" i="2"/>
  <c r="AA130" i="2"/>
  <c r="Z130" i="2"/>
  <c r="Y130" i="2"/>
  <c r="X130" i="2"/>
  <c r="W130" i="2"/>
  <c r="V130" i="2"/>
  <c r="U130" i="2"/>
  <c r="T130" i="2"/>
  <c r="S130" i="2"/>
  <c r="R130" i="2"/>
  <c r="Q130" i="2"/>
  <c r="P130" i="2"/>
  <c r="O130" i="2"/>
  <c r="N130" i="2"/>
  <c r="M130" i="2"/>
  <c r="L130" i="2"/>
  <c r="K130" i="2"/>
  <c r="J130" i="2"/>
  <c r="I130" i="2"/>
  <c r="H130" i="2"/>
  <c r="G130" i="2"/>
  <c r="F130" i="2"/>
  <c r="E130" i="2"/>
  <c r="D130" i="2"/>
  <c r="C130" i="2"/>
  <c r="B130" i="2"/>
  <c r="A130" i="2"/>
  <c r="AC129" i="2"/>
  <c r="AB129" i="2"/>
  <c r="AA129" i="2"/>
  <c r="Z129" i="2"/>
  <c r="Y129" i="2"/>
  <c r="X129" i="2"/>
  <c r="W129" i="2"/>
  <c r="V129" i="2"/>
  <c r="U129" i="2"/>
  <c r="T129" i="2"/>
  <c r="S129" i="2"/>
  <c r="R129" i="2"/>
  <c r="Q129" i="2"/>
  <c r="P129" i="2"/>
  <c r="O129" i="2"/>
  <c r="N129" i="2"/>
  <c r="M129" i="2"/>
  <c r="L129" i="2"/>
  <c r="K129" i="2"/>
  <c r="J129" i="2"/>
  <c r="I129" i="2"/>
  <c r="H129" i="2"/>
  <c r="G129" i="2"/>
  <c r="F129" i="2"/>
  <c r="E129" i="2"/>
  <c r="D129" i="2"/>
  <c r="C129" i="2"/>
  <c r="B129" i="2"/>
  <c r="A129" i="2"/>
  <c r="AC128" i="2"/>
  <c r="AB128" i="2"/>
  <c r="AA128" i="2"/>
  <c r="Z128" i="2"/>
  <c r="Y128" i="2"/>
  <c r="X128" i="2"/>
  <c r="W128" i="2"/>
  <c r="V128" i="2"/>
  <c r="U128" i="2"/>
  <c r="T128" i="2"/>
  <c r="S128" i="2"/>
  <c r="R128" i="2"/>
  <c r="Q128" i="2"/>
  <c r="P128" i="2"/>
  <c r="O128" i="2"/>
  <c r="N128" i="2"/>
  <c r="M128" i="2"/>
  <c r="L128" i="2"/>
  <c r="K128" i="2"/>
  <c r="J128" i="2"/>
  <c r="I128" i="2"/>
  <c r="H128" i="2"/>
  <c r="G128" i="2"/>
  <c r="F128" i="2"/>
  <c r="E128" i="2"/>
  <c r="D128" i="2"/>
  <c r="C128" i="2"/>
  <c r="B128" i="2"/>
  <c r="A128" i="2"/>
  <c r="AC127" i="2"/>
  <c r="AB127" i="2"/>
  <c r="AA127" i="2"/>
  <c r="Z127" i="2"/>
  <c r="Y127" i="2"/>
  <c r="X127" i="2"/>
  <c r="W127" i="2"/>
  <c r="V127" i="2"/>
  <c r="U127" i="2"/>
  <c r="T127" i="2"/>
  <c r="S127" i="2"/>
  <c r="R127" i="2"/>
  <c r="Q127" i="2"/>
  <c r="P127" i="2"/>
  <c r="O127" i="2"/>
  <c r="N127" i="2"/>
  <c r="M127" i="2"/>
  <c r="L127" i="2"/>
  <c r="K127" i="2"/>
  <c r="J127" i="2"/>
  <c r="I127" i="2"/>
  <c r="H127" i="2"/>
  <c r="G127" i="2"/>
  <c r="F127" i="2"/>
  <c r="E127" i="2"/>
  <c r="D127" i="2"/>
  <c r="C127" i="2"/>
  <c r="B127" i="2"/>
  <c r="A127" i="2"/>
  <c r="AC126" i="2"/>
  <c r="AB126" i="2"/>
  <c r="AA126" i="2"/>
  <c r="Z126" i="2"/>
  <c r="Y126" i="2"/>
  <c r="X126" i="2"/>
  <c r="W126" i="2"/>
  <c r="V126" i="2"/>
  <c r="U126" i="2"/>
  <c r="T126" i="2"/>
  <c r="S126" i="2"/>
  <c r="R126" i="2"/>
  <c r="Q126" i="2"/>
  <c r="P126" i="2"/>
  <c r="O126" i="2"/>
  <c r="N126" i="2"/>
  <c r="M126" i="2"/>
  <c r="L126" i="2"/>
  <c r="K126" i="2"/>
  <c r="J126" i="2"/>
  <c r="I126" i="2"/>
  <c r="H126" i="2"/>
  <c r="G126" i="2"/>
  <c r="F126" i="2"/>
  <c r="E126" i="2"/>
  <c r="D126" i="2"/>
  <c r="C126" i="2"/>
  <c r="B126" i="2"/>
  <c r="A126" i="2"/>
  <c r="AC125" i="2"/>
  <c r="AB125" i="2"/>
  <c r="AA125" i="2"/>
  <c r="Z125" i="2"/>
  <c r="Y125" i="2"/>
  <c r="X125" i="2"/>
  <c r="W125" i="2"/>
  <c r="V125" i="2"/>
  <c r="U125" i="2"/>
  <c r="T125" i="2"/>
  <c r="S125" i="2"/>
  <c r="R125" i="2"/>
  <c r="Q125" i="2"/>
  <c r="P125" i="2"/>
  <c r="O125" i="2"/>
  <c r="N125" i="2"/>
  <c r="M125" i="2"/>
  <c r="L125" i="2"/>
  <c r="K125" i="2"/>
  <c r="J125" i="2"/>
  <c r="I125" i="2"/>
  <c r="H125" i="2"/>
  <c r="G125" i="2"/>
  <c r="F125" i="2"/>
  <c r="E125" i="2"/>
  <c r="D125" i="2"/>
  <c r="C125" i="2"/>
  <c r="B125" i="2"/>
  <c r="A125" i="2"/>
  <c r="AC124" i="2"/>
  <c r="AB124" i="2"/>
  <c r="AA124" i="2"/>
  <c r="Z124" i="2"/>
  <c r="Y124" i="2"/>
  <c r="X124" i="2"/>
  <c r="W124" i="2"/>
  <c r="V124" i="2"/>
  <c r="U124" i="2"/>
  <c r="T124" i="2"/>
  <c r="S124" i="2"/>
  <c r="R124" i="2"/>
  <c r="Q124" i="2"/>
  <c r="P124" i="2"/>
  <c r="O124" i="2"/>
  <c r="N124" i="2"/>
  <c r="M124" i="2"/>
  <c r="L124" i="2"/>
  <c r="K124" i="2"/>
  <c r="J124" i="2"/>
  <c r="I124" i="2"/>
  <c r="H124" i="2"/>
  <c r="G124" i="2"/>
  <c r="F124" i="2"/>
  <c r="E124" i="2"/>
  <c r="D124" i="2"/>
  <c r="C124" i="2"/>
  <c r="B124" i="2"/>
  <c r="A124" i="2"/>
  <c r="AC123" i="2"/>
  <c r="AB123" i="2"/>
  <c r="AA123" i="2"/>
  <c r="Z123" i="2"/>
  <c r="Y123" i="2"/>
  <c r="X123" i="2"/>
  <c r="W123" i="2"/>
  <c r="V123" i="2"/>
  <c r="U123" i="2"/>
  <c r="T123" i="2"/>
  <c r="S123" i="2"/>
  <c r="R123" i="2"/>
  <c r="Q123" i="2"/>
  <c r="P123" i="2"/>
  <c r="O123" i="2"/>
  <c r="N123" i="2"/>
  <c r="M123" i="2"/>
  <c r="L123" i="2"/>
  <c r="K123" i="2"/>
  <c r="J123" i="2"/>
  <c r="I123" i="2"/>
  <c r="H123" i="2"/>
  <c r="G123" i="2"/>
  <c r="F123" i="2"/>
  <c r="E123" i="2"/>
  <c r="D123" i="2"/>
  <c r="C123" i="2"/>
  <c r="B123" i="2"/>
  <c r="A123" i="2"/>
  <c r="AC122" i="2"/>
  <c r="AB122" i="2"/>
  <c r="AA122" i="2"/>
  <c r="Z122" i="2"/>
  <c r="Y122" i="2"/>
  <c r="X122" i="2"/>
  <c r="W122" i="2"/>
  <c r="V122" i="2"/>
  <c r="U122" i="2"/>
  <c r="T122" i="2"/>
  <c r="S122" i="2"/>
  <c r="R122" i="2"/>
  <c r="Q122" i="2"/>
  <c r="P122" i="2"/>
  <c r="O122" i="2"/>
  <c r="N122" i="2"/>
  <c r="M122" i="2"/>
  <c r="L122" i="2"/>
  <c r="K122" i="2"/>
  <c r="J122" i="2"/>
  <c r="I122" i="2"/>
  <c r="H122" i="2"/>
  <c r="G122" i="2"/>
  <c r="F122" i="2"/>
  <c r="E122" i="2"/>
  <c r="D122" i="2"/>
  <c r="C122" i="2"/>
  <c r="B122" i="2"/>
  <c r="A122" i="2"/>
  <c r="AC121" i="2"/>
  <c r="AB121" i="2"/>
  <c r="AA121" i="2"/>
  <c r="Z121" i="2"/>
  <c r="Y121" i="2"/>
  <c r="X121" i="2"/>
  <c r="W121" i="2"/>
  <c r="V121" i="2"/>
  <c r="U121" i="2"/>
  <c r="T121" i="2"/>
  <c r="S121" i="2"/>
  <c r="R121" i="2"/>
  <c r="Q121" i="2"/>
  <c r="P121" i="2"/>
  <c r="O121" i="2"/>
  <c r="N121" i="2"/>
  <c r="M121" i="2"/>
  <c r="L121" i="2"/>
  <c r="K121" i="2"/>
  <c r="J121" i="2"/>
  <c r="I121" i="2"/>
  <c r="H121" i="2"/>
  <c r="G121" i="2"/>
  <c r="F121" i="2"/>
  <c r="E121" i="2"/>
  <c r="D121" i="2"/>
  <c r="C121" i="2"/>
  <c r="B121" i="2"/>
  <c r="A121" i="2"/>
  <c r="AC120" i="2"/>
  <c r="AB120" i="2"/>
  <c r="AA120" i="2"/>
  <c r="Z120" i="2"/>
  <c r="Y120" i="2"/>
  <c r="X120" i="2"/>
  <c r="W120" i="2"/>
  <c r="V120" i="2"/>
  <c r="U120" i="2"/>
  <c r="T120" i="2"/>
  <c r="S120" i="2"/>
  <c r="R120" i="2"/>
  <c r="Q120" i="2"/>
  <c r="P120" i="2"/>
  <c r="O120" i="2"/>
  <c r="N120" i="2"/>
  <c r="M120" i="2"/>
  <c r="L120" i="2"/>
  <c r="K120" i="2"/>
  <c r="J120" i="2"/>
  <c r="I120" i="2"/>
  <c r="H120" i="2"/>
  <c r="G120" i="2"/>
  <c r="F120" i="2"/>
  <c r="E120" i="2"/>
  <c r="D120" i="2"/>
  <c r="C120" i="2"/>
  <c r="B120" i="2"/>
  <c r="A120" i="2"/>
  <c r="AC119" i="2"/>
  <c r="AB119" i="2"/>
  <c r="AA119" i="2"/>
  <c r="Z119" i="2"/>
  <c r="Y119" i="2"/>
  <c r="X119" i="2"/>
  <c r="W119" i="2"/>
  <c r="V119" i="2"/>
  <c r="U119" i="2"/>
  <c r="T119" i="2"/>
  <c r="S119" i="2"/>
  <c r="R119" i="2"/>
  <c r="Q119" i="2"/>
  <c r="P119" i="2"/>
  <c r="O119" i="2"/>
  <c r="N119" i="2"/>
  <c r="M119" i="2"/>
  <c r="L119" i="2"/>
  <c r="K119" i="2"/>
  <c r="J119" i="2"/>
  <c r="I119" i="2"/>
  <c r="H119" i="2"/>
  <c r="G119" i="2"/>
  <c r="F119" i="2"/>
  <c r="E119" i="2"/>
  <c r="D119" i="2"/>
  <c r="C119" i="2"/>
  <c r="B119" i="2"/>
  <c r="A119" i="2"/>
  <c r="AC118" i="2"/>
  <c r="AB118" i="2"/>
  <c r="AA118" i="2"/>
  <c r="Z118" i="2"/>
  <c r="Y118" i="2"/>
  <c r="X118" i="2"/>
  <c r="W118" i="2"/>
  <c r="V118" i="2"/>
  <c r="U118" i="2"/>
  <c r="T118" i="2"/>
  <c r="S118" i="2"/>
  <c r="R118" i="2"/>
  <c r="Q118" i="2"/>
  <c r="P118" i="2"/>
  <c r="O118" i="2"/>
  <c r="N118" i="2"/>
  <c r="M118" i="2"/>
  <c r="L118" i="2"/>
  <c r="K118" i="2"/>
  <c r="J118" i="2"/>
  <c r="I118" i="2"/>
  <c r="H118" i="2"/>
  <c r="G118" i="2"/>
  <c r="F118" i="2"/>
  <c r="E118" i="2"/>
  <c r="D118" i="2"/>
  <c r="C118" i="2"/>
  <c r="B118" i="2"/>
  <c r="A118" i="2"/>
  <c r="AC117" i="2"/>
  <c r="AB117" i="2"/>
  <c r="AA117" i="2"/>
  <c r="Z117" i="2"/>
  <c r="Y117" i="2"/>
  <c r="X117" i="2"/>
  <c r="W117" i="2"/>
  <c r="V117" i="2"/>
  <c r="U117" i="2"/>
  <c r="T117" i="2"/>
  <c r="S117" i="2"/>
  <c r="R117" i="2"/>
  <c r="Q117" i="2"/>
  <c r="P117" i="2"/>
  <c r="O117" i="2"/>
  <c r="N117" i="2"/>
  <c r="M117" i="2"/>
  <c r="L117" i="2"/>
  <c r="K117" i="2"/>
  <c r="J117" i="2"/>
  <c r="I117" i="2"/>
  <c r="H117" i="2"/>
  <c r="G117" i="2"/>
  <c r="F117" i="2"/>
  <c r="E117" i="2"/>
  <c r="D117" i="2"/>
  <c r="C117" i="2"/>
  <c r="B117" i="2"/>
  <c r="A117" i="2"/>
  <c r="AC116" i="2"/>
  <c r="AB116" i="2"/>
  <c r="AA116" i="2"/>
  <c r="Z116" i="2"/>
  <c r="Y116" i="2"/>
  <c r="X116" i="2"/>
  <c r="W116" i="2"/>
  <c r="V116" i="2"/>
  <c r="U116" i="2"/>
  <c r="T116" i="2"/>
  <c r="S116" i="2"/>
  <c r="R116" i="2"/>
  <c r="Q116" i="2"/>
  <c r="P116" i="2"/>
  <c r="O116" i="2"/>
  <c r="N116" i="2"/>
  <c r="M116" i="2"/>
  <c r="L116" i="2"/>
  <c r="K116" i="2"/>
  <c r="J116" i="2"/>
  <c r="I116" i="2"/>
  <c r="H116" i="2"/>
  <c r="G116" i="2"/>
  <c r="F116" i="2"/>
  <c r="E116" i="2"/>
  <c r="D116" i="2"/>
  <c r="C116" i="2"/>
  <c r="B116" i="2"/>
  <c r="A116" i="2"/>
  <c r="AC115" i="2"/>
  <c r="AB115" i="2"/>
  <c r="AA115" i="2"/>
  <c r="Z115" i="2"/>
  <c r="Y115" i="2"/>
  <c r="X115" i="2"/>
  <c r="W115" i="2"/>
  <c r="V115" i="2"/>
  <c r="U115" i="2"/>
  <c r="T115" i="2"/>
  <c r="S115" i="2"/>
  <c r="R115" i="2"/>
  <c r="Q115" i="2"/>
  <c r="P115" i="2"/>
  <c r="O115" i="2"/>
  <c r="N115" i="2"/>
  <c r="M115" i="2"/>
  <c r="L115" i="2"/>
  <c r="K115" i="2"/>
  <c r="J115" i="2"/>
  <c r="I115" i="2"/>
  <c r="H115" i="2"/>
  <c r="G115" i="2"/>
  <c r="F115" i="2"/>
  <c r="E115" i="2"/>
  <c r="D115" i="2"/>
  <c r="C115" i="2"/>
  <c r="B115" i="2"/>
  <c r="A115" i="2"/>
  <c r="AC114" i="2"/>
  <c r="AB114" i="2"/>
  <c r="AA114" i="2"/>
  <c r="Z114" i="2"/>
  <c r="Y114" i="2"/>
  <c r="X114" i="2"/>
  <c r="W114" i="2"/>
  <c r="V114" i="2"/>
  <c r="U114" i="2"/>
  <c r="T114" i="2"/>
  <c r="S114" i="2"/>
  <c r="R114" i="2"/>
  <c r="Q114" i="2"/>
  <c r="P114" i="2"/>
  <c r="O114" i="2"/>
  <c r="N114" i="2"/>
  <c r="M114" i="2"/>
  <c r="L114" i="2"/>
  <c r="K114" i="2"/>
  <c r="J114" i="2"/>
  <c r="I114" i="2"/>
  <c r="H114" i="2"/>
  <c r="G114" i="2"/>
  <c r="F114" i="2"/>
  <c r="E114" i="2"/>
  <c r="D114" i="2"/>
  <c r="C114" i="2"/>
  <c r="B114" i="2"/>
  <c r="A114" i="2"/>
  <c r="AC113" i="2"/>
  <c r="AB113" i="2"/>
  <c r="AA113" i="2"/>
  <c r="Z113" i="2"/>
  <c r="Y113" i="2"/>
  <c r="X113" i="2"/>
  <c r="W113" i="2"/>
  <c r="V113" i="2"/>
  <c r="U113" i="2"/>
  <c r="T113" i="2"/>
  <c r="S113" i="2"/>
  <c r="R113" i="2"/>
  <c r="Q113" i="2"/>
  <c r="P113" i="2"/>
  <c r="O113" i="2"/>
  <c r="N113" i="2"/>
  <c r="M113" i="2"/>
  <c r="L113" i="2"/>
  <c r="K113" i="2"/>
  <c r="J113" i="2"/>
  <c r="I113" i="2"/>
  <c r="H113" i="2"/>
  <c r="G113" i="2"/>
  <c r="F113" i="2"/>
  <c r="E113" i="2"/>
  <c r="D113" i="2"/>
  <c r="C113" i="2"/>
  <c r="B113" i="2"/>
  <c r="A113" i="2"/>
  <c r="AC112" i="2"/>
  <c r="AB112" i="2"/>
  <c r="AA112" i="2"/>
  <c r="Z112" i="2"/>
  <c r="Y112" i="2"/>
  <c r="X112" i="2"/>
  <c r="W112" i="2"/>
  <c r="V112" i="2"/>
  <c r="U112" i="2"/>
  <c r="T112" i="2"/>
  <c r="S112" i="2"/>
  <c r="R112" i="2"/>
  <c r="Q112" i="2"/>
  <c r="P112" i="2"/>
  <c r="O112" i="2"/>
  <c r="N112" i="2"/>
  <c r="M112" i="2"/>
  <c r="L112" i="2"/>
  <c r="K112" i="2"/>
  <c r="J112" i="2"/>
  <c r="I112" i="2"/>
  <c r="H112" i="2"/>
  <c r="G112" i="2"/>
  <c r="F112" i="2"/>
  <c r="E112" i="2"/>
  <c r="D112" i="2"/>
  <c r="C112" i="2"/>
  <c r="B112" i="2"/>
  <c r="A112" i="2"/>
  <c r="AC111" i="2"/>
  <c r="AB111" i="2"/>
  <c r="AA111" i="2"/>
  <c r="Z111" i="2"/>
  <c r="Y111" i="2"/>
  <c r="X111" i="2"/>
  <c r="W111" i="2"/>
  <c r="V111" i="2"/>
  <c r="U111" i="2"/>
  <c r="T111" i="2"/>
  <c r="S111" i="2"/>
  <c r="R111" i="2"/>
  <c r="Q111" i="2"/>
  <c r="P111" i="2"/>
  <c r="O111" i="2"/>
  <c r="N111" i="2"/>
  <c r="M111" i="2"/>
  <c r="L111" i="2"/>
  <c r="K111" i="2"/>
  <c r="J111" i="2"/>
  <c r="I111" i="2"/>
  <c r="H111" i="2"/>
  <c r="G111" i="2"/>
  <c r="F111" i="2"/>
  <c r="E111" i="2"/>
  <c r="D111" i="2"/>
  <c r="C111" i="2"/>
  <c r="B111" i="2"/>
  <c r="A111" i="2"/>
  <c r="AC110" i="2"/>
  <c r="AB110" i="2"/>
  <c r="AA110" i="2"/>
  <c r="Z110" i="2"/>
  <c r="Y110" i="2"/>
  <c r="X110" i="2"/>
  <c r="W110" i="2"/>
  <c r="V110" i="2"/>
  <c r="U110" i="2"/>
  <c r="T110" i="2"/>
  <c r="S110" i="2"/>
  <c r="R110" i="2"/>
  <c r="Q110" i="2"/>
  <c r="P110" i="2"/>
  <c r="O110" i="2"/>
  <c r="N110" i="2"/>
  <c r="M110" i="2"/>
  <c r="L110" i="2"/>
  <c r="K110" i="2"/>
  <c r="J110" i="2"/>
  <c r="I110" i="2"/>
  <c r="H110" i="2"/>
  <c r="G110" i="2"/>
  <c r="F110" i="2"/>
  <c r="E110" i="2"/>
  <c r="D110" i="2"/>
  <c r="C110" i="2"/>
  <c r="B110" i="2"/>
  <c r="A110" i="2"/>
  <c r="AC109" i="2"/>
  <c r="AB109" i="2"/>
  <c r="AA109" i="2"/>
  <c r="Z109" i="2"/>
  <c r="Y109" i="2"/>
  <c r="X109" i="2"/>
  <c r="W109" i="2"/>
  <c r="V109" i="2"/>
  <c r="U109" i="2"/>
  <c r="T109" i="2"/>
  <c r="S109" i="2"/>
  <c r="R109" i="2"/>
  <c r="Q109" i="2"/>
  <c r="P109" i="2"/>
  <c r="O109" i="2"/>
  <c r="N109" i="2"/>
  <c r="M109" i="2"/>
  <c r="L109" i="2"/>
  <c r="K109" i="2"/>
  <c r="J109" i="2"/>
  <c r="I109" i="2"/>
  <c r="H109" i="2"/>
  <c r="G109" i="2"/>
  <c r="F109" i="2"/>
  <c r="E109" i="2"/>
  <c r="D109" i="2"/>
  <c r="C109" i="2"/>
  <c r="B109" i="2"/>
  <c r="A109" i="2"/>
  <c r="AC108" i="2"/>
  <c r="AB108" i="2"/>
  <c r="AA108" i="2"/>
  <c r="Z108" i="2"/>
  <c r="Y108" i="2"/>
  <c r="X108" i="2"/>
  <c r="W108" i="2"/>
  <c r="V108" i="2"/>
  <c r="U108" i="2"/>
  <c r="T108" i="2"/>
  <c r="S108" i="2"/>
  <c r="R108" i="2"/>
  <c r="Q108" i="2"/>
  <c r="P108" i="2"/>
  <c r="O108" i="2"/>
  <c r="N108" i="2"/>
  <c r="M108" i="2"/>
  <c r="L108" i="2"/>
  <c r="K108" i="2"/>
  <c r="J108" i="2"/>
  <c r="I108" i="2"/>
  <c r="H108" i="2"/>
  <c r="G108" i="2"/>
  <c r="F108" i="2"/>
  <c r="E108" i="2"/>
  <c r="D108" i="2"/>
  <c r="C108" i="2"/>
  <c r="B108" i="2"/>
  <c r="A108" i="2"/>
  <c r="AC107" i="2"/>
  <c r="AB107" i="2"/>
  <c r="AA107" i="2"/>
  <c r="Z107" i="2"/>
  <c r="Y107" i="2"/>
  <c r="X107" i="2"/>
  <c r="W107" i="2"/>
  <c r="V107" i="2"/>
  <c r="U107" i="2"/>
  <c r="T107" i="2"/>
  <c r="S107" i="2"/>
  <c r="R107" i="2"/>
  <c r="Q107" i="2"/>
  <c r="P107" i="2"/>
  <c r="O107" i="2"/>
  <c r="N107" i="2"/>
  <c r="M107" i="2"/>
  <c r="L107" i="2"/>
  <c r="K107" i="2"/>
  <c r="J107" i="2"/>
  <c r="I107" i="2"/>
  <c r="H107" i="2"/>
  <c r="G107" i="2"/>
  <c r="F107" i="2"/>
  <c r="E107" i="2"/>
  <c r="D107" i="2"/>
  <c r="C107" i="2"/>
  <c r="B107" i="2"/>
  <c r="A107" i="2"/>
  <c r="AC106" i="2"/>
  <c r="AB106" i="2"/>
  <c r="AA106" i="2"/>
  <c r="Z106" i="2"/>
  <c r="Y106" i="2"/>
  <c r="X106" i="2"/>
  <c r="W106" i="2"/>
  <c r="V106" i="2"/>
  <c r="U106" i="2"/>
  <c r="T106" i="2"/>
  <c r="S106" i="2"/>
  <c r="R106" i="2"/>
  <c r="Q106" i="2"/>
  <c r="P106" i="2"/>
  <c r="O106" i="2"/>
  <c r="N106" i="2"/>
  <c r="M106" i="2"/>
  <c r="L106" i="2"/>
  <c r="K106" i="2"/>
  <c r="J106" i="2"/>
  <c r="I106" i="2"/>
  <c r="H106" i="2"/>
  <c r="G106" i="2"/>
  <c r="F106" i="2"/>
  <c r="E106" i="2"/>
  <c r="D106" i="2"/>
  <c r="C106" i="2"/>
  <c r="B106" i="2"/>
  <c r="A106" i="2"/>
  <c r="AC105" i="2"/>
  <c r="AB105" i="2"/>
  <c r="AA105" i="2"/>
  <c r="Z105" i="2"/>
  <c r="Y105" i="2"/>
  <c r="X105" i="2"/>
  <c r="W105" i="2"/>
  <c r="V105" i="2"/>
  <c r="U105" i="2"/>
  <c r="T105" i="2"/>
  <c r="S105" i="2"/>
  <c r="R105" i="2"/>
  <c r="Q105" i="2"/>
  <c r="P105" i="2"/>
  <c r="O105" i="2"/>
  <c r="N105" i="2"/>
  <c r="M105" i="2"/>
  <c r="L105" i="2"/>
  <c r="K105" i="2"/>
  <c r="J105" i="2"/>
  <c r="I105" i="2"/>
  <c r="H105" i="2"/>
  <c r="G105" i="2"/>
  <c r="F105" i="2"/>
  <c r="E105" i="2"/>
  <c r="D105" i="2"/>
  <c r="C105" i="2"/>
  <c r="B105" i="2"/>
  <c r="A105" i="2"/>
  <c r="AC104" i="2"/>
  <c r="AB104" i="2"/>
  <c r="AA104" i="2"/>
  <c r="Z104" i="2"/>
  <c r="Y104" i="2"/>
  <c r="X104" i="2"/>
  <c r="W104" i="2"/>
  <c r="V104" i="2"/>
  <c r="U104" i="2"/>
  <c r="T104" i="2"/>
  <c r="S104" i="2"/>
  <c r="R104" i="2"/>
  <c r="Q104" i="2"/>
  <c r="P104" i="2"/>
  <c r="O104" i="2"/>
  <c r="N104" i="2"/>
  <c r="M104" i="2"/>
  <c r="L104" i="2"/>
  <c r="K104" i="2"/>
  <c r="J104" i="2"/>
  <c r="I104" i="2"/>
  <c r="H104" i="2"/>
  <c r="G104" i="2"/>
  <c r="F104" i="2"/>
  <c r="E104" i="2"/>
  <c r="D104" i="2"/>
  <c r="C104" i="2"/>
  <c r="B104" i="2"/>
  <c r="A104" i="2"/>
  <c r="AC103" i="2"/>
  <c r="AB103" i="2"/>
  <c r="AA103" i="2"/>
  <c r="Z103" i="2"/>
  <c r="Y103" i="2"/>
  <c r="X103" i="2"/>
  <c r="W103" i="2"/>
  <c r="V103" i="2"/>
  <c r="U103" i="2"/>
  <c r="T103" i="2"/>
  <c r="S103" i="2"/>
  <c r="R103" i="2"/>
  <c r="Q103" i="2"/>
  <c r="P103" i="2"/>
  <c r="O103" i="2"/>
  <c r="N103" i="2"/>
  <c r="M103" i="2"/>
  <c r="L103" i="2"/>
  <c r="K103" i="2"/>
  <c r="J103" i="2"/>
  <c r="I103" i="2"/>
  <c r="H103" i="2"/>
  <c r="G103" i="2"/>
  <c r="F103" i="2"/>
  <c r="E103" i="2"/>
  <c r="D103" i="2"/>
  <c r="C103" i="2"/>
  <c r="B103" i="2"/>
  <c r="A103" i="2"/>
  <c r="AC102" i="2"/>
  <c r="AB102" i="2"/>
  <c r="AA102" i="2"/>
  <c r="Z102" i="2"/>
  <c r="Y102" i="2"/>
  <c r="X102" i="2"/>
  <c r="W102" i="2"/>
  <c r="V102" i="2"/>
  <c r="U102" i="2"/>
  <c r="T102" i="2"/>
  <c r="S102" i="2"/>
  <c r="R102" i="2"/>
  <c r="Q102" i="2"/>
  <c r="P102" i="2"/>
  <c r="O102" i="2"/>
  <c r="N102" i="2"/>
  <c r="M102" i="2"/>
  <c r="L102" i="2"/>
  <c r="K102" i="2"/>
  <c r="J102" i="2"/>
  <c r="I102" i="2"/>
  <c r="H102" i="2"/>
  <c r="G102" i="2"/>
  <c r="F102" i="2"/>
  <c r="E102" i="2"/>
  <c r="D102" i="2"/>
  <c r="C102" i="2"/>
  <c r="B102" i="2"/>
  <c r="A102" i="2"/>
  <c r="AC101" i="2"/>
  <c r="AB101" i="2"/>
  <c r="AA101" i="2"/>
  <c r="Z101" i="2"/>
  <c r="Y101" i="2"/>
  <c r="X101" i="2"/>
  <c r="W101" i="2"/>
  <c r="V101" i="2"/>
  <c r="U101" i="2"/>
  <c r="T101" i="2"/>
  <c r="S101" i="2"/>
  <c r="R101" i="2"/>
  <c r="Q101" i="2"/>
  <c r="P101" i="2"/>
  <c r="O101" i="2"/>
  <c r="N101" i="2"/>
  <c r="M101" i="2"/>
  <c r="L101" i="2"/>
  <c r="K101" i="2"/>
  <c r="J101" i="2"/>
  <c r="I101" i="2"/>
  <c r="H101" i="2"/>
  <c r="G101" i="2"/>
  <c r="F101" i="2"/>
  <c r="E101" i="2"/>
  <c r="D101" i="2"/>
  <c r="C101" i="2"/>
  <c r="B101" i="2"/>
  <c r="A101" i="2"/>
  <c r="AC100" i="2"/>
  <c r="AB100" i="2"/>
  <c r="AA100" i="2"/>
  <c r="Z100" i="2"/>
  <c r="Y100" i="2"/>
  <c r="X100" i="2"/>
  <c r="W100" i="2"/>
  <c r="V100" i="2"/>
  <c r="U100" i="2"/>
  <c r="T100" i="2"/>
  <c r="S100" i="2"/>
  <c r="R100" i="2"/>
  <c r="Q100" i="2"/>
  <c r="P100" i="2"/>
  <c r="O100" i="2"/>
  <c r="N100" i="2"/>
  <c r="M100" i="2"/>
  <c r="L100" i="2"/>
  <c r="K100" i="2"/>
  <c r="J100" i="2"/>
  <c r="I100" i="2"/>
  <c r="H100" i="2"/>
  <c r="G100" i="2"/>
  <c r="F100" i="2"/>
  <c r="E100" i="2"/>
  <c r="D100" i="2"/>
  <c r="C100" i="2"/>
  <c r="B100" i="2"/>
  <c r="A100" i="2"/>
  <c r="AC99" i="2"/>
  <c r="AB99" i="2"/>
  <c r="AA99" i="2"/>
  <c r="Z99" i="2"/>
  <c r="Y99" i="2"/>
  <c r="X99" i="2"/>
  <c r="W99" i="2"/>
  <c r="V99" i="2"/>
  <c r="U99" i="2"/>
  <c r="T99" i="2"/>
  <c r="S99" i="2"/>
  <c r="R99" i="2"/>
  <c r="Q99" i="2"/>
  <c r="P99" i="2"/>
  <c r="O99" i="2"/>
  <c r="N99" i="2"/>
  <c r="M99" i="2"/>
  <c r="L99" i="2"/>
  <c r="K99" i="2"/>
  <c r="J99" i="2"/>
  <c r="I99" i="2"/>
  <c r="H99" i="2"/>
  <c r="G99" i="2"/>
  <c r="F99" i="2"/>
  <c r="E99" i="2"/>
  <c r="D99" i="2"/>
  <c r="C99" i="2"/>
  <c r="B99" i="2"/>
  <c r="A99" i="2"/>
  <c r="AC98" i="2"/>
  <c r="AB98" i="2"/>
  <c r="AA98" i="2"/>
  <c r="Z98" i="2"/>
  <c r="Y98" i="2"/>
  <c r="X98" i="2"/>
  <c r="W98" i="2"/>
  <c r="V98" i="2"/>
  <c r="U98" i="2"/>
  <c r="T98" i="2"/>
  <c r="S98" i="2"/>
  <c r="R98" i="2"/>
  <c r="Q98" i="2"/>
  <c r="P98" i="2"/>
  <c r="O98" i="2"/>
  <c r="N98" i="2"/>
  <c r="M98" i="2"/>
  <c r="L98" i="2"/>
  <c r="K98" i="2"/>
  <c r="J98" i="2"/>
  <c r="I98" i="2"/>
  <c r="H98" i="2"/>
  <c r="G98" i="2"/>
  <c r="F98" i="2"/>
  <c r="E98" i="2"/>
  <c r="D98" i="2"/>
  <c r="C98" i="2"/>
  <c r="B98" i="2"/>
  <c r="A98" i="2"/>
  <c r="AC97" i="2"/>
  <c r="AB97" i="2"/>
  <c r="AA97" i="2"/>
  <c r="Z97" i="2"/>
  <c r="Y97" i="2"/>
  <c r="X97" i="2"/>
  <c r="W97" i="2"/>
  <c r="V97" i="2"/>
  <c r="U97" i="2"/>
  <c r="T97" i="2"/>
  <c r="S97" i="2"/>
  <c r="R97" i="2"/>
  <c r="Q97" i="2"/>
  <c r="P97" i="2"/>
  <c r="O97" i="2"/>
  <c r="N97" i="2"/>
  <c r="M97" i="2"/>
  <c r="L97" i="2"/>
  <c r="K97" i="2"/>
  <c r="J97" i="2"/>
  <c r="I97" i="2"/>
  <c r="H97" i="2"/>
  <c r="G97" i="2"/>
  <c r="F97" i="2"/>
  <c r="E97" i="2"/>
  <c r="D97" i="2"/>
  <c r="C97" i="2"/>
  <c r="B97" i="2"/>
  <c r="A97" i="2"/>
  <c r="AC96" i="2"/>
  <c r="AB96" i="2"/>
  <c r="AA96" i="2"/>
  <c r="Z96" i="2"/>
  <c r="Y96" i="2"/>
  <c r="X96" i="2"/>
  <c r="W96" i="2"/>
  <c r="V96" i="2"/>
  <c r="U96" i="2"/>
  <c r="T96" i="2"/>
  <c r="S96" i="2"/>
  <c r="R96" i="2"/>
  <c r="Q96" i="2"/>
  <c r="P96" i="2"/>
  <c r="O96" i="2"/>
  <c r="N96" i="2"/>
  <c r="M96" i="2"/>
  <c r="L96" i="2"/>
  <c r="K96" i="2"/>
  <c r="J96" i="2"/>
  <c r="I96" i="2"/>
  <c r="H96" i="2"/>
  <c r="G96" i="2"/>
  <c r="F96" i="2"/>
  <c r="E96" i="2"/>
  <c r="D96" i="2"/>
  <c r="C96" i="2"/>
  <c r="B96" i="2"/>
  <c r="A96" i="2"/>
  <c r="AC95" i="2"/>
  <c r="AB95" i="2"/>
  <c r="AA95" i="2"/>
  <c r="Z95" i="2"/>
  <c r="Y95" i="2"/>
  <c r="X95" i="2"/>
  <c r="W95" i="2"/>
  <c r="V95" i="2"/>
  <c r="U95" i="2"/>
  <c r="T95" i="2"/>
  <c r="S95" i="2"/>
  <c r="R95" i="2"/>
  <c r="Q95" i="2"/>
  <c r="P95" i="2"/>
  <c r="O95" i="2"/>
  <c r="N95" i="2"/>
  <c r="M95" i="2"/>
  <c r="L95" i="2"/>
  <c r="K95" i="2"/>
  <c r="J95" i="2"/>
  <c r="I95" i="2"/>
  <c r="H95" i="2"/>
  <c r="G95" i="2"/>
  <c r="F95" i="2"/>
  <c r="E95" i="2"/>
  <c r="D95" i="2"/>
  <c r="C95" i="2"/>
  <c r="B95" i="2"/>
  <c r="A95" i="2"/>
  <c r="AC94" i="2"/>
  <c r="AB94" i="2"/>
  <c r="AA94" i="2"/>
  <c r="Z94" i="2"/>
  <c r="Y94" i="2"/>
  <c r="X94" i="2"/>
  <c r="W94" i="2"/>
  <c r="V94" i="2"/>
  <c r="U94" i="2"/>
  <c r="T94" i="2"/>
  <c r="S94" i="2"/>
  <c r="R94" i="2"/>
  <c r="Q94" i="2"/>
  <c r="P94" i="2"/>
  <c r="O94" i="2"/>
  <c r="N94" i="2"/>
  <c r="M94" i="2"/>
  <c r="L94" i="2"/>
  <c r="K94" i="2"/>
  <c r="J94" i="2"/>
  <c r="I94" i="2"/>
  <c r="H94" i="2"/>
  <c r="G94" i="2"/>
  <c r="F94" i="2"/>
  <c r="E94" i="2"/>
  <c r="D94" i="2"/>
  <c r="C94" i="2"/>
  <c r="B94" i="2"/>
  <c r="A94"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B93" i="2"/>
  <c r="A93" i="2"/>
  <c r="AC92" i="2"/>
  <c r="AB92" i="2"/>
  <c r="AA92" i="2"/>
  <c r="Z92" i="2"/>
  <c r="Y92" i="2"/>
  <c r="X92" i="2"/>
  <c r="W92" i="2"/>
  <c r="V92" i="2"/>
  <c r="U92" i="2"/>
  <c r="T92" i="2"/>
  <c r="S92" i="2"/>
  <c r="R92" i="2"/>
  <c r="Q92" i="2"/>
  <c r="P92" i="2"/>
  <c r="O92" i="2"/>
  <c r="N92" i="2"/>
  <c r="M92" i="2"/>
  <c r="L92" i="2"/>
  <c r="K92" i="2"/>
  <c r="J92" i="2"/>
  <c r="I92" i="2"/>
  <c r="H92" i="2"/>
  <c r="G92" i="2"/>
  <c r="F92" i="2"/>
  <c r="E92" i="2"/>
  <c r="D92" i="2"/>
  <c r="C92" i="2"/>
  <c r="B92" i="2"/>
  <c r="A92"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B91" i="2"/>
  <c r="A91" i="2"/>
  <c r="AC90" i="2"/>
  <c r="AB90" i="2"/>
  <c r="AA90" i="2"/>
  <c r="Z90" i="2"/>
  <c r="Y90" i="2"/>
  <c r="X90" i="2"/>
  <c r="W90" i="2"/>
  <c r="V90" i="2"/>
  <c r="U90" i="2"/>
  <c r="T90" i="2"/>
  <c r="S90" i="2"/>
  <c r="R90" i="2"/>
  <c r="Q90" i="2"/>
  <c r="P90" i="2"/>
  <c r="O90" i="2"/>
  <c r="N90" i="2"/>
  <c r="M90" i="2"/>
  <c r="L90" i="2"/>
  <c r="K90" i="2"/>
  <c r="J90" i="2"/>
  <c r="I90" i="2"/>
  <c r="H90" i="2"/>
  <c r="G90" i="2"/>
  <c r="F90" i="2"/>
  <c r="E90" i="2"/>
  <c r="D90" i="2"/>
  <c r="C90" i="2"/>
  <c r="B90" i="2"/>
  <c r="A90" i="2"/>
  <c r="AC89" i="2"/>
  <c r="AB89" i="2"/>
  <c r="AA89" i="2"/>
  <c r="Z89" i="2"/>
  <c r="Y89" i="2"/>
  <c r="X89" i="2"/>
  <c r="W89" i="2"/>
  <c r="V89" i="2"/>
  <c r="U89" i="2"/>
  <c r="T89" i="2"/>
  <c r="S89" i="2"/>
  <c r="R89" i="2"/>
  <c r="Q89" i="2"/>
  <c r="P89" i="2"/>
  <c r="O89" i="2"/>
  <c r="N89" i="2"/>
  <c r="M89" i="2"/>
  <c r="L89" i="2"/>
  <c r="K89" i="2"/>
  <c r="J89" i="2"/>
  <c r="I89" i="2"/>
  <c r="H89" i="2"/>
  <c r="G89" i="2"/>
  <c r="F89" i="2"/>
  <c r="E89" i="2"/>
  <c r="D89" i="2"/>
  <c r="C89" i="2"/>
  <c r="B89" i="2"/>
  <c r="A89" i="2"/>
  <c r="AC88" i="2"/>
  <c r="AB88" i="2"/>
  <c r="AA88" i="2"/>
  <c r="Z88" i="2"/>
  <c r="Y88" i="2"/>
  <c r="X88" i="2"/>
  <c r="W88" i="2"/>
  <c r="V88" i="2"/>
  <c r="U88" i="2"/>
  <c r="T88" i="2"/>
  <c r="S88" i="2"/>
  <c r="R88" i="2"/>
  <c r="Q88" i="2"/>
  <c r="P88" i="2"/>
  <c r="O88" i="2"/>
  <c r="N88" i="2"/>
  <c r="M88" i="2"/>
  <c r="L88" i="2"/>
  <c r="K88" i="2"/>
  <c r="J88" i="2"/>
  <c r="I88" i="2"/>
  <c r="H88" i="2"/>
  <c r="G88" i="2"/>
  <c r="F88" i="2"/>
  <c r="E88" i="2"/>
  <c r="D88" i="2"/>
  <c r="C88" i="2"/>
  <c r="B88" i="2"/>
  <c r="A88"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B87" i="2"/>
  <c r="A87" i="2"/>
  <c r="AC86" i="2"/>
  <c r="AB86" i="2"/>
  <c r="AA86" i="2"/>
  <c r="Z86" i="2"/>
  <c r="Y86" i="2"/>
  <c r="X86" i="2"/>
  <c r="W86" i="2"/>
  <c r="V86" i="2"/>
  <c r="U86" i="2"/>
  <c r="T86" i="2"/>
  <c r="S86" i="2"/>
  <c r="R86" i="2"/>
  <c r="Q86" i="2"/>
  <c r="P86" i="2"/>
  <c r="O86" i="2"/>
  <c r="N86" i="2"/>
  <c r="M86" i="2"/>
  <c r="L86" i="2"/>
  <c r="K86" i="2"/>
  <c r="J86" i="2"/>
  <c r="I86" i="2"/>
  <c r="H86" i="2"/>
  <c r="G86" i="2"/>
  <c r="F86" i="2"/>
  <c r="E86" i="2"/>
  <c r="D86" i="2"/>
  <c r="C86" i="2"/>
  <c r="B86" i="2"/>
  <c r="A86"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B85" i="2"/>
  <c r="A85"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A84"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B83" i="2"/>
  <c r="A83"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82" i="2"/>
  <c r="A82"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81"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80"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79"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78"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77" i="2"/>
  <c r="A77"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76" i="2"/>
  <c r="A76"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75"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74"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73"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A72"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A71"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A70"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69"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68"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67"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66"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A65"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64"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63" i="2"/>
  <c r="A63"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62"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61"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A60"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A59"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58"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57"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56"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55"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54"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53"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52"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51"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50"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49"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A48"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47"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46"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A45"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44"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43"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42"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41"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40"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39"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38"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37"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36"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35"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A34"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B33" i="2"/>
  <c r="A33"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32" i="2"/>
  <c r="A32"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B31" i="2"/>
  <c r="A31"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30" i="2"/>
  <c r="A30"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29" i="2"/>
  <c r="A29" i="2"/>
  <c r="AC28" i="2"/>
  <c r="AB28" i="2"/>
  <c r="AA28" i="2"/>
  <c r="Z28" i="2"/>
  <c r="Y28" i="2"/>
  <c r="X28" i="2"/>
  <c r="W28" i="2"/>
  <c r="V28" i="2"/>
  <c r="U28" i="2"/>
  <c r="T28" i="2"/>
  <c r="S28" i="2"/>
  <c r="R28" i="2"/>
  <c r="Q28" i="2"/>
  <c r="P28" i="2"/>
  <c r="O28" i="2"/>
  <c r="N28" i="2"/>
  <c r="M28" i="2"/>
  <c r="L28" i="2"/>
  <c r="K28" i="2"/>
  <c r="J28" i="2"/>
  <c r="I28" i="2"/>
  <c r="H28" i="2"/>
  <c r="G28" i="2"/>
  <c r="F28" i="2"/>
  <c r="E28" i="2"/>
  <c r="D28" i="2"/>
  <c r="C28" i="2"/>
  <c r="B28" i="2"/>
  <c r="A28" i="2"/>
  <c r="AC27" i="2"/>
  <c r="AB27" i="2"/>
  <c r="AA27" i="2"/>
  <c r="Z27" i="2"/>
  <c r="Y27" i="2"/>
  <c r="X27" i="2"/>
  <c r="W27" i="2"/>
  <c r="V27" i="2"/>
  <c r="U27" i="2"/>
  <c r="T27" i="2"/>
  <c r="S27" i="2"/>
  <c r="R27" i="2"/>
  <c r="Q27" i="2"/>
  <c r="P27" i="2"/>
  <c r="O27" i="2"/>
  <c r="N27" i="2"/>
  <c r="M27" i="2"/>
  <c r="L27" i="2"/>
  <c r="K27" i="2"/>
  <c r="J27" i="2"/>
  <c r="I27" i="2"/>
  <c r="H27" i="2"/>
  <c r="G27" i="2"/>
  <c r="F27" i="2"/>
  <c r="E27" i="2"/>
  <c r="D27" i="2"/>
  <c r="C27" i="2"/>
  <c r="B27" i="2"/>
  <c r="A27" i="2"/>
  <c r="AC26" i="2"/>
  <c r="AB26" i="2"/>
  <c r="AA26" i="2"/>
  <c r="Z26" i="2"/>
  <c r="Y26" i="2"/>
  <c r="X26" i="2"/>
  <c r="W26" i="2"/>
  <c r="V26" i="2"/>
  <c r="U26" i="2"/>
  <c r="T26" i="2"/>
  <c r="S26" i="2"/>
  <c r="R26" i="2"/>
  <c r="Q26" i="2"/>
  <c r="P26" i="2"/>
  <c r="O26" i="2"/>
  <c r="N26" i="2"/>
  <c r="M26" i="2"/>
  <c r="L26" i="2"/>
  <c r="K26" i="2"/>
  <c r="J26" i="2"/>
  <c r="I26" i="2"/>
  <c r="H26" i="2"/>
  <c r="G26" i="2"/>
  <c r="F26" i="2"/>
  <c r="E26" i="2"/>
  <c r="D26" i="2"/>
  <c r="C26" i="2"/>
  <c r="B26" i="2"/>
  <c r="A26" i="2"/>
  <c r="AC25" i="2"/>
  <c r="AB25" i="2"/>
  <c r="AA25" i="2"/>
  <c r="Z25" i="2"/>
  <c r="Y25" i="2"/>
  <c r="X25" i="2"/>
  <c r="W25" i="2"/>
  <c r="V25" i="2"/>
  <c r="U25" i="2"/>
  <c r="T25" i="2"/>
  <c r="S25" i="2"/>
  <c r="R25" i="2"/>
  <c r="Q25" i="2"/>
  <c r="P25" i="2"/>
  <c r="O25" i="2"/>
  <c r="N25" i="2"/>
  <c r="M25" i="2"/>
  <c r="L25" i="2"/>
  <c r="K25" i="2"/>
  <c r="J25" i="2"/>
  <c r="I25" i="2"/>
  <c r="H25" i="2"/>
  <c r="G25" i="2"/>
  <c r="F25" i="2"/>
  <c r="E25" i="2"/>
  <c r="D25" i="2"/>
  <c r="C25" i="2"/>
  <c r="B25" i="2"/>
  <c r="A25" i="2"/>
  <c r="AC24" i="2"/>
  <c r="AB24" i="2"/>
  <c r="AA24" i="2"/>
  <c r="Z24" i="2"/>
  <c r="Y24" i="2"/>
  <c r="X24" i="2"/>
  <c r="W24" i="2"/>
  <c r="V24" i="2"/>
  <c r="U24" i="2"/>
  <c r="T24" i="2"/>
  <c r="S24" i="2"/>
  <c r="R24" i="2"/>
  <c r="Q24" i="2"/>
  <c r="P24" i="2"/>
  <c r="O24" i="2"/>
  <c r="N24" i="2"/>
  <c r="M24" i="2"/>
  <c r="L24" i="2"/>
  <c r="K24" i="2"/>
  <c r="J24" i="2"/>
  <c r="I24" i="2"/>
  <c r="H24" i="2"/>
  <c r="G24" i="2"/>
  <c r="F24" i="2"/>
  <c r="E24" i="2"/>
  <c r="D24" i="2"/>
  <c r="C24" i="2"/>
  <c r="B24" i="2"/>
  <c r="A24" i="2"/>
  <c r="AC23" i="2"/>
  <c r="AB23" i="2"/>
  <c r="AA23" i="2"/>
  <c r="Z23" i="2"/>
  <c r="Y23" i="2"/>
  <c r="X23" i="2"/>
  <c r="W23" i="2"/>
  <c r="V23" i="2"/>
  <c r="U23" i="2"/>
  <c r="T23" i="2"/>
  <c r="S23" i="2"/>
  <c r="R23" i="2"/>
  <c r="Q23" i="2"/>
  <c r="P23" i="2"/>
  <c r="O23" i="2"/>
  <c r="N23" i="2"/>
  <c r="M23" i="2"/>
  <c r="L23" i="2"/>
  <c r="K23" i="2"/>
  <c r="J23" i="2"/>
  <c r="I23" i="2"/>
  <c r="H23" i="2"/>
  <c r="G23" i="2"/>
  <c r="F23" i="2"/>
  <c r="E23" i="2"/>
  <c r="D23" i="2"/>
  <c r="C23" i="2"/>
  <c r="B23" i="2"/>
  <c r="A23" i="2"/>
  <c r="AC22" i="2"/>
  <c r="AB22" i="2"/>
  <c r="AA22" i="2"/>
  <c r="Z22" i="2"/>
  <c r="Y22" i="2"/>
  <c r="X22" i="2"/>
  <c r="W22" i="2"/>
  <c r="V22" i="2"/>
  <c r="U22" i="2"/>
  <c r="T22" i="2"/>
  <c r="S22" i="2"/>
  <c r="R22" i="2"/>
  <c r="Q22" i="2"/>
  <c r="P22" i="2"/>
  <c r="O22" i="2"/>
  <c r="N22" i="2"/>
  <c r="M22" i="2"/>
  <c r="L22" i="2"/>
  <c r="K22" i="2"/>
  <c r="J22" i="2"/>
  <c r="I22" i="2"/>
  <c r="H22" i="2"/>
  <c r="G22" i="2"/>
  <c r="F22" i="2"/>
  <c r="E22" i="2"/>
  <c r="D22" i="2"/>
  <c r="C22" i="2"/>
  <c r="B22" i="2"/>
  <c r="A22" i="2"/>
  <c r="AC21" i="2"/>
  <c r="AB21" i="2"/>
  <c r="AA21" i="2"/>
  <c r="Z21" i="2"/>
  <c r="Y21" i="2"/>
  <c r="X21" i="2"/>
  <c r="W21" i="2"/>
  <c r="V21" i="2"/>
  <c r="U21" i="2"/>
  <c r="T21" i="2"/>
  <c r="S21" i="2"/>
  <c r="R21" i="2"/>
  <c r="Q21" i="2"/>
  <c r="P21" i="2"/>
  <c r="O21" i="2"/>
  <c r="N21" i="2"/>
  <c r="M21" i="2"/>
  <c r="L21" i="2"/>
  <c r="K21" i="2"/>
  <c r="J21" i="2"/>
  <c r="I21" i="2"/>
  <c r="H21" i="2"/>
  <c r="G21" i="2"/>
  <c r="F21" i="2"/>
  <c r="E21" i="2"/>
  <c r="D21" i="2"/>
  <c r="C21" i="2"/>
  <c r="B21" i="2"/>
  <c r="A21" i="2"/>
  <c r="AC20" i="2"/>
  <c r="AB20" i="2"/>
  <c r="AA20" i="2"/>
  <c r="Z20" i="2"/>
  <c r="Y20" i="2"/>
  <c r="X20" i="2"/>
  <c r="W20" i="2"/>
  <c r="V20" i="2"/>
  <c r="U20" i="2"/>
  <c r="T20" i="2"/>
  <c r="S20" i="2"/>
  <c r="R20" i="2"/>
  <c r="Q20" i="2"/>
  <c r="P20" i="2"/>
  <c r="O20" i="2"/>
  <c r="N20" i="2"/>
  <c r="M20" i="2"/>
  <c r="L20" i="2"/>
  <c r="K20" i="2"/>
  <c r="J20" i="2"/>
  <c r="I20" i="2"/>
  <c r="H20" i="2"/>
  <c r="G20" i="2"/>
  <c r="F20" i="2"/>
  <c r="E20" i="2"/>
  <c r="D20" i="2"/>
  <c r="C20" i="2"/>
  <c r="B20" i="2"/>
  <c r="A20" i="2"/>
  <c r="AC19" i="2"/>
  <c r="AB19" i="2"/>
  <c r="AA19" i="2"/>
  <c r="Z19" i="2"/>
  <c r="Y19" i="2"/>
  <c r="X19" i="2"/>
  <c r="W19" i="2"/>
  <c r="V19" i="2"/>
  <c r="U19" i="2"/>
  <c r="T19" i="2"/>
  <c r="S19" i="2"/>
  <c r="R19" i="2"/>
  <c r="Q19" i="2"/>
  <c r="P19" i="2"/>
  <c r="O19" i="2"/>
  <c r="N19" i="2"/>
  <c r="M19" i="2"/>
  <c r="L19" i="2"/>
  <c r="K19" i="2"/>
  <c r="J19" i="2"/>
  <c r="I19" i="2"/>
  <c r="H19" i="2"/>
  <c r="G19" i="2"/>
  <c r="F19" i="2"/>
  <c r="E19" i="2"/>
  <c r="D19" i="2"/>
  <c r="C19" i="2"/>
  <c r="B19" i="2"/>
  <c r="A19"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18" i="2"/>
  <c r="AC17" i="2"/>
  <c r="AB17" i="2"/>
  <c r="AA17" i="2"/>
  <c r="Z17" i="2"/>
  <c r="Y17" i="2"/>
  <c r="X17" i="2"/>
  <c r="W17" i="2"/>
  <c r="V17" i="2"/>
  <c r="U17" i="2"/>
  <c r="T17" i="2"/>
  <c r="S17" i="2"/>
  <c r="R17" i="2"/>
  <c r="Q17" i="2"/>
  <c r="P17" i="2"/>
  <c r="O17" i="2"/>
  <c r="N17" i="2"/>
  <c r="M17" i="2"/>
  <c r="L17" i="2"/>
  <c r="K17" i="2"/>
  <c r="J17" i="2"/>
  <c r="I17" i="2"/>
  <c r="H17" i="2"/>
  <c r="G17" i="2"/>
  <c r="F17" i="2"/>
  <c r="E17" i="2"/>
  <c r="D17" i="2"/>
  <c r="C17" i="2"/>
  <c r="B17" i="2"/>
  <c r="A17" i="2"/>
  <c r="AC16" i="2"/>
  <c r="AB16" i="2"/>
  <c r="AA16" i="2"/>
  <c r="Z16" i="2"/>
  <c r="Y16" i="2"/>
  <c r="X16" i="2"/>
  <c r="W16" i="2"/>
  <c r="V16" i="2"/>
  <c r="U16" i="2"/>
  <c r="T16" i="2"/>
  <c r="S16" i="2"/>
  <c r="R16" i="2"/>
  <c r="Q16" i="2"/>
  <c r="P16" i="2"/>
  <c r="O16" i="2"/>
  <c r="N16" i="2"/>
  <c r="M16" i="2"/>
  <c r="L16" i="2"/>
  <c r="K16" i="2"/>
  <c r="J16" i="2"/>
  <c r="I16" i="2"/>
  <c r="H16" i="2"/>
  <c r="G16" i="2"/>
  <c r="F16" i="2"/>
  <c r="E16" i="2"/>
  <c r="D16" i="2"/>
  <c r="C16" i="2"/>
  <c r="B16" i="2"/>
  <c r="A16" i="2"/>
  <c r="AC15" i="2"/>
  <c r="AB15" i="2"/>
  <c r="AA15" i="2"/>
  <c r="Z15" i="2"/>
  <c r="Y15" i="2"/>
  <c r="X15" i="2"/>
  <c r="W15" i="2"/>
  <c r="V15" i="2"/>
  <c r="U15" i="2"/>
  <c r="T15" i="2"/>
  <c r="S15" i="2"/>
  <c r="R15" i="2"/>
  <c r="Q15" i="2"/>
  <c r="P15" i="2"/>
  <c r="O15" i="2"/>
  <c r="N15" i="2"/>
  <c r="M15" i="2"/>
  <c r="L15" i="2"/>
  <c r="K15" i="2"/>
  <c r="J15" i="2"/>
  <c r="I15" i="2"/>
  <c r="H15" i="2"/>
  <c r="G15" i="2"/>
  <c r="F15" i="2"/>
  <c r="E15" i="2"/>
  <c r="D15" i="2"/>
  <c r="C15" i="2"/>
  <c r="B15" i="2"/>
  <c r="A15"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14" i="2"/>
  <c r="A14"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3"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B12" i="2"/>
  <c r="A12" i="2"/>
  <c r="B11" i="2"/>
  <c r="B10" i="2"/>
  <c r="B9" i="2"/>
  <c r="B6" i="2"/>
  <c r="C6" i="2"/>
  <c r="V11" i="2"/>
  <c r="U11" i="2"/>
  <c r="T11" i="2"/>
  <c r="Q11" i="2"/>
  <c r="P11" i="2"/>
  <c r="O11" i="2"/>
  <c r="N11" i="2"/>
  <c r="M11" i="2"/>
  <c r="K11" i="2"/>
  <c r="J11" i="2"/>
  <c r="I11" i="2"/>
  <c r="A11" i="2"/>
  <c r="A10" i="2"/>
  <c r="AC11" i="2"/>
  <c r="AC10" i="2"/>
  <c r="AB11" i="2"/>
  <c r="AB10" i="2"/>
  <c r="AA11" i="2"/>
  <c r="AA10" i="2"/>
  <c r="Z11" i="2"/>
  <c r="Z10" i="2"/>
  <c r="Y11" i="2"/>
  <c r="Y10" i="2"/>
  <c r="X11" i="2"/>
  <c r="X10" i="2"/>
  <c r="W11" i="2"/>
  <c r="W10" i="2"/>
  <c r="S11" i="2"/>
  <c r="S10" i="2"/>
  <c r="R11" i="2"/>
  <c r="R10" i="2"/>
  <c r="L11" i="2"/>
  <c r="L10" i="2"/>
  <c r="H11" i="2"/>
  <c r="H10" i="2"/>
  <c r="G11" i="2"/>
  <c r="G10" i="2"/>
  <c r="F11" i="2"/>
  <c r="F10" i="2"/>
  <c r="E11" i="2"/>
  <c r="E10" i="2"/>
  <c r="E8" i="2"/>
  <c r="D11" i="2"/>
  <c r="D8" i="2"/>
  <c r="D10" i="2" s="1"/>
  <c r="C11" i="2"/>
  <c r="C8" i="2"/>
  <c r="C10" i="2"/>
  <c r="AC8" i="2"/>
  <c r="AB8" i="2"/>
  <c r="Z8" i="2"/>
  <c r="Y8" i="2"/>
  <c r="X8" i="2"/>
  <c r="W8" i="2"/>
  <c r="AA8" i="2"/>
  <c r="R8" i="2"/>
  <c r="S8" i="2"/>
  <c r="L8" i="2"/>
  <c r="G8" i="2"/>
  <c r="F8" i="2"/>
  <c r="A8" i="2" l="1"/>
  <c r="B8" i="2"/>
  <c r="H8" i="2"/>
</calcChain>
</file>

<file path=xl/sharedStrings.xml><?xml version="1.0" encoding="utf-8"?>
<sst xmlns="http://schemas.openxmlformats.org/spreadsheetml/2006/main" count="15339" uniqueCount="4470">
  <si>
    <t>Артикул</t>
  </si>
  <si>
    <t>Бренд</t>
  </si>
  <si>
    <t>Тип товара</t>
  </si>
  <si>
    <t>Наименование</t>
  </si>
  <si>
    <t>Торговая группа</t>
  </si>
  <si>
    <t>Нет поставки</t>
  </si>
  <si>
    <t>РЦ</t>
  </si>
  <si>
    <t>Описание</t>
  </si>
  <si>
    <t>Изображение анонса</t>
  </si>
  <si>
    <t>Изображения</t>
  </si>
  <si>
    <t>Инвертор</t>
  </si>
  <si>
    <t>Производительность, охлаждение, кВт</t>
  </si>
  <si>
    <t>Производительность, нагрев, кВт</t>
  </si>
  <si>
    <t>Потребляемая мощность в режиме охлаждения, кВт</t>
  </si>
  <si>
    <t>Потребляемая мощность в режиме обогрева, кВт</t>
  </si>
  <si>
    <t>Максимальная длина трассы, м</t>
  </si>
  <si>
    <t>Максимальный перепад высот, м</t>
  </si>
  <si>
    <t>Минимальный уровень шума внутреннего блока, дБ(А)</t>
  </si>
  <si>
    <t>Максимальный уровень шума внутреннего блока, дБ(А)</t>
  </si>
  <si>
    <t>Минимальное количество подключаемых внутренних блоков, шт.</t>
  </si>
  <si>
    <t>Минимальный уровень шума наружного блока, дБ(А)</t>
  </si>
  <si>
    <t>Максимальный уровень шума наружного блока, дБ(А)</t>
  </si>
  <si>
    <t>Мин. допустимая температура наружного воздуха в режиме охлаждения, °С</t>
  </si>
  <si>
    <t>Макс. допустимая температура наружного воздуха в режиме охлаждения, °С</t>
  </si>
  <si>
    <t>Мин. допустимая температура наружного воздуха в режиме обогрева °С</t>
  </si>
  <si>
    <t>Макс. допустимая температура наружного воздуха в режиме обогрева °С</t>
  </si>
  <si>
    <t>Максимальное количество подключаемых внутренних блоков, шт.</t>
  </si>
  <si>
    <t>Сплит-система</t>
  </si>
  <si>
    <t>Минимальная рекомендуемая площадь помещения, м2</t>
  </si>
  <si>
    <t>EER (класс)</t>
  </si>
  <si>
    <t>COP (класс)</t>
  </si>
  <si>
    <t>SEER</t>
  </si>
  <si>
    <t>SCOP</t>
  </si>
  <si>
    <t>Наименование модели, внутренний блок</t>
  </si>
  <si>
    <t>Напряжение питания внутреннего блока</t>
  </si>
  <si>
    <t>Наружный блок</t>
  </si>
  <si>
    <t>Марка компрессора</t>
  </si>
  <si>
    <t>Напряжение питания наружного блока</t>
  </si>
  <si>
    <t>Жидкостная линия, мм</t>
  </si>
  <si>
    <t>Газовая линия, мм</t>
  </si>
  <si>
    <t>Диаметр трубопровода для слива конденсата, мм</t>
  </si>
  <si>
    <t>Возможность низкотемпературного исполнения Winter Master</t>
  </si>
  <si>
    <t>Возможность низкотемпературного исполнения Nord Polo</t>
  </si>
  <si>
    <t>Возможность низкотемпературного исполнения White Frost</t>
  </si>
  <si>
    <t>Возможность низкотемпературного исполнения Black Frost</t>
  </si>
  <si>
    <t>Тип хладагента</t>
  </si>
  <si>
    <t>Сечение кабеля питания, мм</t>
  </si>
  <si>
    <t>Сечение соединительного кабеля, мм</t>
  </si>
  <si>
    <t>Автомат токовой защиты, A</t>
  </si>
  <si>
    <t>Максимальная длина трассы для одного внутреннего блока, м</t>
  </si>
  <si>
    <t>Максимальный перепад высот между внутренними блоками, м</t>
  </si>
  <si>
    <t>Панель</t>
  </si>
  <si>
    <t>Диапазон статического давления, Па</t>
  </si>
  <si>
    <t>Расчетное статическое давление</t>
  </si>
  <si>
    <t>Максимальная потребляемая мощность, кВт</t>
  </si>
  <si>
    <t>Максимальный ток, А</t>
  </si>
  <si>
    <t>DC-инверторный компрессор</t>
  </si>
  <si>
    <t>Класс энергоэффективности</t>
  </si>
  <si>
    <t>Максимальная рекомендуемая площадь помещения, м2</t>
  </si>
  <si>
    <t>Электропитание, Ф/В/Гц</t>
  </si>
  <si>
    <t>Внешнее статическое давление, Па</t>
  </si>
  <si>
    <t>Высота нетто, мм</t>
  </si>
  <si>
    <t>Ширина нетто, мм</t>
  </si>
  <si>
    <t>Глубина нетто, мм</t>
  </si>
  <si>
    <t>Вес нетто, кг</t>
  </si>
  <si>
    <t>Вес брутто, кг</t>
  </si>
  <si>
    <t>Высота брутто, мм</t>
  </si>
  <si>
    <t>Ширина брутто, мм</t>
  </si>
  <si>
    <t>Глубина брутто, мм</t>
  </si>
  <si>
    <t>Уровень звукового давления внутреннего блока, дБ</t>
  </si>
  <si>
    <t>Производительность, м3/ч</t>
  </si>
  <si>
    <t>Фильтр</t>
  </si>
  <si>
    <t>Монтаж</t>
  </si>
  <si>
    <t>Изоляция корпуса, мм</t>
  </si>
  <si>
    <t>Частота вращения двигателя, Об/Мин</t>
  </si>
  <si>
    <t>Номинальный ток электродвигателя, А</t>
  </si>
  <si>
    <t>Класс защиты корпуса, IP</t>
  </si>
  <si>
    <t>Класс защиты электродвигателя, IP</t>
  </si>
  <si>
    <t>Присоединительный размер, мм</t>
  </si>
  <si>
    <t>Тип двигателя</t>
  </si>
  <si>
    <t>Материал корпуса</t>
  </si>
  <si>
    <t>Потребляемая мощность электродвигателя, кВт</t>
  </si>
  <si>
    <t>Автоматическое управление</t>
  </si>
  <si>
    <t>КПД рекуператора, %</t>
  </si>
  <si>
    <t>Высота нетто наружного блока, мм</t>
  </si>
  <si>
    <t>Высота брутто наружного блока, мм</t>
  </si>
  <si>
    <t>Ширина нетто наружного блока, мм</t>
  </si>
  <si>
    <t>Ширина брутто наружного блока, мм</t>
  </si>
  <si>
    <t>Глубина нетто наружного блока, мм</t>
  </si>
  <si>
    <t>Глубина брутто наружного блока, мм</t>
  </si>
  <si>
    <t>Вес нетто наружного блока, кг</t>
  </si>
  <si>
    <t>Вес брутто наружного блока, кг</t>
  </si>
  <si>
    <t>Высота нетто внутреннего блока, мм</t>
  </si>
  <si>
    <t>Высота брутто внутреннего блока, мм</t>
  </si>
  <si>
    <t>Ширина нетто внутреннего блока, мм</t>
  </si>
  <si>
    <t>Ширина брутто внутреннего блока, мм</t>
  </si>
  <si>
    <t>Глубина нетто внутреннего блока, мм</t>
  </si>
  <si>
    <t>Глубина брутто внутреннего блока, мм</t>
  </si>
  <si>
    <t>Вес нетто внутреннего блока, кг</t>
  </si>
  <si>
    <t>Вес брутто внутреннего блока, кг</t>
  </si>
  <si>
    <t>Высота нетто панели, мм</t>
  </si>
  <si>
    <t>Высота брутто панели, мм</t>
  </si>
  <si>
    <t>Ширина нетто панели, мм</t>
  </si>
  <si>
    <t>Ширина брутто панели, мм</t>
  </si>
  <si>
    <t>Глубина нетто панели, мм</t>
  </si>
  <si>
    <t>Глубина брутто панели, мм</t>
  </si>
  <si>
    <t>Вес нетто панели, кг</t>
  </si>
  <si>
    <t>Вес брутто панели, кг</t>
  </si>
  <si>
    <t>b00380396</t>
  </si>
  <si>
    <t>FUJITSU</t>
  </si>
  <si>
    <t>RAC</t>
  </si>
  <si>
    <t>Сплит-система ASYG07LMCE-R/AOYG07LMCE-R</t>
  </si>
  <si>
    <t>Airflow</t>
  </si>
  <si>
    <t>Нет</t>
  </si>
  <si>
    <t>Бытовая сплит-система ASYG07LMCE-R/AOYG07LMCE-R серии Airflow является представителем новейшего, идеально сбалансированного по своим характеристикам поколения бытовых кондиционеров и отличается повышенной производительностью и скоростью достижения задаваемой с пульта температуры. Внутренний блок выполнен в абсолютно новом дизайне, задающем новые стандарты для рынка. Для данной модели специалисты TM Fujitsu значительно улучшили геометрию подачи воздуха, благодаря которой в помещении обеспечивается равномерное воздухораспределение. В стандартную комплектацию входят стильный пульт управления с возможностью настройки недельного таймера, а также комплект из нейтрализующего неприятные запахи фильтра ионного деодорирования и очищающего воздух яблочно-катехинового фильтра. Благодаря современной эффективной системе фильтрации данные модели можно размещать в помещениях с повышенными гигиеническими требованиями к чистоте воздуха — например, в спальнях и детских комнатах. Сплит-системы состоят из блока внутреннего и наружного и представлены на сайте в виде комплекта для удобства пользователя.</t>
  </si>
  <si>
    <t>https://klimatprof.online/upload/iblock/c0b/airflow.png</t>
  </si>
  <si>
    <t>https://klimatprof.online/upload/iblock/f14/Внутр-блок-ASYG07_14LMCE.png | https://klimatprof.online/upload/iblock/4cf/7fbd34fe037dd50095685efb30cb14df.png | https://klimatprof.online/upload/iblock/1e4/5f2e2b45ab9a423c42dc934cc605a878.png</t>
  </si>
  <si>
    <t>Y</t>
  </si>
  <si>
    <t>0,465</t>
  </si>
  <si>
    <t>0,685</t>
  </si>
  <si>
    <t>ASYG07LMCE-R/AOYG07LMCE-R</t>
  </si>
  <si>
    <t>6,8 (A++)</t>
  </si>
  <si>
    <t>4,1 (A+)</t>
  </si>
  <si>
    <t>ASYG07LMCE-R</t>
  </si>
  <si>
    <t>AOYG07LMCE-R</t>
  </si>
  <si>
    <t>PANASONIC</t>
  </si>
  <si>
    <t>6,35</t>
  </si>
  <si>
    <t>9,52</t>
  </si>
  <si>
    <t>13,8, 15,8 до 16,7 / 13,0, 16,0 до 16,8</t>
  </si>
  <si>
    <t>N</t>
  </si>
  <si>
    <t>R410A</t>
  </si>
  <si>
    <t>3 х 1,5</t>
  </si>
  <si>
    <t>4 х 1,5</t>
  </si>
  <si>
    <t>2,5/3,3</t>
  </si>
  <si>
    <t>A++</t>
  </si>
  <si>
    <t>1 / 230 / 50</t>
  </si>
  <si>
    <t>21/32/40/43</t>
  </si>
  <si>
    <t>8,5</t>
  </si>
  <si>
    <t>10,5</t>
  </si>
  <si>
    <t>b00380399</t>
  </si>
  <si>
    <t>Сплит-система ASYG09LMCE-R/AOYG09LMCE-R</t>
  </si>
  <si>
    <t>Сплит-система ASYG09LMCE-R/AOYG09LMCE-R серии Airflow относится к новейшему, идеально сбалансированному по своим характеристикам поколению бытовых кондиционеров. Ее преимущества — повышенная производительность и скорость, с которой достигается задаваемая с пульта температура. Внутренний блок выполнен в совершенно новом дизайне, формирующем новый стандарт для рынка бытового кондиционирования. Для этой модели разработчики Fujitsu значительно улучшили геометрию подачи воздуха, благодаря чему обеспечивается равномерное распределение воздуха в помещении. В стандартную комплектацию входят стильный пульт управления с возможностью настройки недельного таймера и комплект из подавляющего неприятные запахи фильтра ионного деодорирования и очищающего воздух яблочно-катехинового фильтра. Благодаря современной эффективной системе фильтрации эти модели могут устанавливаться в помещениях с повышенными гигиеническими требованиями к чистоте воздуха, таких как спальни и детские комнаты.  Сплит-системы состоят из блока внутреннего и наружного и представлены на сайте в виде комплекта для удобства пользователя.</t>
  </si>
  <si>
    <t>2,5</t>
  </si>
  <si>
    <t>0,65</t>
  </si>
  <si>
    <t>0,73</t>
  </si>
  <si>
    <t>ASYG09LMCE-R/AOYG09LMCE-R</t>
  </si>
  <si>
    <t>7 (A++)</t>
  </si>
  <si>
    <t>ASYG09LMCE-R</t>
  </si>
  <si>
    <t>AOYG09LMCE-R</t>
  </si>
  <si>
    <t>3,2/3,5</t>
  </si>
  <si>
    <t>b00380402</t>
  </si>
  <si>
    <t>Сплит-система ASYG12LMCE-R/AOYG12LMCE-R</t>
  </si>
  <si>
    <t>Сплит-систему ASYG12LMCE-R/AOYG12LMCE-R серии Airflow относят к новейшему, идеально сбалансированному по своим характеристикам поколению бытовых кондиционеров. Данная модель отличается повышенной производительностью и скоростью, с которой достигается температура, задаваемая с пульта управления. Уникальный дизайн внутреннего блока формирует новые стандарты для рынка бытового кондиционирования. Для этой модели разработчиками Fujitsu была значительно улучшена геометрия подачи воздуха, благодаря чему в помещении обеспечивается равномерное распределение воздуха комфортной температуры. В базовую комплектацию входят удобный пульт управления с возможностью настройки недельного таймера и комплект из подавляющего неприятные запахи фильтра ионного деодорирования с очищающим воздух яблочно-катехиновым фильтром. Благодаря оснащению модели современной эффективной системой фильтрации, она может устанавливаться в помещениях с повышенными гигиеническими требованиями к чистоте воздуха, таких как детские и спальни.  Сплит-системы состоят из блока внутреннего и наружного и представлены на сайте в виде комплекта для удобства пользователя.</t>
  </si>
  <si>
    <t>3,5</t>
  </si>
  <si>
    <t>0,97</t>
  </si>
  <si>
    <t>1,02</t>
  </si>
  <si>
    <t>ASYG12LMCE-R/AOYG12LMCE-R</t>
  </si>
  <si>
    <t>4 (A+)</t>
  </si>
  <si>
    <t>ASYG12LMCE-R</t>
  </si>
  <si>
    <t>AOYG12LMCE-R</t>
  </si>
  <si>
    <t>4,6/4,8</t>
  </si>
  <si>
    <t>b00380405</t>
  </si>
  <si>
    <t>Сплит-система ASYG14LMCE-R/AOYG14LMCE-R</t>
  </si>
  <si>
    <t>Модель серии Airflow ASYG14LMCE-R/AOYG14LMCE-R является представителем новейшего, прекрасно сбалансированного по своим характеристикам поколения бытовых кондиционеров и отличается повышенной производительностью и скоростью достижения задаваемой с пульта температуры. Внутренний блок выполнен в совершенно новом дизайне, задающем новый стандарт для рынка бытового кондиционирования. Для этой модели разработчики Fujitsu значительно улучшили геометрию подачи воздуха, и благодаря этому в помещении обеспечивается равномерное воздухораспределение. В стандартную комплектацию вошли удобный пульт управления с опцией настройки недельного таймера и комплект из подавляющего неприятные запахи фильтра ионного деодорирования и очищающего воздух яблочно-катехинового фильтра. Благодаря современной эффективной системе фильтрации модели серии Airflow можно устанавливать в помещениях с повышенными гигиеническими требованиями к чистоте воздуха, таких как спальни и детские.  Сплит-системы состоят из блока внутреннего и наружного и представлены на сайте в виде комплекта для удобства пользователя.</t>
  </si>
  <si>
    <t>1,135</t>
  </si>
  <si>
    <t>1,365</t>
  </si>
  <si>
    <t>ASYG14LMCE-R/AOYG14LMCE-R</t>
  </si>
  <si>
    <t>6,9 (A++)</t>
  </si>
  <si>
    <t>ASYG14LMCE-R</t>
  </si>
  <si>
    <t>AOYG14LMCE-R</t>
  </si>
  <si>
    <t>12,7</t>
  </si>
  <si>
    <t>13,8, 15,8 до 16,7 / 13,0, 16,0 до 16,7</t>
  </si>
  <si>
    <t>5,3/6,3</t>
  </si>
  <si>
    <t>25/33/40/44</t>
  </si>
  <si>
    <t>e00423627</t>
  </si>
  <si>
    <t>Сплит-система ASYG07KPCA-R/AOYG07KPCA-R</t>
  </si>
  <si>
    <t>Clarios</t>
  </si>
  <si>
    <t>Да</t>
  </si>
  <si>
    <t xml:space="preserve">	 В духе японского тренда на минимализм, который сегодня приобретает мировую популярность, были разработаны компактные ALL DC-инверторные сплит-системы Clarios. Дизайн белого матового внутреннего блока шириной 784 мм был разработан для квартир SMART-планировки, являющихся стандартом для японского города.	 Широкие жалюзи усовершенствованной конструкции и новый дизайн вентилятора способствуют созданию рассеянного воздушного потока, обеспечивающего максимальный комфорт пользователю.	 Новый хладагент R32 является более эффективной и экологичной альтернативой R410A, который использовался в моделях прошлого поколения.	 Отвечая глобальным запросам на снижение энергопотребления, кондиционеры Clarios показывают сезонную эффективность класса А++ в режиме охлаждения и А+ в режиме обогрева для каждой модели.	 Опциональный Wi-Fi-модуль нового поколения можно установить для моделей 7-12 всего за несколько минут самостоятельно. На модели 18-24 Wi-Fi не устанавливается.	 * Обращаем внимание: дизайн внутреннего блока, приведенный на странице серии, соответствует моделям 7000, 9000,12000 BTU. Дизайн внутреннего блока для моделей 18000 и 24000 BTU отличается и отображен в карточках данных блоков. 	 **Держатель пульта UTZ-RXLA для моделей 7000, 9000, 12000 BTU является дополнительной опцией	 ***Модели KPCA и KPCA-R технически идентичны и отличаются только заводской маркировкой	 Сплит-системы состоят из блока внутреннего и наружного и представлены на сайте в виде комплекта для удобства пользователя.</t>
  </si>
  <si>
    <t>https://klimatprof.online/upload/iblock/dbf/PHD_ASY057_01_01.png</t>
  </si>
  <si>
    <t>https://klimatprof.online/upload/iblock/fc1/PHD_AOY077_01H_01.png | https://klimatprof.online/upload/iblock/4e2/Новый рисунок (43).bmp</t>
  </si>
  <si>
    <t>2,00 (0,90–2,8)</t>
  </si>
  <si>
    <t>2,50 (0,90–3,40)</t>
  </si>
  <si>
    <t>0,480 (0,250–1,030)</t>
  </si>
  <si>
    <t>0,630 (0,250–1,390)</t>
  </si>
  <si>
    <t>6,7 (A++)</t>
  </si>
  <si>
    <t>11,8 / 15 до 16,8</t>
  </si>
  <si>
    <t>R32</t>
  </si>
  <si>
    <t>2,70 / 3,20</t>
  </si>
  <si>
    <t>22/31/38/45</t>
  </si>
  <si>
    <t>c00409223</t>
  </si>
  <si>
    <t>Сплит-система ASYG07KPCA/AOYG07KPCA</t>
  </si>
  <si>
    <t>https://klimatprof.online/upload/iblock/209/ASYG07-12KPCA.png</t>
  </si>
  <si>
    <t>https://klimatprof.online/upload/iblock/1b5/PHD_AOY077_01H_01.png | https://klimatprof.online/upload/iblock/e45/Новый рисунок (43).bmp</t>
  </si>
  <si>
    <t>2,0 (0,9-2,8)</t>
  </si>
  <si>
    <t>2,5 (0,9-3,4)</t>
  </si>
  <si>
    <t>0,48</t>
  </si>
  <si>
    <t>0,63</t>
  </si>
  <si>
    <t>11,8, 15 до 16,8 / 13,0, 16,0 до 16,8</t>
  </si>
  <si>
    <t>2,7/3,2</t>
  </si>
  <si>
    <t>e00423628</t>
  </si>
  <si>
    <t>Сплит-система ASYG09KPCA-R/AOYG09KPCA-R</t>
  </si>
  <si>
    <t>2,50 (0,90–3,00)</t>
  </si>
  <si>
    <t>2,80 (0,90–3,80)</t>
  </si>
  <si>
    <t>0,710 (0,250–1,050)</t>
  </si>
  <si>
    <t>0,790 (0,250–1,390)</t>
  </si>
  <si>
    <t>3,50 / 3,80</t>
  </si>
  <si>
    <t>c00409226</t>
  </si>
  <si>
    <t>Сплит-система ASYG09KPCA/AOYG09KPCA</t>
  </si>
  <si>
    <t>https://klimatprof.online/upload/iblock/3a2/ASYG07-12KPCA.png</t>
  </si>
  <si>
    <t>https://klimatprof.online/upload/iblock/1ee/PHD_AOY077_01H_01.png | https://klimatprof.online/upload/iblock/38b/Новый рисунок (43).bmp</t>
  </si>
  <si>
    <t>2,5 (0,9-3,0)</t>
  </si>
  <si>
    <t>2,8 (0,9-3,8)</t>
  </si>
  <si>
    <t>0,71</t>
  </si>
  <si>
    <t>0,79</t>
  </si>
  <si>
    <t>3,5/3,8</t>
  </si>
  <si>
    <t>e00423629</t>
  </si>
  <si>
    <t>Сплит-система ASYG12KPCA-R/AOYG12KPCA-R</t>
  </si>
  <si>
    <t>3,40 (0,90–4,80)</t>
  </si>
  <si>
    <t>3,80 (0,90–4,80)</t>
  </si>
  <si>
    <t>1,000 (0,250–1,140)</t>
  </si>
  <si>
    <t>1,140 (0,250–1,600)</t>
  </si>
  <si>
    <t>6,3 (A++)</t>
  </si>
  <si>
    <t>4,70 / 5,60</t>
  </si>
  <si>
    <t>22/33/40/46</t>
  </si>
  <si>
    <t>c00409229</t>
  </si>
  <si>
    <t>Сплит-система ASYG12KPCA/AOYG12KPCA</t>
  </si>
  <si>
    <t>https://klimatprof.online/upload/iblock/c59/ASYG07-12KPCA.png</t>
  </si>
  <si>
    <t>https://klimatprof.online/upload/iblock/ba9/PHD_AOY077_01H_01.png | https://klimatprof.online/upload/iblock/b0b/Новый рисунок (43).bmp</t>
  </si>
  <si>
    <t>3,4 (0,9-3,7)</t>
  </si>
  <si>
    <t>3,8 (0,9-4,8)</t>
  </si>
  <si>
    <t>1,14</t>
  </si>
  <si>
    <t>4,7/5,6</t>
  </si>
  <si>
    <t>e00420932</t>
  </si>
  <si>
    <t>Сплит-система ASYG18KLCA/AOYG18KLCA</t>
  </si>
  <si>
    <t xml:space="preserve">	 В духе японского тренда на минимализм, который сегодня приобретает мировую популярность, были разработаны компактные ALL DC-инверторные сплит-системы Clarios. Дизайн белого матового внутреннего блока шириной 784 мм был разработан для квартир SMART-планировки, являющихся стандартом для японского города.	 Широкие жалюзи усовершенствованной конструкции и новый дизайн вентилятора способствуют созданию рассеянного воздушного потока, обеспечивающего максимальный комфорт пользователю.	 Новый хладагент R32 является более эффективной и экологичной альтернативой R410A, который использовался в моделях прошлого поколения.	 Отвечая глобальным запросам на снижение энергопотребления, кондиционеры Clarios показывают сезонную эффективность класса А++ в режиме охлаждения и А+ в режиме обогрева для каждой модели.</t>
  </si>
  <si>
    <t>https://klimatprof.online/upload/iblock/62c/ASYG18-24KLCA.png</t>
  </si>
  <si>
    <t>https://klimatprof.online/upload/iblock/b7f/AOYG18-24KLTA.png | https://klimatprof.online/upload/iblock/926/Новый рисунок (43).bmp</t>
  </si>
  <si>
    <t>5,2 (0,90–5,50)</t>
  </si>
  <si>
    <t>6,30 (0,60–7,60)</t>
  </si>
  <si>
    <t>1,685 (0,140–2,090)</t>
  </si>
  <si>
    <t>1,800 (0,100–1,930)</t>
  </si>
  <si>
    <t>7,2 (A++)</t>
  </si>
  <si>
    <t>4,3 (A+)</t>
  </si>
  <si>
    <t>13,8 / 15,8 до 16,7</t>
  </si>
  <si>
    <t>7,50 / 8,00</t>
  </si>
  <si>
    <t>35/40/44/47</t>
  </si>
  <si>
    <t>9,5</t>
  </si>
  <si>
    <t>c00409232</t>
  </si>
  <si>
    <t>Сплит-система ASYG18KLCA/AOYG18KLTA</t>
  </si>
  <si>
    <t>https://klimatprof.online/upload/iblock/f3a/ASYG18-24KLCA.png</t>
  </si>
  <si>
    <t>https://klimatprof.online/upload/iblock/784/AOYG18-24KLTA.png | https://klimatprof.online/upload/iblock/b3c/Новый рисунок (43).bmp</t>
  </si>
  <si>
    <t>5,20 (0,90–5,50)</t>
  </si>
  <si>
    <t>e00420933</t>
  </si>
  <si>
    <t>Сплит-система ASYG24KLCA/AOYG24KLCA</t>
  </si>
  <si>
    <t>https://klimatprof.online/upload/iblock/535/ASYG18-24KLCA.png</t>
  </si>
  <si>
    <t>https://klimatprof.online/upload/iblock/061/AOYG18-24KLTA.png | https://klimatprof.online/upload/iblock/d63/Новый рисунок (43).bmp</t>
  </si>
  <si>
    <t>7,10 (0,90–7,70)</t>
  </si>
  <si>
    <t>8,00 (0,90–9,00)</t>
  </si>
  <si>
    <t>2,420 (0,180–2,740)</t>
  </si>
  <si>
    <t>2,225 (0,150–2,660)</t>
  </si>
  <si>
    <t>7,1 (A++)</t>
  </si>
  <si>
    <t>10,90 / 10,40</t>
  </si>
  <si>
    <t>33/38/45/51</t>
  </si>
  <si>
    <t>12,5</t>
  </si>
  <si>
    <t>c00409235</t>
  </si>
  <si>
    <t>Сплит-система ASYG24KLCA/AOYG24KLTA</t>
  </si>
  <si>
    <t>https://klimatprof.online/upload/iblock/d34/ASYG18-24KLCA.png</t>
  </si>
  <si>
    <t>https://klimatprof.online/upload/iblock/acd/AOYG18-24KLTA.png | https://klimatprof.online/upload/iblock/bee/Новый рисунок (43).bmp</t>
  </si>
  <si>
    <t>e00423621</t>
  </si>
  <si>
    <t>Сплит-система ASYG07KMCC/AOYG07KMCC</t>
  </si>
  <si>
    <t>Genios</t>
  </si>
  <si>
    <t xml:space="preserve">	 Кондиционеры Genios сочетают классическое белоснежное исполнение внутреннего блока и высокую производительность. Широкий набор дополнительных функций делает Genios по-настоящему универсальным устройством.	 Новый хладагент R32 является более эффективной и экологичной альтернативой R410A, который использовался в моделях прошлого поколения.	 Двойная система фильтрации с антибактериальным и дезодорирующим фильтром улучшит качество воздуха в помещении.	 Режим поддержания 10 ⁰С защитит загородный дом от промерзания.	 Недельный таймер позволит создать автоматические настройки, подходящие под ваш ритм жизни.	 С опциональным управлением по Wi-Fi пульт кондиционера можно заменить вашим смартфоном или планшетом.	 Новая форма жалюзи позволяет настроить комфортный воздушный поток даже в высокопроизводительных режимах.		 Сплит-системы состоят из блока внутреннего и наружного и представлены на сайте в виде комплекта для удобства пользователя.</t>
  </si>
  <si>
    <t>https://klimatprof.online/upload/iblock/643/PHD_ASY052_01_01.png</t>
  </si>
  <si>
    <t>https://klimatprof.online/upload/iblock/269/PHD_AOY077_01H_01.png | https://klimatprof.online/upload/iblock/fce/Новый рисунок (42).bmp</t>
  </si>
  <si>
    <t>0,450 (0,250–1,170)</t>
  </si>
  <si>
    <t>0,555 (0,250–1,210)</t>
  </si>
  <si>
    <t>7,4 (A++)</t>
  </si>
  <si>
    <t>11,8 / 15,0 до 16,8</t>
  </si>
  <si>
    <t>2,60 / 3,00</t>
  </si>
  <si>
    <t>1 / 220 / 50</t>
  </si>
  <si>
    <t>20/29/33/38</t>
  </si>
  <si>
    <t>e00423622</t>
  </si>
  <si>
    <t>Сплит-система ASYG09KMCC/AOYG09KMCC</t>
  </si>
  <si>
    <t>0,630 (0,250–1,210)</t>
  </si>
  <si>
    <t>0,620 (0,250–1,260)</t>
  </si>
  <si>
    <t>3,40 / 3,40</t>
  </si>
  <si>
    <t>20/29/34/40</t>
  </si>
  <si>
    <t>e00423623</t>
  </si>
  <si>
    <t>Сплит-система ASYG12KMCC/AOYG12KMCC</t>
  </si>
  <si>
    <t>0,935 (0,250–1,270)</t>
  </si>
  <si>
    <t>0,960 (0,250–1,520)</t>
  </si>
  <si>
    <t>7,3 (A++)</t>
  </si>
  <si>
    <t>4,4 (A+)</t>
  </si>
  <si>
    <t>4,80 / 5,10</t>
  </si>
  <si>
    <t>20/30/35/40</t>
  </si>
  <si>
    <t>e00423624</t>
  </si>
  <si>
    <t>Сплит-система ASYG14KMCC/AOYG14KMCC</t>
  </si>
  <si>
    <t>1,220 (0,250–1,400)</t>
  </si>
  <si>
    <t>1,410 (0,250–1,730)</t>
  </si>
  <si>
    <t>5,80 / 6,80</t>
  </si>
  <si>
    <t>20/30/36/43</t>
  </si>
  <si>
    <t>c00409217</t>
  </si>
  <si>
    <t>Сплит-система ASYG18KMTA/AOYG18KMTA</t>
  </si>
  <si>
    <t xml:space="preserve">	 Кондиционеры Genios сочетают классическое белоснежное исполнение внутреннего блока и высокую производительность. Широкий набор дополнительных функций делает Genios по-настоящему универсальным устройством.	 Новый хладагент R32 является более эффективной и экологичной альтернативой R410A, который использовался в моделях прошлого поколения.	 Двойная система фильтрации с антибактериальным и дезодорирующим фильтром улучшит качество воздуха в помещении.	 Режим поддержания 10 ⁰С защитит загородный дом от промерзания.	 Недельный таймер позволит создать автоматические настройки, подходящие под ваш ритм жизни.	 С опциональным управлением по Wi-Fi пульт кондиционера можно заменить вашим смартфоном или планшетом.	 Новая форма жалюзи и функция «Двойной автосвинг» позволяет настроить комфортный воздушный поток даже в высокопроизводительных режимах.	 Сплит-системы состоят из блока внутреннего и наружного и представлены на сайте в виде комплекта для удобства пользователя.</t>
  </si>
  <si>
    <t>5,20 (0,90–6,00)</t>
  </si>
  <si>
    <t>6,30  (0,90–8,70)</t>
  </si>
  <si>
    <t>1,390 (0,090–1,660)</t>
  </si>
  <si>
    <t>1,560 (0,090–2,860)</t>
  </si>
  <si>
    <t>7,77 (A++)</t>
  </si>
  <si>
    <t>4,56 (A+)</t>
  </si>
  <si>
    <t>13,0 / 16,0 до 16,8</t>
  </si>
  <si>
    <t>3 х 2,5</t>
  </si>
  <si>
    <t>6,10 / 7,00</t>
  </si>
  <si>
    <t>29/35/40/45</t>
  </si>
  <si>
    <t>e00423625</t>
  </si>
  <si>
    <t>Сплит-система ASYG18KMTB/AOYG18KMTA</t>
  </si>
  <si>
    <t xml:space="preserve">	 Кондиционеры Genios сочетают классическое белоснежное исполнение внутреннего блока и высокую производительность. Широкий набор дополнительных функций делает Genios по-настоящему универсальным устройством.	 Новый хладагент R32 является более эффективной и экологичной альтернативой R410A, который использовался в моделях прошлого поколения.	 Двойная система фильтрации с антибактериальным и дезодорирующим фильтром улучшит качество воздуха в помещении.	 Режим поддержания 10 ⁰С защитит загородный дом от промерзания.	 Недельный таймер позволит создать автоматические настройки, подходящие под ваш ритм жизни.	 С опциональным управлением по Wi-Fi пульт кондиционера можно заменить вашим смартфоном или планшетом.	 Новая форма жалюзи и функция «Двойной автосвинг» позволяет настроить комфортный воздушный поток даже в высокопроизводительных режимах.  Заказать WI-FI для моделей 18000-24000 BTU	 Сплит-системы состоят из блока внутреннего и наружного и представлены на сайте в виде комплекта для удобства пользователя.</t>
  </si>
  <si>
    <t>12,70</t>
  </si>
  <si>
    <t>c00409220</t>
  </si>
  <si>
    <t>Сплит-система ASYG24KMTA/AOYG24KMTA</t>
  </si>
  <si>
    <t>7,10 (0,90–8,30)</t>
  </si>
  <si>
    <t>8,00 (0,90–10,10)</t>
  </si>
  <si>
    <t>2,080 (0,240–3,150)</t>
  </si>
  <si>
    <t>1,910 (0,140–3,000)</t>
  </si>
  <si>
    <t>7,28 (A++)</t>
  </si>
  <si>
    <t>4,18 (A+)</t>
  </si>
  <si>
    <t>9,30 / 8,60</t>
  </si>
  <si>
    <t>29/35/40/49</t>
  </si>
  <si>
    <t>e00423626</t>
  </si>
  <si>
    <t>Сплит-система ASYG24KMTB/AOYG24KMTA</t>
  </si>
  <si>
    <t>c00411428</t>
  </si>
  <si>
    <t>Сплит-система ASYG07KETA-B/AOYG07KETA</t>
  </si>
  <si>
    <t>Interios</t>
  </si>
  <si>
    <t xml:space="preserve">	 Дизайн кондиционера Interios был разработан специально для Европы, и его легкие и элегантные очертания специально созданы для того, чтобы стать акцентом в интерьере. Изогнутая форма лицевой панели привлекательно смотрится с любого ракурса, что открывает больше возможностей для дизайнера.	 Кондиционеры серии Interios доступны в жемчужно-белом и серебристо-сером исполнении.&amp;nbsp;	 Необычный дизайн сочетается с качеством работы и функциональностью: в серии Interios использована новая конструкция жалюзи, обеспечивающая высокий комфорт воздушного потока. Расширенный функционал также включает в себя широкие возможности программирования и систему дополнительной фильтрации воздуха.&amp;nbsp;	 Работа кондиционера Interios не нарушит вашу доверительную беседу, медитацию, рабочий процесс или безмятежный сон: минимальный уровень шума внутреннего блока составляет всего 20 дБ, что граничит с беззвучностью в условиях реального жилого пространства.	 Новый хладагент R32 является более эффективной и экологичной альтернативой R410A, который использовался в моделях прошлого поколения.&amp;nbsp;	 Эффективность подтверждают высокие сезонные показатели SEER — до 7,7 и SCOP — до 4,5.		 Сплит-системы состоят из блока внутреннего и наружного и представлены на сайте в виде комплекта для удобства пользователя.</t>
  </si>
  <si>
    <t>https://klimatprof.online/upload/iblock/f12/q5g316rnwuu1doi66v5k2ij7ms8g99wf/silverB-R.png</t>
  </si>
  <si>
    <t>https://klimatprof.online/upload/iblock/720/608zv222036zdlnd48la4n7y00jmdm8d/PHD_AOY077_01H_01.png | https://klimatprof.online/upload/iblock/746/13jzuh7zmj5zfmv21zpoq30gpfpquwka/Новый рисунок (42).bmp</t>
  </si>
  <si>
    <t>13,8 / 15,0 до 16,8</t>
  </si>
  <si>
    <t>14,5</t>
  </si>
  <si>
    <t>c00411427</t>
  </si>
  <si>
    <t>Сплит-система ASYG07KETA/AOYG07KETA</t>
  </si>
  <si>
    <t>https://klimatprof.online/upload/iblock/c7e/08sendwmww04h5go327kmlzm8d8yhplh/whiteB-R.png</t>
  </si>
  <si>
    <t>https://klimatprof.online/upload/iblock/41e/yd8tgnw871wpu4sb85ktylyni67ajeyw/PHD_AOY077_01H_01.png | https://klimatprof.online/upload/iblock/e85/63pnrq84fx26202qlex8tx0z2qcz3adm/Новый рисунок (42).bmp</t>
  </si>
  <si>
    <t>c00411433</t>
  </si>
  <si>
    <t>Сплит-система ASYG09KETA-B/AOYG09KETA</t>
  </si>
  <si>
    <t>https://klimatprof.online/upload/iblock/2ac/se9p78b5ezsx9p9rtdieqn0kdncpomc2/silverB-R.png</t>
  </si>
  <si>
    <t>https://klimatprof.online/upload/iblock/54e/9jljev4lwnjp20fmg3x9kgex92ofhosn/PHD_AOY077_01H_01.png | https://klimatprof.online/upload/iblock/168/iyt4cybwk1bkyxk7mdbfpkw3t97zpxc3/Новый рисунок (42).bmp</t>
  </si>
  <si>
    <t>c00411432</t>
  </si>
  <si>
    <t>Сплит-система ASYG09KETA/AOYG09KETA</t>
  </si>
  <si>
    <t>https://klimatprof.online/upload/iblock/de0/33fqqq7bua1nw2ei5x9c83w5dbw5q2oc/whiteB-R.png</t>
  </si>
  <si>
    <t>https://klimatprof.online/upload/iblock/887/f89isia4p6soj1x7inmuy6k2lodh1ihw/PHD_AOY077_01H_01.png | https://klimatprof.online/upload/iblock/38c/k89h166xrvtlivm5yegyd053nn2w3r6b/Новый рисунок (42).bmp</t>
  </si>
  <si>
    <t>c00411438</t>
  </si>
  <si>
    <t>Сплит-система ASYG12KETA-B/AOYG12KETA</t>
  </si>
  <si>
    <t>https://klimatprof.online/upload/iblock/131/ng6fuhr57rjmq15u8e20zfdpo4k2i84d/silverB-R.png</t>
  </si>
  <si>
    <t>https://klimatprof.online/upload/iblock/4c2/8nph0r6vkk1m12zttrceiyce8alnboh5/PHD_AOY077_01H_01.png | https://klimatprof.online/upload/iblock/f61/s1xkl8ke86t1xqxcod8d7fcw3h078nfn/Новый рисунок (42).bmp</t>
  </si>
  <si>
    <t>c00411437</t>
  </si>
  <si>
    <t>Сплит-система ASYG12KETA/AOYG12KETA</t>
  </si>
  <si>
    <t>https://klimatprof.online/upload/iblock/a5c/bwut2ex69je29x4aomv3c3c3tfbo02nb/whiteB-R.png</t>
  </si>
  <si>
    <t>https://klimatprof.online/upload/iblock/f72/o51vbowh2bmi4daa66taln1vji7ozo1y/PHD_AOY077_01H_01.png | https://klimatprof.online/upload/iblock/bfc/ookzyk3m619r9adkw7730lvwi9em5wm2/Новый рисунок (42).bmp</t>
  </si>
  <si>
    <t>c00411443</t>
  </si>
  <si>
    <t>Сплит-система ASYG14KETA-B/AOYG14KETA</t>
  </si>
  <si>
    <t>https://klimatprof.online/upload/iblock/89e/2fg5nb08au4ccloxq9x7nuunw57ejrmw/silverB-R.png</t>
  </si>
  <si>
    <t>https://klimatprof.online/upload/iblock/2ee/9ci055d8a129v0gx12ehaixk3agevfiq/PHD_AOY077_01H_01.png | https://klimatprof.online/upload/iblock/fad/w3lh2wksgpyjcnlk30xau0rxf70uk147/Новый рисунок (42).bmp</t>
  </si>
  <si>
    <t>11,5</t>
  </si>
  <si>
    <t>c00411442</t>
  </si>
  <si>
    <t>Сплит-система ASYG14KETA/AOYG14KETA</t>
  </si>
  <si>
    <t>https://klimatprof.online/upload/iblock/03c/0qcvyi9jyf8v32egfobu2avy1nqr5qon/whiteB-R.png</t>
  </si>
  <si>
    <t>https://klimatprof.online/upload/iblock/0e5/40tppo5gnusvyd6ce5xad3mh4sn8116p/PHD_AOY077_01H_01.png | https://klimatprof.online/upload/iblock/612/bvht0harut87ofn0w9mwtducan7hodd9/Новый рисунок (42).bmp</t>
  </si>
  <si>
    <t>b00373180</t>
  </si>
  <si>
    <t>Сплит-система ASYG09KXCA/AOYG09KXCA</t>
  </si>
  <si>
    <t>Nocria X</t>
  </si>
  <si>
    <t xml:space="preserve"> Сплит-система Fujitsu ASYG09KXCA/AOYG09KXCA настенного типа серии «Nocria X» является инновационным решением в мире климатической техники, не имеющим аналогов. Кондиционер&amp;nbsp;ASYG09KXCA/AOYG09KXCA воплотил в себе самые передовые и революционные для климатической отрасли решения — первый в мире кондиционер с технологией Dual Blaster и двухступенчатой системой фильтрации, превосходящий все представления о комфортном климате.В данной сплит-системе в качестве хладагента применяется экологически безопасный R32. Сезонные коэффициенты SEER8,5 и SCOP5,1 подтверждают высочайший класс энергоэффективности А+++. Прогрессивное инженерное решение гармонично дополняет футуристичный дизайн корпуса с боковыми вентиляторами. Кондиционер комплектуется WI-FI-контроллером и стильным беспроводным пульт управления с выдвижной панелью.	 Сплит-системы состоят из блока внутреннего и наружного и представлены на сайте в виде комплекта для удобства пользователя.</t>
  </si>
  <si>
    <t>https://klimatprof.online/upload/iblock/480/2343223523.jpg</t>
  </si>
  <si>
    <t>https://klimatprof.online/upload/iblock/6fe/nocriaX.jpg | https://klimatprof.online/upload/iblock/21e/5f2e2b45ab9a423c42dc934cc605a878.png | https://klimatprof.online/upload/iblock/8f8/3542523.png</t>
  </si>
  <si>
    <t>2,50 (0,60–3,50)</t>
  </si>
  <si>
    <t>3,60 (0,60–7,1)</t>
  </si>
  <si>
    <t>0,460</t>
  </si>
  <si>
    <t>0,630</t>
  </si>
  <si>
    <t>ASYG09KXCA/AOYG09KXCA</t>
  </si>
  <si>
    <t>8,5 (A+++)</t>
  </si>
  <si>
    <t>5,1 (A+++)</t>
  </si>
  <si>
    <t>ASYG09KXCA</t>
  </si>
  <si>
    <t>AOYG09KXCA</t>
  </si>
  <si>
    <t>2,10 / 2,80</t>
  </si>
  <si>
    <t>A+++</t>
  </si>
  <si>
    <t>28/38/42/46</t>
  </si>
  <si>
    <t>b00375844</t>
  </si>
  <si>
    <t>Сплит-система ASYG12KXCA/AOYG12KXCA</t>
  </si>
  <si>
    <t xml:space="preserve">	 Сплит-система Fujitsu ASYG12KXCA/AOYG12KXCA серии Nocria X сочетает в себе максимум полезных функций и технических преимуществ инверторного кондиционера. Японский кондиционер ASYG12KXCA/AOYG12KXCA обладает низким уровнем шума, отсутствием вибрации, высокой экономичностью. Плавная регулировка мощности сплит-системы данной серии позволяет максимально точно поддерживать заданную температуру вне зависимости от погоды и времени суток. Отсутствие высоких пусковых токов благотворно сказывается на сроке службы компрессора и уменьшает нагрузку на электрическую сеть.	 Прогрессивное инженерное решение гармонично дополняет футуристичный дизайн корпуса с боковыми вентиляторами. Все сплит-системы комплектуются Wi-Fi-контроллером и стильным беспроводным пультом управления с выдвижной панелью. Сплит-системы состоят из блока внутреннего и наружного и представлены на сайте в виде комплекта для удобства пользователя.</t>
  </si>
  <si>
    <t>https://klimatprof.online/upload/iblock/82a/2343223523.jpg</t>
  </si>
  <si>
    <t>https://klimatprof.online/upload/iblock/195/nocriaX.jpg | https://klimatprof.online/upload/iblock/b3d/5f2e2b45ab9a423c42dc934cc605a878.png | https://klimatprof.online/upload/iblock/87c/3542523.png</t>
  </si>
  <si>
    <t>3,40 (0,60–5,30)</t>
  </si>
  <si>
    <t>5,00 (0,60–9,00)</t>
  </si>
  <si>
    <t>0,670</t>
  </si>
  <si>
    <t>1,020</t>
  </si>
  <si>
    <t>ASYG12KXCA/AOYG12KXCA</t>
  </si>
  <si>
    <t>ASYG12KXCA</t>
  </si>
  <si>
    <t>AOYG12KXCA</t>
  </si>
  <si>
    <t>3 х 4</t>
  </si>
  <si>
    <t>3,00 / 4,50</t>
  </si>
  <si>
    <t>000331502</t>
  </si>
  <si>
    <t>Сплит-система ASYG18LFCA/AOYG18LFC</t>
  </si>
  <si>
    <t xml:space="preserve">Standard Inverter </t>
  </si>
  <si>
    <t>Сплит-система Fujitsu ASYG18LFCA/AOYG18LFC серии Standard сочетает в себе энергоэффективность класса А и систему очистки воздуха, которая была разработана на основе японских технологий с применением натуральных природных компонентов. Кондиционер ASYG18LFCA/AOYG18LFC рекомендован для установки в помещениях с повышенными гигиеническими требованиями к чистоте воздуха, таких как спальни и детские комнаты. В стандартную комплектацию кондиционеров данной серии входят яблочно- катехиновым фильтром и фильтром ионного деодорирования. В яблочно-катехиновом фильтре мелкие частицы пыли, невидимые споры плесени и вредные микроорганизмы притягиваются, поглощаются и обезвреживаются благодаря электростатическим свойствам фильтра и химическим свойствам активного действующего вещества. В фильтрах ионного деодорирования запахи эффективно поглощаются благодаря воздействию ионов, которые излучают напыленные на сетку фильтра микрочастицы керамики.  Сплит-системы состоят из блока внутреннего и наружного и представлены на сайте в виде комплекта для удобства пользователя.</t>
  </si>
  <si>
    <t>https://klimatprof.online/upload/iblock/12f/standard_inverter_indoor.png</t>
  </si>
  <si>
    <t>https://klimatprof.online/upload/iblock/44b/39498dab3355a11f3e1d866e7aa0374c.png | https://klimatprof.online/upload/iblock/364/8e865530ae4f056c651ec71b10db7199.png</t>
  </si>
  <si>
    <t>5,2 (0,9-6,0)</t>
  </si>
  <si>
    <t>6,3 (0,9-9,1)</t>
  </si>
  <si>
    <t>1,52</t>
  </si>
  <si>
    <t>1,71</t>
  </si>
  <si>
    <t>ASYG18LFCA/AOYG18LFC</t>
  </si>
  <si>
    <t>6,94 (A++)</t>
  </si>
  <si>
    <t>3,87 (A)</t>
  </si>
  <si>
    <t>ASYG18LFCA</t>
  </si>
  <si>
    <t>AOYG18LFC</t>
  </si>
  <si>
    <t>GENERAL</t>
  </si>
  <si>
    <t>12, 16 /</t>
  </si>
  <si>
    <t>6,8 / 7,6</t>
  </si>
  <si>
    <t>26/33/37/43</t>
  </si>
  <si>
    <t>000332212</t>
  </si>
  <si>
    <t>Сплит-система ASYG30LFCA/AOYG30LFT</t>
  </si>
  <si>
    <t>Сплит-система Fujitsu ASYG30LFCA/AOYG30LFT серии Standard предназначена для поддержания комфортного микроклимата в помещениях большой площади. Она сочетает в себе высочайшую энергоэффективность класса А и эффективную систему очистки воздуха, которая была разработана на основе японских технологий с применением натуральных природных компонентов. Кондиционер ASYG30LFCA/AOYG30LFT рекомендуется устанавливаться в просторных помещениях с повышенными требованиями к чистоте воздуха, таких как спортзалы, детские игровые комнаты, гостиные или офисы.В стандартную комплектацию сплит-систем серии Standard входят яблочно-катехиновый фильтр и фильтр ионного деодорирования.  Сплит-системы состоят из блока внутреннего и наружного и представлены на сайте в виде комплекта для удобства пользователя.</t>
  </si>
  <si>
    <t>https://klimatprof.online/upload/iblock/cd8/standard_inverter_indoor.png</t>
  </si>
  <si>
    <t>https://klimatprof.online/upload/iblock/0fa/e745d569f9f9f56dd7fce4499436f707.png | https://klimatprof.online/upload/iblock/21b/a09703d6636592e52c51f6d5b9e7dacb.png</t>
  </si>
  <si>
    <t>8,0 (2,9-9,0)</t>
  </si>
  <si>
    <t>8,8 (2,2-11,0)</t>
  </si>
  <si>
    <t>2,49</t>
  </si>
  <si>
    <t>2,44</t>
  </si>
  <si>
    <t>ASYG30LFCA/AOYG30LFT</t>
  </si>
  <si>
    <t>5,69 (A+)</t>
  </si>
  <si>
    <t>3,8 (A)</t>
  </si>
  <si>
    <t>ASYG30LFCA</t>
  </si>
  <si>
    <t>AOYG30LFT</t>
  </si>
  <si>
    <t>15,88</t>
  </si>
  <si>
    <t>10,9/10,7</t>
  </si>
  <si>
    <t>A+</t>
  </si>
  <si>
    <t>33/37/42/48</t>
  </si>
  <si>
    <t>Внутренние блоки настенного типа</t>
  </si>
  <si>
    <t>6,8</t>
  </si>
  <si>
    <t>4,1</t>
  </si>
  <si>
    <t>A</t>
  </si>
  <si>
    <t>0,016</t>
  </si>
  <si>
    <t>0,022</t>
  </si>
  <si>
    <t>0,19</t>
  </si>
  <si>
    <t>0,023</t>
  </si>
  <si>
    <t>0,02</t>
  </si>
  <si>
    <t>0,033</t>
  </si>
  <si>
    <t>3,8</t>
  </si>
  <si>
    <t>7,4</t>
  </si>
  <si>
    <t>2,8</t>
  </si>
  <si>
    <t>3,4</t>
  </si>
  <si>
    <t>7,3</t>
  </si>
  <si>
    <t>4,4</t>
  </si>
  <si>
    <t>4,8/5,1</t>
  </si>
  <si>
    <t>4,2</t>
  </si>
  <si>
    <t>5,4</t>
  </si>
  <si>
    <t>1,22</t>
  </si>
  <si>
    <t>1,41</t>
  </si>
  <si>
    <t>1,220</t>
  </si>
  <si>
    <t>0,35</t>
  </si>
  <si>
    <t>e00424191</t>
  </si>
  <si>
    <t>PAC</t>
  </si>
  <si>
    <t>Сплит-система ASYG30KMTA/AOYG30KMTA</t>
  </si>
  <si>
    <t>Smart Design R32</t>
  </si>
  <si>
    <t>Мощные и экономичные кондиционеры настенного типа стабильно работают в режиме охлаждения при температуре наружного воздуха до -15 °С, а также в условиях низкой влажности.  Настенные инверторные сплит-системы состоят из блока внутреннего и наружного и представлены на сайте в виде комплекта для удобства пользователя.</t>
  </si>
  <si>
    <t>https://klimatprof.online/upload/iblock/60b/oba2r9is6sx3wt2xp9envk2u0yh6jsfv/fujitsu smart design.png</t>
  </si>
  <si>
    <t>https://klimatprof.online/upload/iblock/cde/c1iam2anng55hekybmuxd556styu3mu1/AOYZ14LBC.png | https://klimatprof.online/upload/iblock/13d/pfbnnpcss1tu1pz11u7kb21kbsf9yw1g/5f2e2b45ab9a423c42dc934cc605a878.png</t>
  </si>
  <si>
    <t>8,00 (2,90–9,00)</t>
  </si>
  <si>
    <t>8,80 (2,20–11,00)</t>
  </si>
  <si>
    <t>2,330</t>
  </si>
  <si>
    <t>2,200</t>
  </si>
  <si>
    <t>ASYG30KMTA/AOYG30KMTA</t>
  </si>
  <si>
    <t>6,67 (A++)</t>
  </si>
  <si>
    <t>4,54 (A+)</t>
  </si>
  <si>
    <t>ASYG30KMTA</t>
  </si>
  <si>
    <t>AOYG30KMTA</t>
  </si>
  <si>
    <t>10,20 / 9,70</t>
  </si>
  <si>
    <t>33/40/44/50</t>
  </si>
  <si>
    <t>18,5</t>
  </si>
  <si>
    <t>24,5</t>
  </si>
  <si>
    <t>e00424192</t>
  </si>
  <si>
    <t>Сплит-система ASYG36KMTA/AOYG36KMTA</t>
  </si>
  <si>
    <t>Мощные и экономичные кондиционеры настенного типа стабильно работают в режиме охлаждения при температуре наружного воздуха до -15 °С, а также в условиях низкой влажности. Настенные инверторные сплит-системы состоят из блока внутреннего и наружного и представлены на сайте в виде комплекта для удобства пользователя.</t>
  </si>
  <si>
    <t>9,40 (2,90–10,00)</t>
  </si>
  <si>
    <t>10,10 (2,70–11,20)</t>
  </si>
  <si>
    <t>3,160</t>
  </si>
  <si>
    <t>2,730</t>
  </si>
  <si>
    <t>ASYG36KMTA/AOYG36KMTA</t>
  </si>
  <si>
    <t>6,14 (A++)</t>
  </si>
  <si>
    <t>4,52 (A+)</t>
  </si>
  <si>
    <t>ASYG36KMTA</t>
  </si>
  <si>
    <t>AOYG36KMTA</t>
  </si>
  <si>
    <t>13,90 / 12,00</t>
  </si>
  <si>
    <t>Внутренние блоки канального типа R32</t>
  </si>
  <si>
    <t xml:space="preserve">	 Компактные кондиционеры канального типа являются идеальным решением для скрытого монтажа в таких помещениях, как гостиничные номера, переговорные комнаты, спальни и гостиные. Внутренний блок обладает рекордно малой высотой (всего 198 мм), что позволяет устанавливать данную модель в ограниченном пространстве. Забор воздуха можно осуществлять как с нижней, так и с тыльной стороны внутреннего блока.	 Непревзойденный уровень статического давления вентилятора 90 Па, что расширяет возможности расположения блоков.	 Дополнительно может быть установлена управляемая интерьерная решетка воздуховода с 4 положениями жалюзи и функцией автоматического распределения воздушного потока. Использование этой опции облагородит интерьер и обеспечит максимальный комфорт пользователя.	 В стандартную комплектацию входит встроенная дренажная помпа (высота подъема конденсата 850 мм) и воздушный фильтр.	 Канальные узкопрофильные кондиционеры работают на экологически безопасном хладагенте R32.	 Пульт управления в комплект поставки не входит.</t>
  </si>
  <si>
    <t>https://klimatprof.online/upload/iblock/391/Внутренний блок канальный узкопрофильный.png</t>
  </si>
  <si>
    <t>-</t>
  </si>
  <si>
    <t>0,049</t>
  </si>
  <si>
    <t>5,9</t>
  </si>
  <si>
    <t>25 / 32</t>
  </si>
  <si>
    <t>0,30</t>
  </si>
  <si>
    <t>0,058</t>
  </si>
  <si>
    <t>5,8</t>
  </si>
  <si>
    <t>0,076</t>
  </si>
  <si>
    <t>5,6</t>
  </si>
  <si>
    <t>0,51</t>
  </si>
  <si>
    <t>0,073</t>
  </si>
  <si>
    <t>12,,70</t>
  </si>
  <si>
    <t>0,44</t>
  </si>
  <si>
    <t xml:space="preserve">	 Напольные кондиционеры Fujitsu являются современным и высокоэффективным решением для поддержания оптимальной температуры в помещении как летом, так и в период межсезонья.	 Двухвентиляторная конструкция обеспечивает подачу воздуха горизонтально по полу и вертикально вдоль стены или окна. Такое распределение воздуха особенно эффективно при работе на обогрев, так как оно защищает от холода, идущего от окна.	 Стильный и компактный внутренний блок удачно впишется в дизайн-проект любого уровня сложности, а практически бесшумная работа его вентиляторов обеспечит непревзойденный акустический комфорт.	 Внутренний блок оборудованы датчиком утечки хладагента, обеспечивающий полную безопасность использования кондиционера.	 Напольные кондиционеры работают на экологически безопасном хладагенте R32.	 В комплект поставки входит беспроводной пульт управления</t>
  </si>
  <si>
    <t>4,3</t>
  </si>
  <si>
    <t>0,15</t>
  </si>
  <si>
    <t>8,2</t>
  </si>
  <si>
    <t>0,18</t>
  </si>
  <si>
    <t>8,1</t>
  </si>
  <si>
    <t xml:space="preserve">	 К сезону 2021 года инженеры Fujitsu разработали абсолютно новую модель подпотолочного кондиционера на экологически безопасном хладагенте R32. Легкий и элегантный дизайн внутреннего блока удостоился в 2020 году награды Red Dot Design Award. Изогнутые линии корпуса хорошо смотрятся с любого угла обзора, а современный и минималистичный стиль внутреннего блока подойдет к любому интерьеру.	 По сравнению с кондиционерами предыдущего поколения новые подпотолочные блоки стали до 20% легче. Кроме того, в новых блоках используются монтажные пластины новой конструкции, существенно облегчающие монтаж внутреннего блока.	 Высокая производительность вентиляторов внутреннего блока и позволяют достичь комфортной подвижности воздуха и благоприятного поля температур даже в самых отдаленных частях помещения.	 Опционально доступен встраиваемый ИК-приемник с беспроводным пультом.	 Пульт управления и дренажная помпа в комплект поставки не входят.</t>
  </si>
  <si>
    <t>0,21</t>
  </si>
  <si>
    <t>e00424223</t>
  </si>
  <si>
    <t>Сплит-система ARXG45KHTA/AOYG45KBTB</t>
  </si>
  <si>
    <t>Инверторные канальные высоконапорные сплит-системы R32</t>
  </si>
  <si>
    <t xml:space="preserve">	 Инверторные высоконапорные канальные кондиционеры Fujitsu разработаны для создания комфортного микроклимата в больших по площади жилых и коммерческих помещениях: офисах, магазинах, коттеджах, фитнес-центрах, библиотеках. Внутренние блоки таких систем развивают уровень статического давления 250 Па, что позволяет им эффективно работать при подключении к сложным системам воздуховодов.	 Двухроторные инверторные компрессоры обеспечивают высокую производительность и широкий диапазон рабочих температур. Модели Fujitsu являются одними из наиболее тихих среди кондиционеров такой мощности. В тихом режиме работы уровень шума внутреннего блока составляет всего 40 дБ. Если необходимо достичь минимального уровня шума наружного блока при работе, возможно снижение его уровня шума на 3 дБ.	 Канальные высоконапорные кондиционеры серии работают на экологически безопасном хладагенте R32.	 Пульт управления не входит в комплект поставки.	 Внутренние блоки серии KHTA сочетаются только с наружными блоками серии KBTB.</t>
  </si>
  <si>
    <t>https://klimatprof.online/upload/iblock/691/Канальные высоконапорные внутренний блок.png</t>
  </si>
  <si>
    <t>https://klimatprof.online/upload/iblock/159/Канальные высоконапорные наружный блок.png</t>
  </si>
  <si>
    <t>12,10 (4,00–14,00)</t>
  </si>
  <si>
    <t>13,50 (5,00–16,20)</t>
  </si>
  <si>
    <t>4,160</t>
  </si>
  <si>
    <t>3,610</t>
  </si>
  <si>
    <t>2,91 (C)</t>
  </si>
  <si>
    <t>3,74 (A)</t>
  </si>
  <si>
    <t>25,4</t>
  </si>
  <si>
    <t>100–250</t>
  </si>
  <si>
    <t>18,20 / 15,80</t>
  </si>
  <si>
    <t>40/43/47</t>
  </si>
  <si>
    <t>e00424225</t>
  </si>
  <si>
    <t>Сплит-система ARXG45KHTA/AOYG45KRTA</t>
  </si>
  <si>
    <t>5 х 2,5</t>
  </si>
  <si>
    <t>7,60 / 6,80</t>
  </si>
  <si>
    <t>3 / 380 / 50</t>
  </si>
  <si>
    <t>e00424224</t>
  </si>
  <si>
    <t>Сплит-система ARXG54KHTA/AOYG54KBTB</t>
  </si>
  <si>
    <t>13,40 (5,00–14,50)</t>
  </si>
  <si>
    <t>15,50 (5,50–18,00)</t>
  </si>
  <si>
    <t>4,770</t>
  </si>
  <si>
    <t>4,180</t>
  </si>
  <si>
    <t>2,81 (C)</t>
  </si>
  <si>
    <t>3,71 (A)</t>
  </si>
  <si>
    <t>20,90 / 18,30</t>
  </si>
  <si>
    <t>e00424226</t>
  </si>
  <si>
    <t>Сплит-система ARXG54KHTA/AOYG54KRTA</t>
  </si>
  <si>
    <t>8,50 / 7,60</t>
  </si>
  <si>
    <t>e00424177</t>
  </si>
  <si>
    <t>Сплит-система ARXG24KMLA/AOYG24KATA</t>
  </si>
  <si>
    <t>Инверторные канальные сплит-системы R32</t>
  </si>
  <si>
    <t xml:space="preserve">	 Средненапорные инверторные канальные кондиционеры Fujitsu способны обеспечить комфортный микроклимат сразу в нескольких помещениях одновременно. Скрытый способ монтажа позволяет сочетать их с любыми интерьерами — в поле зрения остаются лишь декоративные решетки для подачи воздуха. Благодаря компактным размерам (всего 270 мм по высоте) они легко монтируются в пространстве за подвесным потолком.	 Внешнее статическое давление инверторных канальных кондиционеров ТМ FUJITSU достигает 150 Па, что позволяет обеспечить комфортное распределение воздуха сразу по нескольким помещениям по системе воздуховодов.	 Отдельно следует отметить низкий уровень шума от 25 Дб, что является отличным показателем для кондиционера, предназначенного для скрытого монтажа вне помещения.	 Канальные средненапорные кондиционеры работают на экологически безопасном хладагенте R32.	 Пульт управления и дренажная помпа в комплект поставки не входят.</t>
  </si>
  <si>
    <t>https://klimatprof.online/upload/iblock/169/Внутренний блок канальный средненапорный.png</t>
  </si>
  <si>
    <t>https://klimatprof.online/upload/iblock/a5b/Наружный блок канальный средненапорный.jpg</t>
  </si>
  <si>
    <t>6,80 (0,90–7,40)</t>
  </si>
  <si>
    <t>7,50 (0,90–8,60)</t>
  </si>
  <si>
    <t>2,190</t>
  </si>
  <si>
    <t>2,000</t>
  </si>
  <si>
    <t>5,9 (A+)</t>
  </si>
  <si>
    <t>3,9 (A)</t>
  </si>
  <si>
    <t>35,7 / 38,1</t>
  </si>
  <si>
    <t>30-150</t>
  </si>
  <si>
    <t>9,7 / 8,8</t>
  </si>
  <si>
    <t>25/27/29/31</t>
  </si>
  <si>
    <t>e00424178</t>
  </si>
  <si>
    <t>Сплит-система ARXG30KMLA/AOYG30KATA</t>
  </si>
  <si>
    <t>8,50 (2,80–9,60)</t>
  </si>
  <si>
    <t>10,00 (2,70–10,80)</t>
  </si>
  <si>
    <t>2,780</t>
  </si>
  <si>
    <t>2,770</t>
  </si>
  <si>
    <t>5,8 (A+)</t>
  </si>
  <si>
    <t>12,3 / 12,3</t>
  </si>
  <si>
    <t>26/30/35/39</t>
  </si>
  <si>
    <t>e00424179</t>
  </si>
  <si>
    <t>Сплит-система ARXG36KMLA/AOYG36KATA</t>
  </si>
  <si>
    <t>9,50 (2,80–10,60)</t>
  </si>
  <si>
    <t>10,80 (2,70–12,50)</t>
  </si>
  <si>
    <t>3,130</t>
  </si>
  <si>
    <t>3,030</t>
  </si>
  <si>
    <t>5,6 (A+)</t>
  </si>
  <si>
    <t>13,8 / 13,4</t>
  </si>
  <si>
    <t>e00424181</t>
  </si>
  <si>
    <t>Сплит-система ARXG36KMLA/AOYG36KQTA</t>
  </si>
  <si>
    <t>6,00 / 5,80</t>
  </si>
  <si>
    <t>3 / 400 / 50</t>
  </si>
  <si>
    <t>e00424180</t>
  </si>
  <si>
    <t>Сплит-система ARXG45KMLA/AOYG45KATA</t>
  </si>
  <si>
    <t>12,10 (4,00–12,60)</t>
  </si>
  <si>
    <t>13,50 (4,20–15,00)</t>
  </si>
  <si>
    <t>4,840</t>
  </si>
  <si>
    <t>2,5 (E)</t>
  </si>
  <si>
    <t>3,23 (C)</t>
  </si>
  <si>
    <t>21,3 / 18,3</t>
  </si>
  <si>
    <t>28/32/38/42</t>
  </si>
  <si>
    <t>e00424182</t>
  </si>
  <si>
    <t>Сплит-система ARXG45KMLA/AOYG45KQTA</t>
  </si>
  <si>
    <t>8,60 / 7,60</t>
  </si>
  <si>
    <t>e00424227</t>
  </si>
  <si>
    <t>Сплит-система ARXG12KHTAP/AOYG12KBTB</t>
  </si>
  <si>
    <t>Инверторные канальные сплит-системы Smart Design R32</t>
  </si>
  <si>
    <t xml:space="preserve">	 Средненапорные канальные кондиционеры серии Smart Design — очередная ступень развития энергоэффективных климатических решений Fujitsu. Соответствуя классам А++/А+ европейского стандарта энергоэффективности, сплит- системы отличаются высокой производительностью и низким энергопотреблением. Благодаря встроенным стабилизаторам воздушного потока, уравнивающим скорость и объем проходящего воздуха, уровень шума внутренних блоков существенно снижен.	 Канальные кондиционеры серии Smart Design отличаются очень широким модельным рядом (от 3,5 до 13,4 кВт холодопроизводительности), что в сочетании с настраиваемым уровнем статического давления от 30 до 200 Па делают их уникальным предложением. Статическое давление может быть отрегулировано с проводного пульта управления.	 В стандартную комплектацию входит дренажная помпа (высота подъема конденсата 850 мм). Опционально доступны фильтры очистки воздуха.	 Пульт управления в комплект поставки не входит.</t>
  </si>
  <si>
    <t>https://klimatprof.online/upload/iblock/b33/SMARTdesign.png</t>
  </si>
  <si>
    <t>https://klimatprof.online/upload/iblock/35c/Наружный блок канальный средненапорный.jpg</t>
  </si>
  <si>
    <t>3,50 (0,90–4,40)</t>
  </si>
  <si>
    <t>4,10 (0,90–5,70)</t>
  </si>
  <si>
    <t>0,870</t>
  </si>
  <si>
    <t>1,000</t>
  </si>
  <si>
    <t>30–200</t>
  </si>
  <si>
    <t>3,90 / 4,40</t>
  </si>
  <si>
    <t>24/26/27/32</t>
  </si>
  <si>
    <t>e00424228</t>
  </si>
  <si>
    <t>Сплит-система ARXG14KHTAP/AOYG14KBTB</t>
  </si>
  <si>
    <t>4,30 (0,90–5,40)</t>
  </si>
  <si>
    <t>5,00 (0,90–6,50)</t>
  </si>
  <si>
    <t>1,170</t>
  </si>
  <si>
    <t>1,250</t>
  </si>
  <si>
    <t>6,2 (A++)</t>
  </si>
  <si>
    <t>5,10 / 5,50</t>
  </si>
  <si>
    <t>25/27/28/33</t>
  </si>
  <si>
    <t>e00424229</t>
  </si>
  <si>
    <t>Сплит-система ARXG18KHTAP/AOYG18KBTB</t>
  </si>
  <si>
    <t>5,20 (0,90–5,90)</t>
  </si>
  <si>
    <t>6,00 (0,90–7,50)</t>
  </si>
  <si>
    <t>1,360</t>
  </si>
  <si>
    <t>1,560</t>
  </si>
  <si>
    <t>6,5 (A++)</t>
  </si>
  <si>
    <t>6,00 / 6,80</t>
  </si>
  <si>
    <t>20/22/25/28</t>
  </si>
  <si>
    <t>e00424230</t>
  </si>
  <si>
    <t>Сплит-система ARXG24KHTAP/AOYG24KBTB</t>
  </si>
  <si>
    <t>6,80 (0,90–8,00)</t>
  </si>
  <si>
    <t>7,50 (0,90–9,10)</t>
  </si>
  <si>
    <t>1,890</t>
  </si>
  <si>
    <t>1,850</t>
  </si>
  <si>
    <t>8,30 / 8,10</t>
  </si>
  <si>
    <t>21/24/28/32</t>
  </si>
  <si>
    <t>e00424231</t>
  </si>
  <si>
    <t>Сплит-система ARXG30KHTAP/AOYG30KBTB</t>
  </si>
  <si>
    <t>8,50 (2,80–10,00)</t>
  </si>
  <si>
    <t>10,00 (2,70–11,20)</t>
  </si>
  <si>
    <t>2,650</t>
  </si>
  <si>
    <t>2,630</t>
  </si>
  <si>
    <t>6,23 (A++)</t>
  </si>
  <si>
    <t>11,70 / 11,70</t>
  </si>
  <si>
    <t>29/30/33/36</t>
  </si>
  <si>
    <t>e00424232</t>
  </si>
  <si>
    <t>Сплит-система ARXG36KHTAP/AOYG36KBTB</t>
  </si>
  <si>
    <t>9,50 (2,80–11,20)</t>
  </si>
  <si>
    <t>10,80 (2,70–12,70)</t>
  </si>
  <si>
    <t>2,860</t>
  </si>
  <si>
    <t>2,480</t>
  </si>
  <si>
    <t>6,1 (A++)</t>
  </si>
  <si>
    <t>4,2 (A+)</t>
  </si>
  <si>
    <t>12,60 / 11,00</t>
  </si>
  <si>
    <t>26/28/31/36</t>
  </si>
  <si>
    <t>e00424233</t>
  </si>
  <si>
    <t>Сплит-система ARXG45KHTAP/AOYG45KBTB</t>
  </si>
  <si>
    <t>13,50 (4,20–16,20)</t>
  </si>
  <si>
    <t>3,530</t>
  </si>
  <si>
    <t>3,370</t>
  </si>
  <si>
    <t>3,43 (A)</t>
  </si>
  <si>
    <t>4,01 (A)</t>
  </si>
  <si>
    <t>15,50 / 14,80</t>
  </si>
  <si>
    <t>29/31/35/39</t>
  </si>
  <si>
    <t>e00424234</t>
  </si>
  <si>
    <t>Сплит-система ARXG54KHTAP/AOYG54KBTB</t>
  </si>
  <si>
    <t>13,40 (4,50–14,50)</t>
  </si>
  <si>
    <t>15,50 (4,70–16,50)</t>
  </si>
  <si>
    <t>4,420</t>
  </si>
  <si>
    <t>3,890</t>
  </si>
  <si>
    <t>3,03 (A)</t>
  </si>
  <si>
    <t>3,98 (A)</t>
  </si>
  <si>
    <t>19,40 / 17,10</t>
  </si>
  <si>
    <t>c00406124</t>
  </si>
  <si>
    <t>Сплит-система ARYG45LHTA/AOYG45LATT</t>
  </si>
  <si>
    <t>Инверторные канальные сплит-системы высоконапорные</t>
  </si>
  <si>
    <t xml:space="preserve">	 Инверторные высоконапорные канальные кондиционеры ТМ FUJITSU разработаны для быстрого создания и эффективного поддержания комфортного микроклимата в больших по площади жилых и коммерческих помещениях: офисах, магазинах, коттеджах, фитнесс-центрах, библиотеках. Внутренние блоки таких систем развивают уровень статического давления 250 Па, что позволяет им обеспечивать комфортные условия в нескольких просторных помещениях одновременно. Двухроторные инверторные компрессоры обеспечивают высокую производительность и широкий диапазон рабочих температур высоконапорных моделей&amp;nbsp;ТМ FUJITSU. Модели&amp;nbsp;ТМ FUJITSU&amp;nbsp;являются одними из наиболее тихих среди кондиционеров такой мощности. В тихом режиме работы уровень шума внутреннего блока составляет всего 40 дБ. Если необходимо достичь минимального уровня шума наружного блока при работе, возможно снижение его уровня шума на 3 дБ.</t>
  </si>
  <si>
    <t>https://klimatprof.online/upload/iblock/cef/f9e598558a48de0b4e9887228f6d1276.png</t>
  </si>
  <si>
    <t>https://klimatprof.online/upload/iblock/dc7/671e054d5b901c413b9742d046f36f6b.png | https://klimatprof.online/upload/iblock/722/FJ_pult.png</t>
  </si>
  <si>
    <t>12,50 (5,00~14,00)</t>
  </si>
  <si>
    <t>14,00 (5,40~16,20)</t>
  </si>
  <si>
    <t>4,06 (6,14)</t>
  </si>
  <si>
    <t>3,67 (6,14)</t>
  </si>
  <si>
    <t>ARYG45LHTA/AOYG45LATT</t>
  </si>
  <si>
    <t>3,08 (B)</t>
  </si>
  <si>
    <t>3,81 (A)</t>
  </si>
  <si>
    <t>ARYG45LHTA</t>
  </si>
  <si>
    <t>AOYG45LATT</t>
  </si>
  <si>
    <t>TOSHIBA</t>
  </si>
  <si>
    <t>23,4, 25,4/</t>
  </si>
  <si>
    <t>6,1/5,5</t>
  </si>
  <si>
    <t>c00406115</t>
  </si>
  <si>
    <t>Сплит-система ARYG45LHTA/AOYG45LETL</t>
  </si>
  <si>
    <t>https://klimatprof.online/upload/iblock/5b7/d38a9a2fe879bc4fbb7983189c08612e.png</t>
  </si>
  <si>
    <t>https://klimatprof.online/upload/iblock/112/96e2025671c5979a37e1e53a1e464348.png | https://klimatprof.online/upload/iblock/62f/FJ_pult.png</t>
  </si>
  <si>
    <t>12,50 (4,50~14,00)</t>
  </si>
  <si>
    <t>14,00 (5,00~16,20)</t>
  </si>
  <si>
    <t>4,30 (5,15)</t>
  </si>
  <si>
    <t>3,80 (5,15)</t>
  </si>
  <si>
    <t>ARYG45LHTA/AOYG45LETL</t>
  </si>
  <si>
    <t>3,68 (A)</t>
  </si>
  <si>
    <t>AOYG45LETL</t>
  </si>
  <si>
    <t>3 х 6</t>
  </si>
  <si>
    <t>18,9/16,7</t>
  </si>
  <si>
    <t>c00406127</t>
  </si>
  <si>
    <t>Сплит-система ARYG54LHTA/AOYG54LATT</t>
  </si>
  <si>
    <t>https://klimatprof.online/upload/iblock/13a/1d8bd2fd37e32769a82ba8a8f238ac9f.png</t>
  </si>
  <si>
    <t>https://klimatprof.online/upload/iblock/445/0273f3b177d0fa61f3ef76a5cffa3124.png | https://klimatprof.online/upload/iblock/7b3/FJ_pult.png</t>
  </si>
  <si>
    <t>14,00 (5,40~16,00)</t>
  </si>
  <si>
    <t>16,00 (5,80~18,00)</t>
  </si>
  <si>
    <t>4,65 (6,83)</t>
  </si>
  <si>
    <t>4,37 (6,83)</t>
  </si>
  <si>
    <t>ARYG54LHTA/AOYG54LATT</t>
  </si>
  <si>
    <t>3,01 (B)</t>
  </si>
  <si>
    <t>3,66 (A)</t>
  </si>
  <si>
    <t>ARYG54LHTA</t>
  </si>
  <si>
    <t>AOYG54LATT</t>
  </si>
  <si>
    <t>6,9/6,5</t>
  </si>
  <si>
    <t>k00231992</t>
  </si>
  <si>
    <t>Сплит-система ARYG54LHTA/AOYG54LETL</t>
  </si>
  <si>
    <t>https://klimatprof.online/upload/iblock/d04/74f442ae2b86956dffacd6c1c55e179a.png</t>
  </si>
  <si>
    <t>https://klimatprof.online/upload/iblock/6af/Fujitsu_outdoor_DCinvertor.png | https://klimatprof.online/upload/iblock/c94/FJ_pult.png</t>
  </si>
  <si>
    <t>c00406128</t>
  </si>
  <si>
    <t>Сплит-система ARYG60LHTA/AOYG60LATT</t>
  </si>
  <si>
    <t>https://klimatprof.online/upload/iblock/38b/ARYG60.jpg</t>
  </si>
  <si>
    <t>https://klimatprof.online/upload/iblock/8e6/Fujitsu_outdoor_DCinvertor.png | https://klimatprof.online/upload/iblock/3ce/FJ_pult.png</t>
  </si>
  <si>
    <t>15,00 (6,20~17,50)</t>
  </si>
  <si>
    <t>18,00 (6,20~20,00)</t>
  </si>
  <si>
    <t>4,70 (7,15)</t>
  </si>
  <si>
    <t>5,15 (7,15)</t>
  </si>
  <si>
    <t>ARYG60LHTA/AOYG60LATT</t>
  </si>
  <si>
    <t>3,19 (B)</t>
  </si>
  <si>
    <t>3,5 (B)</t>
  </si>
  <si>
    <t>ARYG60LHTA</t>
  </si>
  <si>
    <t>AOYG60LATT</t>
  </si>
  <si>
    <t>6,9/7,6</t>
  </si>
  <si>
    <t>36/40/45</t>
  </si>
  <si>
    <t>c00406129</t>
  </si>
  <si>
    <t>Сплит-система ARYG72LHTA/AOYG72LRLA</t>
  </si>
  <si>
    <t>19,00 (8,40~20,90)</t>
  </si>
  <si>
    <t>22,40 (7,20~24,60)</t>
  </si>
  <si>
    <t>5,99</t>
  </si>
  <si>
    <t>6,12</t>
  </si>
  <si>
    <t>2,94 (C)</t>
  </si>
  <si>
    <t>3,4 (B)</t>
  </si>
  <si>
    <t>24,4, 32/</t>
  </si>
  <si>
    <t>5 х 4</t>
  </si>
  <si>
    <t>11,2/11,5</t>
  </si>
  <si>
    <t>39/41/43/46</t>
  </si>
  <si>
    <t>c00406130</t>
  </si>
  <si>
    <t>Сплит-система ARYG90LHTA/AOYG90LRLA</t>
  </si>
  <si>
    <t>22,00 (10,30~24,20)</t>
  </si>
  <si>
    <t>27,00 (8,50~29,70)</t>
  </si>
  <si>
    <t>7,24</t>
  </si>
  <si>
    <t>7,65</t>
  </si>
  <si>
    <t>2,83 (C)</t>
  </si>
  <si>
    <t>3,3 (C)</t>
  </si>
  <si>
    <t>13,5/14,1</t>
  </si>
  <si>
    <t>40/42/44/47</t>
  </si>
  <si>
    <t>e00426032</t>
  </si>
  <si>
    <t>Сплит-система ARXG09KLLAP/AOYG09KATA</t>
  </si>
  <si>
    <t>Инверторные канальные узкопрофильные сплит-системы R32</t>
  </si>
  <si>
    <t>https://klimatprof.online/upload/iblock/b5c/Внутренний блок канальный узкопрофильный.png</t>
  </si>
  <si>
    <t>https://klimatprof.online/upload/iblock/d8a/Наружный блок канальный узкопрофильный.jpg</t>
  </si>
  <si>
    <t>2,50 (0,90–2,70)</t>
  </si>
  <si>
    <t>3,20 (0,90–3,90)</t>
  </si>
  <si>
    <t>0,690</t>
  </si>
  <si>
    <t>0,880</t>
  </si>
  <si>
    <t>0–90</t>
  </si>
  <si>
    <t>3,40 / 4,40</t>
  </si>
  <si>
    <t>25/26/27/28</t>
  </si>
  <si>
    <t>e00424174</t>
  </si>
  <si>
    <t>Сплит-система ARXG12KLLAP/AOYG12KATA</t>
  </si>
  <si>
    <t>3,50 (0,90–3,70)</t>
  </si>
  <si>
    <t>4,10 (0,90–4,40)</t>
  </si>
  <si>
    <t>1,090</t>
  </si>
  <si>
    <t>5,2 / 5,8</t>
  </si>
  <si>
    <t>25/26/28/29</t>
  </si>
  <si>
    <t>e00424175</t>
  </si>
  <si>
    <t>Сплит-система ARXG14KLLAP/AOYG14KATA</t>
  </si>
  <si>
    <t>4,30 (0,90–4,50)</t>
  </si>
  <si>
    <t>5,00 (0,90–5,30)</t>
  </si>
  <si>
    <t>1,370</t>
  </si>
  <si>
    <t>1,420</t>
  </si>
  <si>
    <t>6,4 / 6,6</t>
  </si>
  <si>
    <t>26/28/30/32</t>
  </si>
  <si>
    <t>e00424176</t>
  </si>
  <si>
    <t>Сплит-система ARXG18KLLAP/AOYG18KATA</t>
  </si>
  <si>
    <t>5,20 (0,90–5,40)</t>
  </si>
  <si>
    <t>6,00 (0,90–6,30)</t>
  </si>
  <si>
    <t>1,660</t>
  </si>
  <si>
    <t>1,710</t>
  </si>
  <si>
    <t>7,6 / 7,9</t>
  </si>
  <si>
    <t>27/29/30/32</t>
  </si>
  <si>
    <t>c00406107</t>
  </si>
  <si>
    <t>Сплит-система AUYG30LRLE/UTGUGYAW/AOYG30LETL</t>
  </si>
  <si>
    <t>Инверторные кассетные сплит-системы</t>
  </si>
  <si>
    <t xml:space="preserve">	 Четырехпоточное распределение воздуха, малозаметная установка за подвесным потолком, возможность работы в режиме высоких потолков делают инверторные кассетные кондиционеры Fujitsu оптимальным решением для кондиционирования просторных помещений коммерческого назначения: ночных клубов, кафе и ресторанов, учебных аудиторий. Также полно-размерные кассетные кондиционеры используются для кондиционирования нескольких помещений одновременно благодаря подключению дополнительных воздуховодов*. Уникальная разработка Fujitsu — высокоэффективный турбовентилятор —, обеспечивает равномерное и практически бесшумное распределение воздуха. Благодаря усовершенствованной форме лопаток значительно снижается шум и турбулентноcть потока, что приводит к тихой и экономичной работе кондиционера.</t>
  </si>
  <si>
    <t>https://klimatprof.online/upload/iblock/6fe/1ed7b53409b76d89f3c208f09179539f.png</t>
  </si>
  <si>
    <t>https://klimatprof.online/upload/iblock/f22/5c8053b5f74c11e0fc46c67553a04e8b.png | https://klimatprof.online/upload/iblock/b9d/FJ_pult.png</t>
  </si>
  <si>
    <t>8,50 (2,80~10,00)</t>
  </si>
  <si>
    <t>10,00 (2,70~11,20)</t>
  </si>
  <si>
    <t>2,65 (3,88)</t>
  </si>
  <si>
    <t>2,77 (3,88)</t>
  </si>
  <si>
    <t>AUYG30LRLE/UTGUGYAW/AOYG30LETL</t>
  </si>
  <si>
    <t>AUYG30LRLE</t>
  </si>
  <si>
    <t>AOYG30LETL</t>
  </si>
  <si>
    <t>25, 32/</t>
  </si>
  <si>
    <t>UTGUGYAW</t>
  </si>
  <si>
    <t>11,6/12,2</t>
  </si>
  <si>
    <t>32/36/38/40</t>
  </si>
  <si>
    <t>5,5</t>
  </si>
  <si>
    <t>c00406119</t>
  </si>
  <si>
    <t>Сплит-система AUYG36LRLA/UTGUGYAW/AOYG36LATT</t>
  </si>
  <si>
    <t>https://klimatprof.online/upload/iblock/2a5/795265663c062e90b96d2f9f1ec2f15b.png</t>
  </si>
  <si>
    <t>https://klimatprof.online/upload/iblock/550/71c47827060b8b1917ed6e677386d029.png | https://klimatprof.online/upload/iblock/ba1/FJ_pult.png</t>
  </si>
  <si>
    <t>10,00 (4,70~11,40)</t>
  </si>
  <si>
    <t>11,20 (5,00~14,00)</t>
  </si>
  <si>
    <t>2,44 (5,12)</t>
  </si>
  <si>
    <t>2,56 (5,12)</t>
  </si>
  <si>
    <t>AUYG36LRLA/UTGUGYAW/AOYG36LATT</t>
  </si>
  <si>
    <t>AUYG36LRLA</t>
  </si>
  <si>
    <t>AOYG36LATT</t>
  </si>
  <si>
    <t>3,7/3,9</t>
  </si>
  <si>
    <t>33/36/39/44</t>
  </si>
  <si>
    <t>c00406110</t>
  </si>
  <si>
    <t>Сплит-система AUYG36LRLE/UTGUGYAW/AOYG36LETL</t>
  </si>
  <si>
    <t>https://klimatprof.online/upload/iblock/7a0/1feed7f3ed974fc42f47dcb731e584b3.png</t>
  </si>
  <si>
    <t>https://klimatprof.online/upload/iblock/1d1/cf89bd93e87192dc4e1dc1e810fe4c34.png | https://klimatprof.online/upload/iblock/c75/FJ_pult.png</t>
  </si>
  <si>
    <t>10,00 (2,80~11,20)</t>
  </si>
  <si>
    <t>11,20 (2,70~12,70)</t>
  </si>
  <si>
    <t>3,12 (4,22)</t>
  </si>
  <si>
    <t>3,02 (4,56)</t>
  </si>
  <si>
    <t>AUYG36LRLE/UTGUGYAW/AOYG36LETL</t>
  </si>
  <si>
    <t>AUYG36LRLE</t>
  </si>
  <si>
    <t>AOYG36LETL</t>
  </si>
  <si>
    <t>13,7/13,3</t>
  </si>
  <si>
    <t>32/36/38/43</t>
  </si>
  <si>
    <t>c00406122</t>
  </si>
  <si>
    <t>Сплит-система AUYG45LRLA/UTGUGYAW/AOYG45LATT</t>
  </si>
  <si>
    <t>https://klimatprof.online/upload/iblock/f76/23141f18c957da00293429fc605afbd2.png</t>
  </si>
  <si>
    <t>https://klimatprof.online/upload/iblock/c99/bbc77bcf2fe6f50c77358e064cfe3cc0.png | https://klimatprof.online/upload/iblock/501/FJ_pult.png</t>
  </si>
  <si>
    <t>3,54 (5,80)</t>
  </si>
  <si>
    <t>3,58 (5,80)</t>
  </si>
  <si>
    <t>AUYG45LRLA/UTGUGYAW/AOYG45LATT</t>
  </si>
  <si>
    <t>3,53 (A)</t>
  </si>
  <si>
    <t>3,91 (A)</t>
  </si>
  <si>
    <t>AUYG45LRLA</t>
  </si>
  <si>
    <t>5,3/5,3</t>
  </si>
  <si>
    <t>36/40/42/46</t>
  </si>
  <si>
    <t>c00406113</t>
  </si>
  <si>
    <t>Сплит-система AUYG45LRLA/UTGUGYAW/AOYG45LETL</t>
  </si>
  <si>
    <t>https://klimatprof.online/upload/iblock/d5e/830db049fc5860e1e604783ee635bde0.png</t>
  </si>
  <si>
    <t>https://klimatprof.online/upload/iblock/61d/8c8472ac16bc5fcf14267599a3932a3a.png | https://klimatprof.online/upload/iblock/c86/FJ_pult.png</t>
  </si>
  <si>
    <t>12,50 (4,00~14,00)</t>
  </si>
  <si>
    <t>14,00 (4,20~16,20)</t>
  </si>
  <si>
    <t>3,88 (4,70)</t>
  </si>
  <si>
    <t>3,77 (4,70)</t>
  </si>
  <si>
    <t>AUYG45LRLA/UTGUGYAW/AOYG45LETL</t>
  </si>
  <si>
    <t>3,22 (A)</t>
  </si>
  <si>
    <t>16,9/16,5</t>
  </si>
  <si>
    <t>c00406126</t>
  </si>
  <si>
    <t>Сплит-система AUYG54LRLA/UTGUGYAW/AOYG54LATT</t>
  </si>
  <si>
    <t>https://klimatprof.online/upload/iblock/de1/675ff433d6c974b1bc7685e464b04351.png</t>
  </si>
  <si>
    <t>https://klimatprof.online/upload/iblock/94b/1445ae01d5bf3c0f9f7a90f993ee8038.png | https://klimatprof.online/upload/iblock/97a/FJ_pult.png</t>
  </si>
  <si>
    <t>4,36 (6,48)</t>
  </si>
  <si>
    <t>4,43 (6,48)</t>
  </si>
  <si>
    <t>AUYG54LRLA/UTGUGYAW/AOYG54LATT</t>
  </si>
  <si>
    <t>3,21 (A)</t>
  </si>
  <si>
    <t>3,61 (A)</t>
  </si>
  <si>
    <t>AUYG54LRLA</t>
  </si>
  <si>
    <t>6,5/6,6</t>
  </si>
  <si>
    <t>37/41/43/47</t>
  </si>
  <si>
    <t>c00406117</t>
  </si>
  <si>
    <t>Сплит-система AUYG54LRLA/UTGUGYAW/AOYG54LETL</t>
  </si>
  <si>
    <t>https://klimatprof.online/upload/iblock/46b/2479d7f49b4f7737cf169ae6385a8b5d.png</t>
  </si>
  <si>
    <t>https://klimatprof.online/upload/iblock/fac/a58d1148522ffbb91eb5c99d7d79d922.png | https://klimatprof.online/upload/iblock/e19/FJ_pult.png</t>
  </si>
  <si>
    <t>13,30 (4,50~14,50)</t>
  </si>
  <si>
    <t>16,00 (4,70~16,50)</t>
  </si>
  <si>
    <t>4,42 (4,94)</t>
  </si>
  <si>
    <t>4,69 (4,94)</t>
  </si>
  <si>
    <t>AUYG54LRLA/UTGUGYAW/AOYG54LETL</t>
  </si>
  <si>
    <t>3,41 (B)</t>
  </si>
  <si>
    <t>AOYG54LETL</t>
  </si>
  <si>
    <t>19,3/20,5</t>
  </si>
  <si>
    <t>e00424157</t>
  </si>
  <si>
    <t>Сплит-система AUXG18KRLB/UTGUKYAW/AOYG18KATA</t>
  </si>
  <si>
    <t>Инверторные кассетные сплит-системы R32</t>
  </si>
  <si>
    <t xml:space="preserve">	 Полноразмерные кассетные кондиционерыFujitsu являются идеальным решением для создания комфортного микроклимата в коммерческих помещениях большой площади. Особая конструкция жалюзи без перегородок вместе с новым турбовентилятором обеспечивают равномерное распределение воздуха с углом охвата 360⁰. Благодаря индивидуальному управлению жалюзи появилась возможность более точно настроить режим работы кассетного блока в каждом из четырех направлений воздушного потока.	 Дизайн панели элегантный и сдержанный. Стандартная панель изготовлена в белом матовом цвете, опционально доступна черная матовая панель, что расширяет возможности дизайнерских решений. Панель белого цвета также может быть дополнена датчиком движения Human Sensor, который переключает кондиционер в режим энергосбережения, если в помещении нет людей.	 Кассетные полноразмерные кондиционеры работают на экологически безопасном хладагенте R32.	 В стандартную комплектацию внутреннего блока входит дренажная помпа (высота подъема конденсата 850 мм). В комплектацию стандартной панели входит проводной пульт.&amp;nbsp;</t>
  </si>
  <si>
    <t>https://klimatprof.online/upload/iblock/fe1/Внутренний блок кассетный полноразмерный.png</t>
  </si>
  <si>
    <t>https://klimatprof.online/upload/iblock/71a/Наружный блок кассетный полноразмерный.jpg</t>
  </si>
  <si>
    <t>1,600</t>
  </si>
  <si>
    <t>7,40 / 7,70</t>
  </si>
  <si>
    <t>28/31/32/33</t>
  </si>
  <si>
    <t>e00424158</t>
  </si>
  <si>
    <t>Сплит-система AUXG24KRLB/UTGUKYAW/AOYG24KATA</t>
  </si>
  <si>
    <t>2,120</t>
  </si>
  <si>
    <t>1,970</t>
  </si>
  <si>
    <t>9,30 / 8,70</t>
  </si>
  <si>
    <t>29/32/33/35</t>
  </si>
  <si>
    <t>e00424159</t>
  </si>
  <si>
    <t>Сплит-система AUXG30KRLB/UTGUKYAW/AOYG30KATA</t>
  </si>
  <si>
    <t>2,560</t>
  </si>
  <si>
    <t>2,640</t>
  </si>
  <si>
    <t>11,30 / 11,70</t>
  </si>
  <si>
    <t>33/36/38/40</t>
  </si>
  <si>
    <t>e00424160</t>
  </si>
  <si>
    <t>Сплит-система AUXG36KRLB/UTGUKYAW/AOYG36KATA</t>
  </si>
  <si>
    <t>3,060</t>
  </si>
  <si>
    <t>2,580</t>
  </si>
  <si>
    <t>13,60 / 11,40</t>
  </si>
  <si>
    <t>34/38/41/44</t>
  </si>
  <si>
    <t>e00424163</t>
  </si>
  <si>
    <t>Сплит-система AUXG36KRLB/UTGUKYAW/AOYG36KQTA</t>
  </si>
  <si>
    <t>5,9 / 5,0</t>
  </si>
  <si>
    <t>e00424161</t>
  </si>
  <si>
    <t>Сплит-система AUXG45KRLB/UTGUKYAW/AOYG45KATA</t>
  </si>
  <si>
    <t>4,320</t>
  </si>
  <si>
    <t>3,770</t>
  </si>
  <si>
    <t>2,8 (C)</t>
  </si>
  <si>
    <t>3,58 (B)</t>
  </si>
  <si>
    <t>18,8 / 16,6</t>
  </si>
  <si>
    <t>35/39/42/46</t>
  </si>
  <si>
    <t>e00424164</t>
  </si>
  <si>
    <t>Сплит-система AUXG45KRLB/UTGUKYAW/AOYG45KQTA</t>
  </si>
  <si>
    <t>7,8 / 7,0</t>
  </si>
  <si>
    <t>e00424162</t>
  </si>
  <si>
    <t>Сплит-система AUXG54KRLB/UTGUKYAW/AOYG54KATA</t>
  </si>
  <si>
    <t>13,40 (4,50–13,80)</t>
  </si>
  <si>
    <t>15,50 (4,70–16,00)</t>
  </si>
  <si>
    <t>4,870</t>
  </si>
  <si>
    <t>4,860</t>
  </si>
  <si>
    <t>2,75 (D)</t>
  </si>
  <si>
    <t>3,19 (D)</t>
  </si>
  <si>
    <t>21,4 / 21,3</t>
  </si>
  <si>
    <t>36/40/43/47</t>
  </si>
  <si>
    <t>e00424165</t>
  </si>
  <si>
    <t>Сплит-система AUXG54KRLB/UTGUKYAW/AOYG54KQTA</t>
  </si>
  <si>
    <t>8,6 / 8,6</t>
  </si>
  <si>
    <t>c00406097</t>
  </si>
  <si>
    <t>Сплит-система AUYG12LVLB/UTGUFYDW/AOYG12LALL</t>
  </si>
  <si>
    <t>Инверторные компактные кассетные сплит-системы</t>
  </si>
  <si>
    <t xml:space="preserve">	 Компактный инверторный кассетный кондиционер Fujitsu — одна из лучших сплит-систем полупромышленного назначения на климатическом рынке. Именно Fujitsu впервые предложила компактную кассетную модель мощностью 7,1 кВт. Внутренний блок кондиционеров этой серии обладает уникальными характеристиками: это оригинальная разработка Fujitsu — турбовентилятор внутреннего блока с усовершенствованными лопастями — обеспечивает равномерное и практически бесшумное распределение воздуха. Отличительная особенность кассетных кондиционеров Fujitsu заключается в эффективном использовании пространства и отсутствии сквозняков. В компактных инверторных кассетных моделях предусмотрена возможность подачи свежего воздуха через дополнительный воздуховод.* Можно также подключить воздуховоды для удаленного распределения воздуха*. Габариты этой модели идеально подходят для установки в подвесные потолки евростандарта. Благодаря малозаметности и низкому уровню шума эти кондиционеры являются идеальным решением для кондиционирования жилых помещений и офисов.</t>
  </si>
  <si>
    <t>https://klimatprof.online/upload/iblock/e91/304fb707a859ebed59d3884c997e12ca (1).png</t>
  </si>
  <si>
    <t>https://klimatprof.online/upload/iblock/bf5/bc32fd8612dffc0a83cfde16d9d7f614.png | https://klimatprof.online/upload/iblock/2ed/59ad0831c9f1dcb5243a295db0736fab.png</t>
  </si>
  <si>
    <t>3,50 (0,90~4,40)</t>
  </si>
  <si>
    <t>4,10 (0,90~5,70)</t>
  </si>
  <si>
    <t>1,05 (1,70)</t>
  </si>
  <si>
    <t>1,11 (2,26)</t>
  </si>
  <si>
    <t>AUYG12LVLB/UTGUFYDW/AOYG12LALL</t>
  </si>
  <si>
    <t>AUYG12LVLB</t>
  </si>
  <si>
    <t>AOYG12LALL</t>
  </si>
  <si>
    <t>UTGUFYDW</t>
  </si>
  <si>
    <t>27/30/34/37</t>
  </si>
  <si>
    <t>4,5</t>
  </si>
  <si>
    <t>c00406099</t>
  </si>
  <si>
    <t>Сплит-система AUYG14LVLB/UTGUFYDW/AOYG14LALL</t>
  </si>
  <si>
    <t>https://klimatprof.online/upload/iblock/c20/95b9a42c5e0a723480e463ceb57f4cd6.png</t>
  </si>
  <si>
    <t>https://klimatprof.online/upload/iblock/c57/0d421c3adff31298e29160dbd7283b9d.png | https://klimatprof.online/upload/iblock/f9e/b32bca7ed19d3e9d01470dc43c288aae.png</t>
  </si>
  <si>
    <t>4,30 (0,90~5,40)</t>
  </si>
  <si>
    <t>5,00 (0,90~6,50)</t>
  </si>
  <si>
    <t>1,33 (2,04)</t>
  </si>
  <si>
    <t>1,34 (2,83)</t>
  </si>
  <si>
    <t>AUYG14LVLB/UTGUFYDW/AOYG14LALL</t>
  </si>
  <si>
    <t>6,4 (A++)</t>
  </si>
  <si>
    <t>AUYG14LVLB</t>
  </si>
  <si>
    <t>AOYG14LALL</t>
  </si>
  <si>
    <t>6,1/6,1</t>
  </si>
  <si>
    <t>c00406669</t>
  </si>
  <si>
    <t>Сплит-система AUYG18LVLB/UTGUFYDW/AOYG18LBCB</t>
  </si>
  <si>
    <t>https://klimatprof.online/upload/iblock/5d8/e1fddd1e7f5e7f55979f55cb74acf061.png</t>
  </si>
  <si>
    <t>https://klimatprof.online/upload/iblock/e16/b46fe45a78637468f3a81edefc7ed072.png | https://klimatprof.online/upload/iblock/b51/cbb3f61ead3c8d068a517385963949e4.png</t>
  </si>
  <si>
    <t>5,2 (0,90 - 5,90)</t>
  </si>
  <si>
    <t>6,00 (0,90~7,50)</t>
  </si>
  <si>
    <t>1,62 (2,04)</t>
  </si>
  <si>
    <t>1,66 (2,83)</t>
  </si>
  <si>
    <t>7,2/7,4</t>
  </si>
  <si>
    <t>26/30/34/38</t>
  </si>
  <si>
    <t>c00406671</t>
  </si>
  <si>
    <t>Сплит-система AUYG24LVLA/UTGUFYDW/AOYG24LBCB</t>
  </si>
  <si>
    <t>https://klimatprof.online/upload/iblock/cdc/e1fddd1e7f5e7f55979f55cb74acf061.png</t>
  </si>
  <si>
    <t>https://klimatprof.online/upload/iblock/09a/cbb3f61ead3c8d068a517385963949e4.png | https://klimatprof.online/upload/iblock/5cb/b46fe45a78637468f3a81edefc7ed072.png</t>
  </si>
  <si>
    <t>6,8 (0,90~8,00)</t>
  </si>
  <si>
    <t>8  (0,90~9,10)</t>
  </si>
  <si>
    <t>2,21(2,85)</t>
  </si>
  <si>
    <t>2,26 (3,19)</t>
  </si>
  <si>
    <t>9,7/9,9</t>
  </si>
  <si>
    <t>30/36/44/49</t>
  </si>
  <si>
    <t>e00424153</t>
  </si>
  <si>
    <t>Сплит-система AUXG12KVLA/UTGUFYFW/AOYG12KATA</t>
  </si>
  <si>
    <t>Инверторные компактные кассетные сплит-системы R32</t>
  </si>
  <si>
    <t xml:space="preserve">	 Компактные кассетные кондиционеры Fujitsu подойдут для помещений с подвесными потолками с малой высотой запотолочного пространства. Малые габариты внутреннего блока и уменьшенные размеры новой декоративной панели позволяют идеально вписать такие блоки в одну ячейку потолка евростандарта.	 Оригинальная разработка Fujitsu – двухкаскадный турбовентилятор – увеличивает эффективность теплообмена за счет более равномерного воздушного потока вокруг теплообменника внутреннего блока и обеспечивает более равномерное распределение воздуха.	 Опционально доступна возможность подключения системы подмеса свежего воздуха.	 Компактные кассетные кондиционеры работают на экологически безопасном хладагенте R32	 В стандартную комплектацию входит дренажная помпа (высота подъема конденсата 700 мм)	 Пульт управления в комплект поставки не входит</t>
  </si>
  <si>
    <t>https://klimatprof.online/upload/iblock/593/Внутренний блок кассетный компактный.png</t>
  </si>
  <si>
    <t>https://klimatprof.online/upload/iblock/13f/Наружный блок кассетный компактный.jpg</t>
  </si>
  <si>
    <t>5,20 / 5,80</t>
  </si>
  <si>
    <t>e00424154</t>
  </si>
  <si>
    <t>Сплит-система AUXG14KVLA/UTGUFYFW/AOYG14KATA</t>
  </si>
  <si>
    <t>6,40 / 6,60</t>
  </si>
  <si>
    <t>27/30/34/38</t>
  </si>
  <si>
    <t>e00424155</t>
  </si>
  <si>
    <t>Сплит-система AUXG18KVLA/UTGUFYFW/AOYG18KATA</t>
  </si>
  <si>
    <t>1,690</t>
  </si>
  <si>
    <t>1,720</t>
  </si>
  <si>
    <t>7,80 / 7,90</t>
  </si>
  <si>
    <t>e00424156</t>
  </si>
  <si>
    <t>Сплит-система AUXG24KVLA/UTGUFYFW/AOYG24KATA</t>
  </si>
  <si>
    <t>2,260</t>
  </si>
  <si>
    <t>2,080</t>
  </si>
  <si>
    <t>10,00 / 9,10</t>
  </si>
  <si>
    <t>e00424150</t>
  </si>
  <si>
    <t>Сплит-система AGYG09KVCA/AOYG09KVCA</t>
  </si>
  <si>
    <t>Инверторные напольные сплит-системы R32</t>
  </si>
  <si>
    <t>https://klimatprof.online/upload/iblock/d8e/внутренний блок напольный.png</t>
  </si>
  <si>
    <t>https://klimatprof.online/upload/iblock/29e/наружный блок напольный.jpg</t>
  </si>
  <si>
    <t>2,50 (0,90–3,50)</t>
  </si>
  <si>
    <t>3,50 (0,90–5,10)</t>
  </si>
  <si>
    <t>0,530</t>
  </si>
  <si>
    <t>0,810</t>
  </si>
  <si>
    <t>2,90 / 4,10</t>
  </si>
  <si>
    <t>22/29/35/40</t>
  </si>
  <si>
    <t>e00424151</t>
  </si>
  <si>
    <t>Сплит-система AGYG12KVCA/AOYG12KVCA</t>
  </si>
  <si>
    <t>3,50 (0,90–4,00)</t>
  </si>
  <si>
    <t>4,50 (0,90–5,30)</t>
  </si>
  <si>
    <t>8,2 (A++)</t>
  </si>
  <si>
    <t>4,30 / 5,70</t>
  </si>
  <si>
    <t>e00424152</t>
  </si>
  <si>
    <t>Сплит-система AGYG14KVCA/AOYG14KVCA</t>
  </si>
  <si>
    <t>4,20 (0,90–5,20)</t>
  </si>
  <si>
    <t>5,20 (0,90–6,30)</t>
  </si>
  <si>
    <t>1,060</t>
  </si>
  <si>
    <t>1,410</t>
  </si>
  <si>
    <t>8,1 (A++)</t>
  </si>
  <si>
    <t>4,70 / 6,20</t>
  </si>
  <si>
    <t>22/31/38/44</t>
  </si>
  <si>
    <t>e00424166</t>
  </si>
  <si>
    <t>Сплит-система ABYG18KRTA/AOYG18KATA</t>
  </si>
  <si>
    <t>Инверторные потолочные сплит-системы R32</t>
  </si>
  <si>
    <t>https://klimatprof.online/upload/iblock/ba1/Подпотолочный внутренний блок.png</t>
  </si>
  <si>
    <t>https://klimatprof.online/upload/iblock/9f8/Подпотолочный наружный блок.jpg</t>
  </si>
  <si>
    <t>7,4 / 7,6</t>
  </si>
  <si>
    <t>31/33/36/38</t>
  </si>
  <si>
    <t>e00424167</t>
  </si>
  <si>
    <t>Сплит-система ABYG24KRTA/AOYG24KATA</t>
  </si>
  <si>
    <t>6 (A+)</t>
  </si>
  <si>
    <t>29/32/36/41</t>
  </si>
  <si>
    <t>e00424168</t>
  </si>
  <si>
    <t>Сплит-система ABYG30KRTA/AOYG30KATA</t>
  </si>
  <si>
    <t>12,3 / 12,6</t>
  </si>
  <si>
    <t>32/35/40/45</t>
  </si>
  <si>
    <t>e00424169</t>
  </si>
  <si>
    <t>Сплит-система ABYG36KRTA/AOYG36KATA</t>
  </si>
  <si>
    <t>13,8 / 13,3</t>
  </si>
  <si>
    <t>32/37/40/44</t>
  </si>
  <si>
    <t>e00424171</t>
  </si>
  <si>
    <t>Сплит-система ABYG36KRTA/AOYG36KQTA</t>
  </si>
  <si>
    <t>6,0 / 5,8</t>
  </si>
  <si>
    <t>e00424170</t>
  </si>
  <si>
    <t>Сплит-система ABYG45KRTA/AOYG45KATA</t>
  </si>
  <si>
    <t>2,5 (F)</t>
  </si>
  <si>
    <t>21,3 / 18,4</t>
  </si>
  <si>
    <t>34/39/41/45</t>
  </si>
  <si>
    <t>e00424172</t>
  </si>
  <si>
    <t>Сплит-система ABYG45KRTA/AOYG45KQTA</t>
  </si>
  <si>
    <t>8,8 / 7,6</t>
  </si>
  <si>
    <t>Сплит-система ABYG54KRTA/AOYG54KATA</t>
  </si>
  <si>
    <t>31/39/41/45</t>
  </si>
  <si>
    <t>e00424173</t>
  </si>
  <si>
    <t>Сплит-система ABYG54KRTA/AOYG54KQTA</t>
  </si>
  <si>
    <t>000192078</t>
  </si>
  <si>
    <t>Блок наружный AOYG36LATT</t>
  </si>
  <si>
    <t>Наружные блоки мультисплит-систем Inverter</t>
  </si>
  <si>
    <t xml:space="preserve">	 Использование полупромышленных мультисплит-систем является наиболее оптимальным для кондиционирования больших монообъемных помещений. Гибкость размещения внутренних блоков позволяет использовать синхронные мультисплит-системы для кондиционирования помещений с нестандартной планировкой.</t>
  </si>
  <si>
    <t>https://klimatprof.online/upload/iblock/e9a/d7413a381d86209cf41fb7acbf1425cb.png</t>
  </si>
  <si>
    <t>11,2</t>
  </si>
  <si>
    <t>2,84</t>
  </si>
  <si>
    <t>2,87</t>
  </si>
  <si>
    <t>от1 до 2</t>
  </si>
  <si>
    <t>6,5</t>
  </si>
  <si>
    <t>4,3 / 4,4</t>
  </si>
  <si>
    <t>000186028</t>
  </si>
  <si>
    <t>Блок наружный AOYG54LATT</t>
  </si>
  <si>
    <t>https://klimatprof.online/upload/iblock/1b6/Fujitsu_outdoor_DCinvertor.png</t>
  </si>
  <si>
    <t>4,65</t>
  </si>
  <si>
    <t>4,37</t>
  </si>
  <si>
    <t>от 1 до 3</t>
  </si>
  <si>
    <t>b00376936</t>
  </si>
  <si>
    <t>Блок наружный AOYG72LRLA</t>
  </si>
  <si>
    <t>Наружные блоки синхронных мультисплит-систем</t>
  </si>
  <si>
    <t>https://klimatprof.online/upload/iblock/4b6/Fujitsu_outdoor_DCinvertor.png</t>
  </si>
  <si>
    <t>22,4</t>
  </si>
  <si>
    <t>5 х 6</t>
  </si>
  <si>
    <t>11,2 / 13,3</t>
  </si>
  <si>
    <t>b00376937</t>
  </si>
  <si>
    <t>Блок наружный AOYG90LRLA</t>
  </si>
  <si>
    <t>https://klimatprof.online/upload/iblock/efa/Fujitsu_outdoor_DCinvertor.png</t>
  </si>
  <si>
    <t>13,5 / 14,1</t>
  </si>
  <si>
    <t>000207656</t>
  </si>
  <si>
    <t>MULTY</t>
  </si>
  <si>
    <t>Блок внутренний ARYG24LMLA</t>
  </si>
  <si>
    <t>Внутренние блоки канального типа</t>
  </si>
  <si>
    <t xml:space="preserve">	 Средненапорные инверторные канальные модели&amp;nbsp;Fujitsu способны обеспечить комфортный микроклимат сразу в нескольких смежных помещениях. Благодаря компактным размерам (всего 270 мм по высоте) они легко монтируются в пространстве за подвесным потолком, что позволяет обеспечить полную сохранность интерьера. Охлажденный или нагретый воздух подается в помещения по системе воздуховодов, которые прикрепляются к внутреннему блоку как при встроенном, так и при подвесном подпотолочном монтаже. Инверторная технология&amp;nbsp;V-PAM&amp;nbsp;гарантирует эффективную работу компрессора при высоких рабочих частотах. Для оптимальной настройки режимов работы кондиционера в стандартной комплектации поставляется проводной пульт управления с функцией недельного таймера. </t>
  </si>
  <si>
    <t>https://klimatprof.online/upload/iblock/4cf/21835991a9a5093358e518599c261a7c.png</t>
  </si>
  <si>
    <t>https://klimatprof.online/upload/iblock/614/3fbee1dcfbdb1d04d62c61006b5bdb54.png</t>
  </si>
  <si>
    <t>2,21</t>
  </si>
  <si>
    <t>2,26</t>
  </si>
  <si>
    <t>6,2</t>
  </si>
  <si>
    <t>ARYG24LMLA</t>
  </si>
  <si>
    <t>35,7, 38,1/</t>
  </si>
  <si>
    <t>000231798</t>
  </si>
  <si>
    <t>Блок внутренний кондиционера канального ARYG22LMLA</t>
  </si>
  <si>
    <t>https://klimatprof.online/upload/iblock/5d5/fc9ebe63a2767fc64595cc3bf3a8d43c.png</t>
  </si>
  <si>
    <t>https://klimatprof.online/upload/iblock/9df/5dc64f96bd9f81f9e1873a70312e3a10.png</t>
  </si>
  <si>
    <t>6,25</t>
  </si>
  <si>
    <t>0,106</t>
  </si>
  <si>
    <t>0,11</t>
  </si>
  <si>
    <t>ARYG22LMLA</t>
  </si>
  <si>
    <t>e00423055</t>
  </si>
  <si>
    <t>Блок внутренний ARXG07KLLAP</t>
  </si>
  <si>
    <t>2,0</t>
  </si>
  <si>
    <t>0-90</t>
  </si>
  <si>
    <t>0,33</t>
  </si>
  <si>
    <t>28/26/25/24</t>
  </si>
  <si>
    <t>000191925</t>
  </si>
  <si>
    <t>Блок внутренний ARYG07LLTA</t>
  </si>
  <si>
    <t>Внутренние блоки канального типа узкопрофильные</t>
  </si>
  <si>
    <t xml:space="preserve">	 Узкопрофильные канальные внутренние блоки Fujitsu — уникальное предложение на рынке систем кондиционирования. Они отличаются наибольшей гибкостью размещения: их можно установить как за подвесным потолком при горизонтальной установке, так и в пространстве между стен при вертикальной установке. И в том, и в другом случае внутренний блок сплит-системы полностью незаметен. Внутренний блок обладает рекордно малой высотой (всего 198 мм), что позволяет устанавливать данную модель в ограниченном пространстве. При запотолочной установке можно осуществлять забор воздуха как с нижней, так и с тыльной стороны внутреннего блока. Непревзойденный уровень статического давления вентилятора 90 Па гарантирует подачу теплого воздуха на уровне пола при работе на обогрев помещения. Отдельно следует отметить низкий уровень шума при работе этой модели внутреннего блока. </t>
  </si>
  <si>
    <t>https://klimatprof.online/upload/iblock/f82/ARYG12LLTB.png</t>
  </si>
  <si>
    <t>https://klimatprof.online/upload/iblock/5b4/548eafe826775dd55428d822b2cf5a4b.png</t>
  </si>
  <si>
    <t>000185843</t>
  </si>
  <si>
    <t>Блок внутренний ARYG09LLTA</t>
  </si>
  <si>
    <t>https://klimatprof.online/upload/iblock/6f2/ARYG12LLTB.png</t>
  </si>
  <si>
    <t>https://klimatprof.online/upload/iblock/e7d/asgzvflk6645fpn1mq7om8rd3l3a8og4/uty-rnnym.png</t>
  </si>
  <si>
    <t>0,3</t>
  </si>
  <si>
    <t>28/27/26/25</t>
  </si>
  <si>
    <t>000192080</t>
  </si>
  <si>
    <t>Блок внутренний ARYG12LLTB</t>
  </si>
  <si>
    <t>https://klimatprof.online/upload/iblock/795/ARYG12LLTB.png</t>
  </si>
  <si>
    <t>https://klimatprof.online/upload/iblock/3ba/130d1d4a6a880aaee5580ff4b375ee6f.png</t>
  </si>
  <si>
    <t>ARYG12LLTB</t>
  </si>
  <si>
    <t>000185985</t>
  </si>
  <si>
    <t>Блок внутренний ARYG14LLTB</t>
  </si>
  <si>
    <t>https://klimatprof.online/upload/iblock/587/ARYG12LLTB.png</t>
  </si>
  <si>
    <t>https://klimatprof.online/upload/iblock/76b/11a0be710e560b7eb8c0d1b2d2da8a06.png</t>
  </si>
  <si>
    <t>3,9</t>
  </si>
  <si>
    <t>000192111</t>
  </si>
  <si>
    <t>Блок внутренний ARYG18LLTB</t>
  </si>
  <si>
    <t>https://klimatprof.online/upload/iblock/ce6/ARYG12LLTB.png</t>
  </si>
  <si>
    <t>https://klimatprof.online/upload/iblock/e55/39be8d094aceb12a85df824025718dc2.png</t>
  </si>
  <si>
    <t>e00423050</t>
  </si>
  <si>
    <t>Блок внутренний AUXG07KVLA</t>
  </si>
  <si>
    <t>Внутренние блоки кассетного типа R32</t>
  </si>
  <si>
    <t xml:space="preserve">	 Компактные кассетные кондиционеры Fujitsu подойдут для помещений с подвесными потолками с малой высотой запотолочного пространства. Малые габариты внутреннего блока и уменьшенные размеры новой декоративной панели позволяют идеально вписать такие блоки в одну ячейку потолка евростандарта.	 Оригинальная разработка Fujitsu – двухкаскадный турбовентилятор – увеличивает эффективность теплообмена за счет более равномерного воздушного потока вокруг теплообменника внутреннего блока и обеспечивает более равномерное распределение воздуха.	 Опционально доступна возможность подключения системы подмеса свежего воздуха.	 Компактные кассетные кондиционеры работают на экологически безопасном хладагенте R32	 В стандартную комплектацию входит дренажная помпа (высота подъема конденсата 700 мм)	 Пульт управления в комплект поставки не входит	Опциональные системы управления:	Пульт управления проводной UTYRNRYZ3	Пульт управления проводной UTYRNRYZ5	Пульт управления проводной UTYRCRYZ1	Пульт управления беспроводной UTYLNTY	Пульт управления проводной упрощенный UTYRSRY	Контроллер Wi-Fi UTYTFSXZ1</t>
  </si>
  <si>
    <t>https://klimatprof.online/upload/iblock/6ba/Внутренний блок кассетный компактный.png</t>
  </si>
  <si>
    <t>0,018</t>
  </si>
  <si>
    <t>27/29/31/33</t>
  </si>
  <si>
    <t>e00423051</t>
  </si>
  <si>
    <t>Блок внутренний AUXG09KVLA</t>
  </si>
  <si>
    <t>e00423052</t>
  </si>
  <si>
    <t>Блок внутренний AUXG12KVLA</t>
  </si>
  <si>
    <t>6,1</t>
  </si>
  <si>
    <t>e00423053</t>
  </si>
  <si>
    <t>Блок внутренний AUXG14KVLA</t>
  </si>
  <si>
    <t>0,028</t>
  </si>
  <si>
    <t>0,22</t>
  </si>
  <si>
    <t>e00422916</t>
  </si>
  <si>
    <t>Блок внутренний AUXG18KVLA</t>
  </si>
  <si>
    <t>0,039</t>
  </si>
  <si>
    <t>000185839</t>
  </si>
  <si>
    <t>Блок внутренний AUYG07LVLA</t>
  </si>
  <si>
    <t>Внутренние блоки кассетного типа компактные</t>
  </si>
  <si>
    <t xml:space="preserve">	 Компактный инверторный кассетный внутренний блок&amp;nbsp;Fujitsu&amp;nbsp;— это оригинальная разработка инженеров японского премиального бренда.&amp;nbsp;Турбовентилятор внутреннего блока с усовершенствованными лопастями обеспечивает равномерное и практически бесшумное распределение воздуха. Отличительная особенность кассетных блоков&amp;nbsp;ТМ Fujitsu заключается в эффективном использовании пространства и отсутствии сквозняков. Габариты этой модели идеально подходят для установки в подвесные потолки европейского стандарта. Благодаря малозаметности и низкому уровню шума, компактные кассетные внутренние блоки являются идеальным решением для кондиционирования жилых помещений и офисов.</t>
  </si>
  <si>
    <t>https://klimatprof.online/upload/iblock/243/024c275d0a5fcf95176c5077a6dd171d.png</t>
  </si>
  <si>
    <t>https://klimatprof.online/upload/iblock/27e/9dbf5e1f6a32b295ae595e0e9060da4c.png</t>
  </si>
  <si>
    <t>33/31/29/27</t>
  </si>
  <si>
    <t>000231799</t>
  </si>
  <si>
    <t>Блок внутренний AUYG22LVLA</t>
  </si>
  <si>
    <t>https://klimatprof.online/upload/iblock/52b/e6553904a5bf2bf809d7628399265d3d.png</t>
  </si>
  <si>
    <t>https://klimatprof.online/upload/iblock/a81/9dbf5e1f6a32b295ae595e0e9060da4c.png</t>
  </si>
  <si>
    <t>внутр, 25 / наружн, 32</t>
  </si>
  <si>
    <t>000191928</t>
  </si>
  <si>
    <t>Блок внутренний ABYG14LVTA</t>
  </si>
  <si>
    <t>Внутренние блоки напольно-потолочного типа</t>
  </si>
  <si>
    <t xml:space="preserve">	 Отличительная черта инверторных напольно-подпотолочных внутренних блоков Fujitsu — это гибкость размещения и превосходная производительность. Напольно-подпотолочные модели являются оптимальным решением в тех случаях, когда эксплуатационные особенности не позволяют проводить монтаж внутреннего блока на стене. Толщина универсального внутреннего блока Fujitsu составляет всего 199 мм, что позволяет свести к минимуму эффект присутствия оборудования в помещении. Современный дизайн и высококачественные материалы внутреннего блока позволяют ему гармонично вписываться в самые изысканные интерьеры. Функция автоматического трехмерного воздухораспределения позволит достичь комфортной температуры в самых отдаленных углах помещения и надежно защитит от простуд, возникающих от длительного пребывания под прямым потоком охлажденного воздуха.&amp;nbsp; </t>
  </si>
  <si>
    <t>https://klimatprof.online/upload/iblock/e58/e15c831730884325785a3b0f727a351f.png</t>
  </si>
  <si>
    <t>https://klimatprof.online/upload/iblock/0bb/fa09de408690ea2749dcf3c6e1c01fe1.png</t>
  </si>
  <si>
    <t>0,026</t>
  </si>
  <si>
    <t>000192118</t>
  </si>
  <si>
    <t>Блок внутренний ABYG18LVTB</t>
  </si>
  <si>
    <t>https://klimatprof.online/upload/iblock/49a/universal_indoor_block.jpg</t>
  </si>
  <si>
    <t>https://klimatprof.online/upload/iblock/e70/adbe234014df801142e09b745988c693.png</t>
  </si>
  <si>
    <t>0,047</t>
  </si>
  <si>
    <t>0,36</t>
  </si>
  <si>
    <t>000224175</t>
  </si>
  <si>
    <t>Блок внутренний ABYG22LVTA</t>
  </si>
  <si>
    <t>https://klimatprof.online/upload/iblock/c0f/universal_indoor_block.jpg</t>
  </si>
  <si>
    <t>https://klimatprof.online/upload/iblock/efc/f9c189c8ddc2bdf060b66d27dd1fb278.png</t>
  </si>
  <si>
    <t>0,08</t>
  </si>
  <si>
    <t>000224176</t>
  </si>
  <si>
    <t>Блок внутренний ABYG24LVTA</t>
  </si>
  <si>
    <t>https://klimatprof.online/upload/iblock/9d4/universal_indoor_block.jpg</t>
  </si>
  <si>
    <t>https://klimatprof.online/upload/iblock/234/60ae03e0ceabf081e64996a2613bb59b.png</t>
  </si>
  <si>
    <t>000185963</t>
  </si>
  <si>
    <t>Блок внутренний AGYG09LVCA</t>
  </si>
  <si>
    <t>Внутренние блоки напольного типа</t>
  </si>
  <si>
    <t xml:space="preserve">	 Стильный и компактный внутренний блок удачно впишется в дизайн-проект любого уровня сложности, а практически бесшумная работа его вентиляторов обеспечит непревзойденный акустический комфорт. Широкая и мощная струя подачи воздуха позволяет надежно защитить помещение от сквозняков, возникающих от окна. Многоступенчатая система фильтрации воздуха позволяет устанавливать напольные внутренние блоки Fujitsu в помещениях с повышенными требованиями к чистоте воздуха. При регулярной промывке срок службы фильтра может достигать 3 лет. Высокая эффективность фильтрации и, как следствие, свежесть и чистота воздуха делают напольные внутренние блоки Fujitsu изящным решением для создания комфортного микроклимата в гостиных и детских комнатах загородных домов. </t>
  </si>
  <si>
    <t>https://klimatprof.online/upload/iblock/93b/a3a522b665d8034cd0f466a5b4768f0a.png</t>
  </si>
  <si>
    <t>https://klimatprof.online/upload/iblock/9d2/49deef9593c65c686f7b6889f84e5e80.png</t>
  </si>
  <si>
    <t>AGYG09LVCA</t>
  </si>
  <si>
    <t>13,8 16,7</t>
  </si>
  <si>
    <t>000185969</t>
  </si>
  <si>
    <t>Блок внутренний AGYG12LVCA</t>
  </si>
  <si>
    <t>https://klimatprof.online/upload/iblock/8bd/5fc173d5c717d1140c1c8ccf8ba8fe9d.png</t>
  </si>
  <si>
    <t>https://klimatprof.online/upload/iblock/2b7/b4f96e27d98efe510cd8bf5522bef8e8.png</t>
  </si>
  <si>
    <t>AGYG12LVCA</t>
  </si>
  <si>
    <t>000185975</t>
  </si>
  <si>
    <t>Блок внутренний AGYG14LVCA</t>
  </si>
  <si>
    <t>https://klimatprof.online/upload/iblock/2e6/f23e3599c1c0d7dcefd59b11502b5646.png</t>
  </si>
  <si>
    <t>https://klimatprof.online/upload/iblock/ae5/f1304467e2a15256061f13acffe30638.png</t>
  </si>
  <si>
    <t>AGYG14LVCA</t>
  </si>
  <si>
    <t>0,2</t>
  </si>
  <si>
    <t>000192074</t>
  </si>
  <si>
    <t>Блок наружный AOYG45LATT</t>
  </si>
  <si>
    <t>https://klimatprof.online/upload/iblock/1c9/AOYG45LATT.png</t>
  </si>
  <si>
    <t>4,06</t>
  </si>
  <si>
    <t>3,67</t>
  </si>
  <si>
    <t>3.53 (A)</t>
  </si>
  <si>
    <t>3.91 (A)</t>
  </si>
  <si>
    <t>6,1 / 5,5</t>
  </si>
  <si>
    <t>c00411923</t>
  </si>
  <si>
    <t>Блок наружный AOYG14KBTA2</t>
  </si>
  <si>
    <t>Наружные блоки мультисплит-систем Inverter R32 для 2, 3, 4 и 5 помещений</t>
  </si>
  <si>
    <t xml:space="preserve">	 Мультисплит-системы нового поколения для 2, 3, 4 и 5 помещений – это следующий шаг в развитии технологий Fujitsu. Класс энергоэффективности A+++ на охлаждение и A++ на обогрев для всех типоразмеров задает новый стандарт на рынке климатической техники. Расширенные возможности по производительности подключаемых внутренних блоков увеличивают гибкость проектирования системы.	 Габариты и вес всех наружных блоков снижен относительно предыдущего поколения на хладагенте R410A.	 Линейка внутренних блоков представлена 6 типами производительностью от 2 до 7 кВт. Это настенные, напольные, подпотолочные, компактные кассетные и канальные внутренние блоки актуальных серий на хладагенте R32.</t>
  </si>
  <si>
    <t>https://klimatprof.online/upload/iblock/bdf/18-2.png</t>
  </si>
  <si>
    <t>4,0 (1,4-4,6)</t>
  </si>
  <si>
    <t>4,4 (1,1-5,5)</t>
  </si>
  <si>
    <t>0,95</t>
  </si>
  <si>
    <t>8,7 (A+++)</t>
  </si>
  <si>
    <t>4,7 (A++)</t>
  </si>
  <si>
    <t>6,35 ? 2</t>
  </si>
  <si>
    <t>9,52 ? 2</t>
  </si>
  <si>
    <t>4,7 / 4,7</t>
  </si>
  <si>
    <t>c00411924</t>
  </si>
  <si>
    <t>Блок наружный AOYG18KBTA2</t>
  </si>
  <si>
    <t>5,0 (1,7-5,8)</t>
  </si>
  <si>
    <t>5,6 (1,8-6,6)</t>
  </si>
  <si>
    <t>1,24</t>
  </si>
  <si>
    <t>8,6 (A+++)</t>
  </si>
  <si>
    <t>5,6 / 5,6</t>
  </si>
  <si>
    <t>e00423007</t>
  </si>
  <si>
    <t>Блок наружный AOYG18KBTA3</t>
  </si>
  <si>
    <t>5,4 (1,8-7,0)</t>
  </si>
  <si>
    <t>6,8 (2,0-8,0)</t>
  </si>
  <si>
    <t>1,13</t>
  </si>
  <si>
    <t>1,39</t>
  </si>
  <si>
    <t>6,35 ? 3</t>
  </si>
  <si>
    <t>9,52 ? 3</t>
  </si>
  <si>
    <t>5,1 / 6,2</t>
  </si>
  <si>
    <t>e00423008</t>
  </si>
  <si>
    <t>Блок наружный AOYG24KBTA3</t>
  </si>
  <si>
    <t>6,8 (1,8-8,5)</t>
  </si>
  <si>
    <t>8,0 (2,0-9,2)</t>
  </si>
  <si>
    <t>1,74</t>
  </si>
  <si>
    <t>1,82</t>
  </si>
  <si>
    <t>4,6 (A++)</t>
  </si>
  <si>
    <t>9,52 ? 2 + 12,7 ? 1</t>
  </si>
  <si>
    <t>7,7 / 8,1</t>
  </si>
  <si>
    <t>e00423009</t>
  </si>
  <si>
    <t>Блок наружный AOYG30KBTA4</t>
  </si>
  <si>
    <t>8,0 (2,4-10,1)</t>
  </si>
  <si>
    <t>9,6 (3,0-11,2)</t>
  </si>
  <si>
    <t>2,05</t>
  </si>
  <si>
    <t>2,11</t>
  </si>
  <si>
    <t>6,35 ? 4</t>
  </si>
  <si>
    <t>9,52 ? 2 + 12,7 ? 2</t>
  </si>
  <si>
    <t>9,1 / 9,4</t>
  </si>
  <si>
    <t>e00423010</t>
  </si>
  <si>
    <t>Блок наружный AOYG36KBTA5</t>
  </si>
  <si>
    <t>9,5 (3,0-11,0)</t>
  </si>
  <si>
    <t>10,6 (3,5-12,0)</t>
  </si>
  <si>
    <t>2,36</t>
  </si>
  <si>
    <t>6,35 ? 5</t>
  </si>
  <si>
    <t>9,52 ? 3 + 12,7 ? 2</t>
  </si>
  <si>
    <t>11,1 / 10,9</t>
  </si>
  <si>
    <t>000186037</t>
  </si>
  <si>
    <t>Блок наружный AOYG14LAC2</t>
  </si>
  <si>
    <t>Наружные блоки мультисплит-систем Inverter для 2, 3, 4, 5 и 6 помещений</t>
  </si>
  <si>
    <t xml:space="preserve">	 Для комплексного создания комфортного микроклимата в нескольких помещениях, компания ТМ FUJITSU предлагает мультисплит-системы для 2, 3 или 4 помещений. Компактность, гибкость размещения и высокая производительность наружного блока позволяют смонтировать систему в соответствии с индивидуальными требованиями заказчика.&amp;nbsp;	 При проектировании системы кондиционирования для таких объектов, как кафе или загородные коттеджи, требуется сохранить уникальный дизайн дома, расположив наружный блок за фасадом на большом расстоянии от внутренних блоков. Если оборудование устанавливается в многоэтажном здании, необходимо учитывать перепад высот между внутренними и наружными блоками.&amp;nbsp;	 Максимальная длина трассы у мультисплит-систем&amp;nbsp;ТМ FUJITSU&amp;nbsp;для 2, 3 или 4 помещений составляет до 70 м (для модели AOYG30LAT4), максимальный перепад высот до 15 м (для всех моделей). Что делает данные системы очень удобными в проектировании и монтаже.	 &amp;nbsp;Мультисплит-системы&amp;nbsp;ТМ FUJITSU&amp;nbsp;отличаются широтой выбора внутренних блоков. Линейка внутренних блоков представлена 6 типами, 20 моделями, производительностью от 2 кВт до 7 кВт. Это настенные, напольные, универсальные, компактные кассетные и канальные внутренние блоки.</t>
  </si>
  <si>
    <t>https://klimatprof.online/upload/iblock/54b/FJ_outdoor_multisplit_2-3-4.png</t>
  </si>
  <si>
    <t>4(1,4-4,4)</t>
  </si>
  <si>
    <t>4,4(1,1-5,4)</t>
  </si>
  <si>
    <t>1,09</t>
  </si>
  <si>
    <t>1,03</t>
  </si>
  <si>
    <t>6,7 (А++)</t>
  </si>
  <si>
    <t>4,1 (А+)</t>
  </si>
  <si>
    <t>AOYG14LAC2</t>
  </si>
  <si>
    <t>6,35 Х 2</t>
  </si>
  <si>
    <t>9,52 Х 2</t>
  </si>
  <si>
    <t>Ø 13.0 (I.D.), Ø 16.0 to Ø 16.7 (O.D.)</t>
  </si>
  <si>
    <t>R410</t>
  </si>
  <si>
    <t>5,1 / 4,9</t>
  </si>
  <si>
    <t>000186038</t>
  </si>
  <si>
    <t>Блок наружный AOYG18LAC2</t>
  </si>
  <si>
    <t>https://klimatprof.online/upload/iblock/857/87829cfd0f457580cb50d8ced72daa77.png</t>
  </si>
  <si>
    <t>5(1,7-5,6)</t>
  </si>
  <si>
    <t>5,6(1,8-6,1)</t>
  </si>
  <si>
    <t>1,56</t>
  </si>
  <si>
    <t>6,6 (А++)</t>
  </si>
  <si>
    <t>AOYG18LAC2</t>
  </si>
  <si>
    <t>6,9 / 6,3</t>
  </si>
  <si>
    <t>000186039</t>
  </si>
  <si>
    <t>Блок наружный AOYG18LAT3</t>
  </si>
  <si>
    <t>https://klimatprof.online/upload/iblock/38a/bb9e6037123480b4c0654ac013d936dd.png</t>
  </si>
  <si>
    <t>5,4(1,8—6,8)</t>
  </si>
  <si>
    <t>6,8(2,0—8,0)</t>
  </si>
  <si>
    <t>1,35</t>
  </si>
  <si>
    <t>1,62</t>
  </si>
  <si>
    <t>6,9 (А++)</t>
  </si>
  <si>
    <t>4,3 (А+)</t>
  </si>
  <si>
    <t>AOYG18LAT3</t>
  </si>
  <si>
    <t>6,35 Х 3</t>
  </si>
  <si>
    <t>9,52 Х 3</t>
  </si>
  <si>
    <t>5,9 / 7,1</t>
  </si>
  <si>
    <t>000186040</t>
  </si>
  <si>
    <t>Блок наружный AOYG24LAT3</t>
  </si>
  <si>
    <t>https://klimatprof.online/upload/iblock/b05/498a546c3d7dc2260848dfe2d818c3db.png</t>
  </si>
  <si>
    <t>6,8(1,8—8,5)</t>
  </si>
  <si>
    <t>8(2,0—9,2)</t>
  </si>
  <si>
    <t>1,94</t>
  </si>
  <si>
    <t>6,4 (А++)</t>
  </si>
  <si>
    <t>4,2 (А+)</t>
  </si>
  <si>
    <t>AOYG24LAT3</t>
  </si>
  <si>
    <t>9,52 Х 2  + 12,70 х 1</t>
  </si>
  <si>
    <t>8,5 / 8,8</t>
  </si>
  <si>
    <t>000186041</t>
  </si>
  <si>
    <t>Блок наружный AOYG30LAT4</t>
  </si>
  <si>
    <t>https://klimatprof.online/upload/iblock/7ae/ffb4c91e6f79400def0f34ccc669efea.png</t>
  </si>
  <si>
    <t>8(3,5 - 10,1)</t>
  </si>
  <si>
    <t>9,6(3,7 - 12,0)</t>
  </si>
  <si>
    <t>2,22</t>
  </si>
  <si>
    <t>2,4</t>
  </si>
  <si>
    <t>6,2 (А++)</t>
  </si>
  <si>
    <t>4 (А+)</t>
  </si>
  <si>
    <t>AOYG30LAT4</t>
  </si>
  <si>
    <t>SCI</t>
  </si>
  <si>
    <t>6,35 Х 4</t>
  </si>
  <si>
    <t>9,52 Х 2  + 12,70 х 2</t>
  </si>
  <si>
    <t>? 13,0 (I,D,), ? 16,0 to ? 16,7 (O,D,)</t>
  </si>
  <si>
    <t>9,7 / 10,5</t>
  </si>
  <si>
    <t>b00376341</t>
  </si>
  <si>
    <t>Блок наружный AOYG36LBLA5</t>
  </si>
  <si>
    <t>https://klimatprof.online/upload/iblock/4e9/6546546.png</t>
  </si>
  <si>
    <t>10(3,5—12,5)</t>
  </si>
  <si>
    <t>12(3,5—14,0)</t>
  </si>
  <si>
    <t>2,79</t>
  </si>
  <si>
    <t>7 (А++)</t>
  </si>
  <si>
    <t>4,4 (А+)</t>
  </si>
  <si>
    <t>AOYG36LBLA5</t>
  </si>
  <si>
    <t>6,35 Х 5</t>
  </si>
  <si>
    <t>9,52 Х 3  + 12,70 х 2</t>
  </si>
  <si>
    <t>10,6 / 12,3</t>
  </si>
  <si>
    <t>b00376342</t>
  </si>
  <si>
    <t>Блок наружный AOYG45LBLA6</t>
  </si>
  <si>
    <t>https://klimatprof.online/upload/iblock/0e6/6546546.png</t>
  </si>
  <si>
    <t>12,5(3,5—14,0)</t>
  </si>
  <si>
    <t>13,5(3,5—16,0)</t>
  </si>
  <si>
    <t>3,57</t>
  </si>
  <si>
    <t>3,37</t>
  </si>
  <si>
    <t>3,5 (А)</t>
  </si>
  <si>
    <t>4 (А)</t>
  </si>
  <si>
    <t>AOYG45LBLA6</t>
  </si>
  <si>
    <t>6,35 ? 6</t>
  </si>
  <si>
    <t>9,52 ? 4  + 12,70 ? 2</t>
  </si>
  <si>
    <t>15,7 / 14,9</t>
  </si>
  <si>
    <t>000198419</t>
  </si>
  <si>
    <t>Блок наружный AOYG45LBT8</t>
  </si>
  <si>
    <t>Наружные блоки мультисплит-систем Inverter для 8 помещений</t>
  </si>
  <si>
    <t xml:space="preserve">	 Для комплексного создания комфортного микроклимата от 2 до 8 помещений, компания ТМ FUJITSU предлагает мультисплит-систему AOYG45LBT8. Компактность, гибкость размещения и высокая производительность наружного блока позволяют смонтировать систему в соответствии с индивидуальными требованиями заказчика и делают технологии комфорта малогабаритными. К одному наружному блоку можно подключать до 8 внутренних блоков. Максимальная производительность подключаемых внутренних блоков – до 130% от производительности наружного. Фактическая производительность зависит от ряда условий: от температуры наружного воздуха, погодных условий, времени года. При эксплуатации мультисплит-систем не все внутренние блоки будут работать одновременно в течение всего времени. В итоге 90% фактического времени наработки проходит при частичной нагрузке, а не при номинальной. Поэтому ТМ Fujitsu решили сосредоточиться на энергоэффективности в условиях действительной эксплуатации системы.</t>
  </si>
  <si>
    <t>https://klimatprof.online/upload/iblock/3a9/6565609134415266f1ce655806e21d0c.png</t>
  </si>
  <si>
    <t>5,2</t>
  </si>
  <si>
    <t>5,16</t>
  </si>
  <si>
    <t>2,69 (D)</t>
  </si>
  <si>
    <t>3,07 (D)</t>
  </si>
  <si>
    <t>AOYG45LBT8</t>
  </si>
  <si>
    <t>SANYO</t>
  </si>
  <si>
    <t>23,1 / 22,5</t>
  </si>
  <si>
    <t>8,9</t>
  </si>
  <si>
    <t>7,8</t>
  </si>
  <si>
    <t>3,2</t>
  </si>
  <si>
    <t>1,1</t>
  </si>
  <si>
    <t>1,45</t>
  </si>
  <si>
    <t>0,03</t>
  </si>
  <si>
    <t>0,035</t>
  </si>
  <si>
    <t>1,25</t>
  </si>
  <si>
    <t>9,2</t>
  </si>
  <si>
    <t>2,2</t>
  </si>
  <si>
    <t>1,3</t>
  </si>
  <si>
    <t>3,3</t>
  </si>
  <si>
    <t>7,5</t>
  </si>
  <si>
    <t>31,5</t>
  </si>
  <si>
    <t>39,5</t>
  </si>
  <si>
    <t>LESSAR</t>
  </si>
  <si>
    <t>2,3</t>
  </si>
  <si>
    <t>1,55</t>
  </si>
  <si>
    <t>c00406641</t>
  </si>
  <si>
    <t>Сплит-система LS-HE07KRA2/LU-HE07KRA2</t>
  </si>
  <si>
    <t>Amigo</t>
  </si>
  <si>
    <t xml:space="preserve">	 Настенная инверторная&amp;nbsp;сплит-система LESSAR LS-HE07KRA2/LU-HE07KRA2&amp;nbsp;серии AMIGO — отличный выбор для регулировки микроклиматических параметров в квартирах, мини-офисах и загородных домах. Особенно полезным кондиционер окажется в регионах с жарким климатом — в режиме охлаждения сплит-системы AMIGO функционируют при наружных температурах до 50 °С. Дизайн внутреннего блока выполнен в классическом стиле, позволяя использовать кондиционер в любом интерьере.&amp;nbsp;LS-HE07KRA2/LU-HE07KRA2&amp;nbsp;— самый выгодный DC-инверторный кондиционер в линейке бытовых сплит-систем LESSAR.</t>
  </si>
  <si>
    <t>https://klimatprof.online/upload/iblock/098/Amigo-1.png</t>
  </si>
  <si>
    <t>https://klimatprof.online/upload/iblock/2a2/Amigo-2.png | https://klimatprof.online/upload/iblock/c54/Amigo-3.png</t>
  </si>
  <si>
    <t>2,05 (1,17–3,22)</t>
  </si>
  <si>
    <t>2,05 (0,91–3,75)</t>
  </si>
  <si>
    <t>0,822 (0,100–1,250)</t>
  </si>
  <si>
    <t>0,731 (0,140–1,340)</t>
  </si>
  <si>
    <t>GMCC</t>
  </si>
  <si>
    <t>3,60 (0,40–5,50) / 3,20 (0,60–5,80)</t>
  </si>
  <si>
    <t>24/31/37,5</t>
  </si>
  <si>
    <t>20,9</t>
  </si>
  <si>
    <t>22,9</t>
  </si>
  <si>
    <t>7,7</t>
  </si>
  <si>
    <t>9,8</t>
  </si>
  <si>
    <t>e00423135</t>
  </si>
  <si>
    <t>Сплит-система LS-HE07KRA2A/LU-HE07KRA2A</t>
  </si>
  <si>
    <t xml:space="preserve">	 Amigo — самый выгодный DC-инверторный кондиционер в линейке бытовых сплит-систем LESSAR. В 2021 году были внесены улучшения в наружные блоки моделей мощностью 7000 BTU и 9000 BTU. Был изменен внешний вид наружного блока в передней части крепления панели, а также увеличена теплопроизводительность на 1000 BTU/h. Номинальная мощность обновленного компрессора увеличилась на 20%, по сравнению с предыдущим поколением.	 Amigo — DC-инверторная серия бытовых сплит-систем, которая станет оптимальным решением для ценителей энергоэффективных технологий в классическом дизайне. За рекордные сроки кондиционеры Amigo стали бестселлерами TM LESSAR — этому способствует оптимальный модельный ряд, а также выверенный баланс цены и надежности. Компрессор от мирового производителя GMCC позволяет обеспечить экономию электроэнергии до 50% (в сравнении с кондиционерами постоянной производительности).	 Опционально возможно подключение Wi-Fi модуля для дистанционного управления кондиционером из любой точки мира.</t>
  </si>
  <si>
    <t>https://klimatprof.online/upload/iblock/2fc/Amigo-1.png</t>
  </si>
  <si>
    <t>https://klimatprof.online/upload/iblock/05f/amigo-out.jpg | https://klimatprof.online/upload/iblock/768/Amigo-3.png</t>
  </si>
  <si>
    <t>2,05 (0,91–2,51)</t>
  </si>
  <si>
    <t>2,34 (0,70–2,93)</t>
  </si>
  <si>
    <t>0,639 (0,080–1,000)</t>
  </si>
  <si>
    <t>0,650 (0,110–1,240)</t>
  </si>
  <si>
    <t>2,80 (0,35–4,35) / 2,80 (0,50–5,40)</t>
  </si>
  <si>
    <t>24/30,5/36,5</t>
  </si>
  <si>
    <t>22,8</t>
  </si>
  <si>
    <t>24,8</t>
  </si>
  <si>
    <t>c00406642</t>
  </si>
  <si>
    <t>Сплит-система LS-HE09KRA2/LU-HE09KRA2</t>
  </si>
  <si>
    <t>Настенная инверторная&amp;nbsp;сплит-система LS-HE09KRA2/LU-HE09KRA2серии AMIGO — отличный выбор для регулировки микроклиматических параметров в квартирах, мини-офисах и загородных домах. Особенно полезным кондиционер окажется в регионах с жарким климатом — в режиме охлаждения сплит-системы AMIGO функционируют при наружных температурах до 50 °С. Дизайн внутреннего блока выполнен в классическом стиле, позволяя использовать кондиционер в любом интерьере.&amp;nbsp;LS-HE09KRA2/LU-HE09KRA2 — самыйвыгодный DC-инверторный кондиционер в линейке бытовых сплит-систем LESSAR.</t>
  </si>
  <si>
    <t>2,64 (1,17–3,22)</t>
  </si>
  <si>
    <t>2,64 (0,91–3,75)</t>
  </si>
  <si>
    <t>e00423138</t>
  </si>
  <si>
    <t>Сплит-система LS-HE09KRA2A/LU-HE09KRA2A</t>
  </si>
  <si>
    <t>https://klimatprof.online/upload/iblock/105/Amigo-1.png</t>
  </si>
  <si>
    <t>https://klimatprof.online/upload/iblock/3b8/amigo-out.jpg | https://klimatprof.online/upload/iblock/b8f/Amigo-3.png</t>
  </si>
  <si>
    <t>2,93 (0,91–3,75)</t>
  </si>
  <si>
    <t>0,812 (0,140–1,340)</t>
  </si>
  <si>
    <t>3,60 (0,40–5,50) / 3,60 (0,60–5,80)</t>
  </si>
  <si>
    <t>c00406643</t>
  </si>
  <si>
    <t>Сплит-система LS-HE12KRA2/LU-HE12KRA2</t>
  </si>
  <si>
    <t>Настенная инверторная&amp;nbsp;сплит-система LS-HE12KRA2/LU-HE12KRA2серии AMIGO — отличный выбор для регулировки микроклиматических параметров в квартирах, мини-офисах и загородных домах. Особенно полезным кондиционер окажется в регионах с жарким климатом — в режиме охлаждения сплит-системы AMIGO функционируют при наружных температурах до 50 °С. Дизайн внутреннего блока выполнен в классическом стиле, позволяя использовать кондиционер в любом интерьере.&amp;nbsp;LS-HE12KRA2/LU-HE12KRA2 — самыйвыгодный DC-инверторный кондиционер в линейке бытовых сплит-систем LESSAR.</t>
  </si>
  <si>
    <t>3,22 (1,29–3,84)</t>
  </si>
  <si>
    <t>3,52 (1,06–4,04)</t>
  </si>
  <si>
    <t>1,004 (0,130–1,280)</t>
  </si>
  <si>
    <t>0,974 (0,180–1,220)</t>
  </si>
  <si>
    <t>4,40 (0,50–5,60) / 4,30 (0,80–5,30)</t>
  </si>
  <si>
    <t>26/34/39,5</t>
  </si>
  <si>
    <t>22,7</t>
  </si>
  <si>
    <t>25,1</t>
  </si>
  <si>
    <t>e00420555</t>
  </si>
  <si>
    <t>Сплит-система LS-HE12KRA2A/LU-HE12KRA2A</t>
  </si>
  <si>
    <t>Настенная инверторная&amp;nbsp;сплит-система LS-HE12KRA2A/LU-HE12KRA2A серии AMIGO — отличный выбор для регулировки микроклиматических параметров в квартирах, мини-офисах и загородных домах. Особенно полезным кондиционер окажется в регионах с жарким климатом — в режиме охлаждения сплит-системы AMIGO функционируют при наружных температурах до 50 °С. Дизайн внутреннего блока выполнен в классическом стиле, позволяя использовать кондиционер в любом интерьере.&amp;nbsp;LS-HE12KRA2A/LU-HE12KRA2A — самый выгодный DC-инверторный кондиционер в линейке бытовых сплит-систем LESSAR.	 Опционально возможно подключение Wi-Fi модуля для дистанционного управления кондиционером из любой точки мира. Заказать WI-FI к этой модели</t>
  </si>
  <si>
    <t>3,36 (1,29–3,84)</t>
  </si>
  <si>
    <t>3,69 (1,06–4,04)</t>
  </si>
  <si>
    <t>1,045 (0,280–1,393)</t>
  </si>
  <si>
    <t>1,023 (0,300–1,442)</t>
  </si>
  <si>
    <t>4,50 (1,20–6,00) / 4,40 (1,30–6,20)</t>
  </si>
  <si>
    <t>26/35,5/39,5</t>
  </si>
  <si>
    <t>23,5</t>
  </si>
  <si>
    <t>25,3</t>
  </si>
  <si>
    <t>e00420558</t>
  </si>
  <si>
    <t>Сплит-система LS-H07KPA2B/LU-H07KPA2B</t>
  </si>
  <si>
    <t>Cool+</t>
  </si>
  <si>
    <t xml:space="preserve">	 Сплит-система Cool+ является кондиционером класса «Стандарт», в состав которого входят только самые необходимые элементы, опции и функции, обеспечивающие высокое качество и надежность оборудования. Компактные размеры, эстетичный дизайн и качественные материалы внутреннего блока делают кондиционер уместным в любом интерьере — от классического до ультрасовременного. Внутреннее содержание Cool+ и его внешний вид представляют собой гармоничное целое. Подключение WI-FI	 Опционально возможно подключение Wi-Fi модуля для дистанционного управления кондиционером из любой точки мира. 	 Меняется плата индикации на передней панели, к новой плате подключается кабель связи платы индикации с Wi-Fi конвектором в корпусе (все эти позиции заказываются отдельно). Затем уже в Wi-Fi конвектор подключается стандартный Wi-Fi модуль LZ-KOW.</t>
  </si>
  <si>
    <t>https://klimatprof.online/upload/iblock/e77/Cools_Plus_big.png</t>
  </si>
  <si>
    <t>https://klimatprof.online/upload/iblock/5ee/Cools_Plus_big.png | https://klimatprof.online/upload/iblock/447/outdoor1fan3_2018_big.png | https://klimatprof.online/upload/iblock/1cc/LZ-KDP-15.jpg</t>
  </si>
  <si>
    <t>2,20</t>
  </si>
  <si>
    <t>2,34</t>
  </si>
  <si>
    <t>0,649</t>
  </si>
  <si>
    <t>5 х 1,5</t>
  </si>
  <si>
    <t>3,00 / 2,80</t>
  </si>
  <si>
    <t>26/34,5/38</t>
  </si>
  <si>
    <t>23,9</t>
  </si>
  <si>
    <t>26,2</t>
  </si>
  <si>
    <t>8,3</t>
  </si>
  <si>
    <t>10,6</t>
  </si>
  <si>
    <t>e00423710</t>
  </si>
  <si>
    <t>Сплит-система LS-H07KPA2C/LU-H07KPA2C</t>
  </si>
  <si>
    <t xml:space="preserve"> Сплит-система Lessar LS-H07KPA2C/LU-H07KPA2C – это улучшенный кондиционер серии с постоянной производительностью "Cool+".	 В 2021 году были внесены улучшения в наружные блоки моделей мощностью 7000 BTU и 9000 BTU. Был изменен внешний вид наружного блока, в передней части крепления панели, а также изменился конденсатор по всему периметру блока, в 2021 году он будет производиться с загибом.	 Как и все модели в этой серии, кондиционер LS-H07KPA2C/LU-H07KPA2C отличается низким уровнем шума, обладает высокой производительностью на охлаждение и нагрев воздуха, а также привлекательной ценой.  Подключение WI-FI	 Опционально возможно подключение Wi-Fi модуля для дистанционного управления кондиционером из любой точки мира. 	 Меняется плата индикации на передней панели, к новой плате подключается кабель связи платы индикации с Wi-Fi конвектором в корпусе (все эти позиции заказываются отдельно). Затем уже в Wi-Fi конвектор подключается стандартный Wi-Fi модуль LZ-KOW.	 Модуль индикации для LZ-KOW в сборе 17222000A07041&amp;nbsp;</t>
  </si>
  <si>
    <t>https://klimatprof.online/upload/iblock/5e2/Cools_Plus_big.png</t>
  </si>
  <si>
    <t>https://klimatprof.online/upload/iblock/183/amigo-out.jpg | https://klimatprof.online/upload/iblock/3a2/LZ-KDP-15.jpg</t>
  </si>
  <si>
    <t>2,28</t>
  </si>
  <si>
    <t>0,693</t>
  </si>
  <si>
    <t>0,617</t>
  </si>
  <si>
    <t>5 х 1,0</t>
  </si>
  <si>
    <t>3,02 / 2,80</t>
  </si>
  <si>
    <t>26/35/40,5</t>
  </si>
  <si>
    <t>24,6</t>
  </si>
  <si>
    <t>26,5</t>
  </si>
  <si>
    <t>10,4</t>
  </si>
  <si>
    <t>e00423713</t>
  </si>
  <si>
    <t>Сплит-система LS-H09KPA2C/LU-H09KPA2C</t>
  </si>
  <si>
    <t xml:space="preserve"> Сплит-система Lessar LS-H09KPA2C/LU-H09KPA2C – это улучшенный кондиционер серии с постоянной производительностью "Cool+". В 2021 году были внесены улучшения в наружные блоки моделей мощностью 7000 BTU и 9000 BTU. Был изменен внешний вид наружного блока, в передней части крепления панели, а также изменился конденсатор по всему периметру блока, в 2021 году он будет производиться с загибом. Сплит-система LS-H09KPA2C/LU-H09KPA2C является кондиционером класса «Стандарт», в состав которого входят только самые необходимые элементы, опции и функции, обеспечивающие высокое качество и надежность оборудования. Компактные размеры, эстетичный дизайн и качественные материалы внутреннего блока делают кондиционер уместным в любом интерьере — от классического до ультрасовременного. Внутреннее содержание Cool+ и его внешний вид представляют собой гармоничное целое.  Подключение WI-FI	 Опционально возможно подключение Wi-Fi модуля для дистанционного управления кондиционером из любой точки мира. 	 Меняется плата индикации на передней панели, к новой плате подключается кабель связи платы индикации с Wi-Fi конвектором в корпусе (все эти позиции заказываются отдельно). Затем уже в Wi-Fi конвектор подключается стандартный Wi-Fi модуль LZ-KOW. Модуль индикации для LZ-KOW в сборе 17222000A07041</t>
  </si>
  <si>
    <t>https://klimatprof.online/upload/iblock/c6f/Cools_Plus_big.png</t>
  </si>
  <si>
    <t>https://klimatprof.online/upload/iblock/566/amigo-out.jpg | https://klimatprof.online/upload/iblock/d7b/LZ-KDP-15.jpg</t>
  </si>
  <si>
    <t>2,64</t>
  </si>
  <si>
    <t>2,81</t>
  </si>
  <si>
    <t>0,821</t>
  </si>
  <si>
    <t>0,771</t>
  </si>
  <si>
    <t>3 х 1,5 + 2 х 0,75</t>
  </si>
  <si>
    <t>3,57 / 3,35</t>
  </si>
  <si>
    <t>26,5/33/41</t>
  </si>
  <si>
    <t>24,9</t>
  </si>
  <si>
    <t>26,6</t>
  </si>
  <si>
    <t>10,2</t>
  </si>
  <si>
    <t>b00380244</t>
  </si>
  <si>
    <t>Сплит-система LS-H12KPA2/LU-H12KPA2</t>
  </si>
  <si>
    <t>Сплит-система Cool+ является кондиционером класса «Стандарт», в состав которого входят только самые необходимые элементы, опции и функции, обеспечивающие высокое качество и надежность оборудования. Компактные размеры, эстетичный дизайн и качественные материалы внутреннего блока делают кондиционер уместным в любом интерьере — от классического до ультрасовременного. Внутреннее содержание Cool+ и его внешний вид представляют собой гармоничное целое. Подключение WI-FI	 Опционально возможно подключение Wi-Fi модуля для дистанционного управления кондиционером из любой точки мира. 	 Меняется плата индикации на передней панели, к новой плате подключается кабель связи платы индикации с Wi-Fi конвектором в корпусе (все эти позиции заказываются отдельно). Затем уже в Wi-Fi конвектор подключается стандартный Wi-Fi модуль LZ-KOW.	Модуль индикации для LZ-KOW в сборе 17222000A07041</t>
  </si>
  <si>
    <t>https://klimatprof.online/upload/iblock/2aa/Cools_Plus_big.png | https://klimatprof.online/upload/iblock/4ec/outdoor1fan3_2018_big.png | https://klimatprof.online/upload/iblock/8c3/LZ-KDP-15.jpg</t>
  </si>
  <si>
    <t>3,52</t>
  </si>
  <si>
    <t>3,81</t>
  </si>
  <si>
    <t>1,096</t>
  </si>
  <si>
    <t>1,055</t>
  </si>
  <si>
    <t>LS-H12KPA2/LU-H12KPA2</t>
  </si>
  <si>
    <t>LS-H12KPA2</t>
  </si>
  <si>
    <t>LU-H12KPA2</t>
  </si>
  <si>
    <t>4,77 / 4,59</t>
  </si>
  <si>
    <t>26,5/35,5/37,5</t>
  </si>
  <si>
    <t>31,2</t>
  </si>
  <si>
    <t>33,5</t>
  </si>
  <si>
    <t>8,8</t>
  </si>
  <si>
    <t>b00380247</t>
  </si>
  <si>
    <t>Сплит-система LS-H18KPA2/LU-H18KPA2</t>
  </si>
  <si>
    <t xml:space="preserve">Сплит-система Cool+ является кондиционером класса «Стандарт», в состав которого входят только самые необходимые элементы, опции и функции, обеспечивающие высокое качество и надежность оборудования. Компактные размеры, эстетичный дизайн и качественные материалы внутреннего блока делают кондиционер уместным в любом интерьере — от классического до ультрасовременного. Внутреннее содержание Cool+ и его внешний вид представляют собой гармоничное целое. Подключение WI-FI	 Опционально возможно подключение Wi-Fi модуля для дистанционного управления кондиционером из любой точки мира. 	 Меняется плата индикации на передней панели, к новой плате подключается кабель связи платы индикации с Wi-Fi конвектором в корпусе (все эти позиции заказываются отдельно). Затем уже в Wi-Fi конвектор подключается стандартный Wi-Fi модуль LZ-KOW.Модуль индикации для LZ-KOW в сборе 17222000A07066 </t>
  </si>
  <si>
    <t>https://klimatprof.online/upload/iblock/1e5/Cools_Plus_big.png | https://klimatprof.online/upload/iblock/ce4/outdoor1fan3_2018_big.png | https://klimatprof.online/upload/iblock/bd3/LZ-KDP-15.jpg</t>
  </si>
  <si>
    <t>5,28</t>
  </si>
  <si>
    <t>5,42</t>
  </si>
  <si>
    <t>1,644</t>
  </si>
  <si>
    <t>1,502</t>
  </si>
  <si>
    <t>LS-H18KPA2/LU-H18KPA2</t>
  </si>
  <si>
    <t>LS-H18KPA2</t>
  </si>
  <si>
    <t>LU-H18KPA2</t>
  </si>
  <si>
    <t>7,10 / 6,50</t>
  </si>
  <si>
    <t>30/38,5/42,5</t>
  </si>
  <si>
    <t>37,7</t>
  </si>
  <si>
    <t>11,6</t>
  </si>
  <si>
    <t>14,8</t>
  </si>
  <si>
    <t>b00380250</t>
  </si>
  <si>
    <t>Сплит-система LS-H24KPA2/LU-H24KPA2</t>
  </si>
  <si>
    <t>Сплит-система Cool+ является кондиционером класса «Стандарт», в состав которого входят только самые необходимые элементы, опции и функции, обеспечивающие высокое качество и надежность оборудования. Компактные размеры, эстетичный дизайн и качественные материалы внутреннего блока делают кондиционер уместным в любом интерьере — от классического до ультрасовременного. Внутреннее содержание Cool+ и его внешний вид представляют собой гармоничное целое. Подключение WI-FI	 Опционально возможно подключение Wi-Fi модуля для дистанционного управления кондиционером из любой точки мира. 	 Меняется плата индикации на передней панели, к новой плате подключается кабель связи платы индикации с Wi-Fi конвектором в корпусе (все эти позиции заказываются отдельно). Затем уже в Wi-Fi конвектор подключается стандартный Wi-Fi модуль LZ-KOW.Модуль индикации для LZ-KOW в сборе 17222000A07108</t>
  </si>
  <si>
    <t>https://klimatprof.online/upload/iblock/c42/Cools_Plus_big.png | https://klimatprof.online/upload/iblock/e5f/outdoor1fan3_2018_big.png | https://klimatprof.online/upload/iblock/dc0/LZ-KDP-15.jpg</t>
  </si>
  <si>
    <t>7,03</t>
  </si>
  <si>
    <t>7,62</t>
  </si>
  <si>
    <t>2,503</t>
  </si>
  <si>
    <t>2,374</t>
  </si>
  <si>
    <t>LS-H24KPA2/LU-H24KPA2</t>
  </si>
  <si>
    <t>3,2 (C)</t>
  </si>
  <si>
    <t>LS-H24KPA2</t>
  </si>
  <si>
    <t>LU-H24KPA2</t>
  </si>
  <si>
    <t>15,9</t>
  </si>
  <si>
    <t>4 х 1,0</t>
  </si>
  <si>
    <t>10,88 / 10,32</t>
  </si>
  <si>
    <t>40/44/47</t>
  </si>
  <si>
    <t>50,6</t>
  </si>
  <si>
    <t>53,8</t>
  </si>
  <si>
    <t>17,5</t>
  </si>
  <si>
    <t>b00380253</t>
  </si>
  <si>
    <t>Сплит-система LS-H28KPA2/LU-H28KPA2</t>
  </si>
  <si>
    <t>https://klimatprof.online/upload/iblock/2a6/Cools_Plus_big.png | https://klimatprof.online/upload/iblock/b8d/outdoor1fan3_2018_big.png | https://klimatprof.online/upload/iblock/596/LZ-KDP-15.jpg</t>
  </si>
  <si>
    <t>8,21</t>
  </si>
  <si>
    <t>8,50</t>
  </si>
  <si>
    <t>2,556</t>
  </si>
  <si>
    <t>2,354</t>
  </si>
  <si>
    <t>LS-H28KPA2/LU-H28KPA2</t>
  </si>
  <si>
    <t>LS-H28KPA2</t>
  </si>
  <si>
    <t>LU-H28KPA2</t>
  </si>
  <si>
    <t>11,90 / 11,00</t>
  </si>
  <si>
    <t>40/47/50</t>
  </si>
  <si>
    <t>62,5</t>
  </si>
  <si>
    <t>68,5</t>
  </si>
  <si>
    <t>20,1</t>
  </si>
  <si>
    <t>25,9</t>
  </si>
  <si>
    <t>b00380256</t>
  </si>
  <si>
    <t>Сплит-система LS-H36KPA2/LU-H36KPA2</t>
  </si>
  <si>
    <t xml:space="preserve">Сплит-система Cool+ является кондиционером класса «Стандарт», в состав которого входят только самые необходимые элементы, опции и функции, обеспечивающие высокое качество и надежность оборудования. Компактные размеры, эстетичный дизайн и качественные материалы внутреннего блока делают кондиционер уместным в любом интерьере — от классического до ультрасовременного. Внутреннее содержание Cool+ и его внешний вид представляют собой гармоничное целое. Подключение WI-FI	 Опционально возможно подключение Wi-Fi модуля для дистанционного управления кондиционером из любой точки мира. 	 Меняется плата индикации на передней панели, к новой плате подключается кабель связи платы индикации с Wi-Fi конвектором в корпусе (все эти позиции заказываются отдельно). Затем уже в Wi-Fi конвектор подключается стандартный Wi-Fi модуль LZ-KOW.Модуль индикации для LZ-KOW в сборе 17222000A07108 </t>
  </si>
  <si>
    <t>https://klimatprof.online/upload/iblock/53e/Cools_Plus_big.png | https://klimatprof.online/upload/iblock/c6d/outdoor1fan3_2018_big.png | https://klimatprof.online/upload/iblock/d68/LZ-KDP-15.jpg</t>
  </si>
  <si>
    <t>9,96</t>
  </si>
  <si>
    <t>10,84</t>
  </si>
  <si>
    <t>3,104</t>
  </si>
  <si>
    <t>3,080</t>
  </si>
  <si>
    <t>LS-H36KPA2/LU-H36KPA2</t>
  </si>
  <si>
    <t>3,52 (B)</t>
  </si>
  <si>
    <t>LS-H36KPA2</t>
  </si>
  <si>
    <t>LU-H36KPA2</t>
  </si>
  <si>
    <t>220В</t>
  </si>
  <si>
    <t>14,40 / 14,30</t>
  </si>
  <si>
    <t>42/47/51</t>
  </si>
  <si>
    <t>76,5</t>
  </si>
  <si>
    <t>21,8</t>
  </si>
  <si>
    <t>27,6</t>
  </si>
  <si>
    <t>e00431787</t>
  </si>
  <si>
    <t>Сплит-система LS-H07KFE2/LU-H07KFE2</t>
  </si>
  <si>
    <t>Cool+ R32</t>
  </si>
  <si>
    <t>https://klimatprof.online/upload/iblock/3ef/u9pnwc57xoxiw3hyiyfe2wogti2ztqma/Cools_Plus_big.png</t>
  </si>
  <si>
    <t>https://klimatprof.online/upload/iblock/91d/jyt5ab5xndfwp0284j46pilgcpsta5cn/amigo-out.jpg | https://klimatprof.online/upload/iblock/8f9/sohm87heaq1bji84rgyp70lzv0ogvtor/LZ-KDP-15.jpg</t>
  </si>
  <si>
    <t>0,639</t>
  </si>
  <si>
    <t>2,78 / 2,82</t>
  </si>
  <si>
    <t>26,5/38/41</t>
  </si>
  <si>
    <t>25,6</t>
  </si>
  <si>
    <t>e00431790</t>
  </si>
  <si>
    <t>Сплит-система LS-H09KFE2/LU-H09KFE2</t>
  </si>
  <si>
    <t>https://klimatprof.online/upload/iblock/f98/j92z369dgzzvj9xqz4etuzu40xi6ocap/Cools_Plus_big.png</t>
  </si>
  <si>
    <t>https://klimatprof.online/upload/iblock/079/cphl9oi17che4e93pyc4bc3qfx3l2nh1/amigo-out.jpg | https://klimatprof.online/upload/iblock/c0f/698d1is6swp60nzzye8y4lrfxl19s49j/LZ-KDP-15.jpg</t>
  </si>
  <si>
    <t>0,730</t>
  </si>
  <si>
    <t>3,57 / 3,17</t>
  </si>
  <si>
    <t>24,2</t>
  </si>
  <si>
    <t>e00431793</t>
  </si>
  <si>
    <t>Сплит-система LS-H12KFE2/LU-H12KFE2</t>
  </si>
  <si>
    <t>https://klimatprof.online/upload/iblock/dba/ovv5je1bnrn47r6zsourhwa25p0ivcde/Cools_Plus_big.png</t>
  </si>
  <si>
    <t>https://klimatprof.online/upload/iblock/60e/1vgp86ockcx4i2lkxtekkmjb0m87hz3e/amigo-out.jpg | https://klimatprof.online/upload/iblock/df3/mmzcm94unt2kantocpo6o83wdg7ps5ao/LZ-KDP-15.jpg</t>
  </si>
  <si>
    <t>3,66</t>
  </si>
  <si>
    <t>1,095</t>
  </si>
  <si>
    <t>1,015</t>
  </si>
  <si>
    <t>4,76 / 4,41</t>
  </si>
  <si>
    <t>26,5/34,5/37,5</t>
  </si>
  <si>
    <t>27,7</t>
  </si>
  <si>
    <t>11,4</t>
  </si>
  <si>
    <t>e00431796</t>
  </si>
  <si>
    <t>Сплит-система LS-H18KFE2/LU-H18KFE2</t>
  </si>
  <si>
    <t>https://klimatprof.online/upload/iblock/dc5/l5cx339ucljwn5euk72dbv44mx3qwr50/Cools_Plus_big.png</t>
  </si>
  <si>
    <t>https://klimatprof.online/upload/iblock/3a0/n3ds7r9n8co08ni3vjx4e5jjxie39j5g/amigo-out.jpg | https://klimatprof.online/upload/iblock/b1c/019b7zcshiuoed3nx4qcto60yf3h9jd5/LZ-KDP-15.jpg</t>
  </si>
  <si>
    <t>5,57</t>
  </si>
  <si>
    <t>1,643</t>
  </si>
  <si>
    <t>1,542</t>
  </si>
  <si>
    <t>7,20 / 6,80</t>
  </si>
  <si>
    <t>34,5/38/45</t>
  </si>
  <si>
    <t>34,5</t>
  </si>
  <si>
    <t>12,1</t>
  </si>
  <si>
    <t>15,3</t>
  </si>
  <si>
    <t>e00431799</t>
  </si>
  <si>
    <t>Сплит-система LS-H24KFE2/LU-H24KFE2</t>
  </si>
  <si>
    <t>https://klimatprof.online/upload/iblock/ab7/wlanv9dz7xamayef3qe4frgyisgrzi9m/Cools_Plus_big.png</t>
  </si>
  <si>
    <t>https://klimatprof.online/upload/iblock/f95/qxn4zcw2sw6hiwj4fnf3dxr48mu9sqpa/amigo-out.jpg | https://klimatprof.online/upload/iblock/8ff/jw76le15y9fzqrp03noc66tfb9mjci2l/LZ-KDP-15.jpg</t>
  </si>
  <si>
    <t>7,33</t>
  </si>
  <si>
    <t>2,191</t>
  </si>
  <si>
    <t>2,030</t>
  </si>
  <si>
    <t>11,10 / 10,30</t>
  </si>
  <si>
    <t>34,5/45,5/49</t>
  </si>
  <si>
    <t>47,9</t>
  </si>
  <si>
    <t>50,9</t>
  </si>
  <si>
    <t>18,6</t>
  </si>
  <si>
    <t>e00431586</t>
  </si>
  <si>
    <t>Сплит-система LS-HE09KNA2AD/LU-HE09KNA2AD</t>
  </si>
  <si>
    <t>Ego</t>
  </si>
  <si>
    <t>Инверторная сплит-система LESSAR серии Ego — инверторный кондиционер класса «Комфорт+», объединивший в себе новейшие технологии и стильные дизайнерские решения. LESSAR Ego — кондиционер переменной производительности, оснащённый высокоэффективным DC-инверторным компрессором и Wi-Fi модулем для максимально удобного управления сплит-системой.</t>
  </si>
  <si>
    <t>https://klimatprof.online/upload/iblock/a55/EGO.png</t>
  </si>
  <si>
    <t>https://klimatprof.online/upload/iblock/8d2/RAC_naruzhka.jpg | https://klimatprof.online/upload/iblock/9e7/pult_lessar.jpg</t>
  </si>
  <si>
    <t>2,64 (1,23–3,30)</t>
  </si>
  <si>
    <t>2,93 (0,84–3,52)</t>
  </si>
  <si>
    <t>0,613 (0,100–1,250)</t>
  </si>
  <si>
    <t>0,637 (0,110–1,330)</t>
  </si>
  <si>
    <t>2,95 (0,30–6,50) / 2,80 (0,45–6,40)</t>
  </si>
  <si>
    <t>21/22/32/38</t>
  </si>
  <si>
    <t>29,1</t>
  </si>
  <si>
    <t>31,9</t>
  </si>
  <si>
    <t>10,7</t>
  </si>
  <si>
    <t>c00404209</t>
  </si>
  <si>
    <t>Сплит-система LS-HE12KNA2AB/LU-HE12KNA2AB</t>
  </si>
  <si>
    <t>Сплит-система LESSAR LS-HE12KNA2AB / LU-HE12KNA2AB из серии EGO — инверторный кондиционер класса «Комфорт+», объединивший в себе новейшие технологии и стильные дизайнерские решения. Кондиционер LS-HE12KNA2AB/LU-HE12KNA2AB переменной производительности оснащен высокоэффективным DC-инверторным компрессором  японского производства и Wi-Fi-модулем для максимально удобного управления сплит-системой. Система очистки воздуха Plasma уничтожает 95% пыли, дыма, пыльцы и других различных вредных веществ.</t>
  </si>
  <si>
    <t>https://klimatprof.online/upload/iblock/61e/EGO IDU 2019.jpg</t>
  </si>
  <si>
    <t>https://klimatprof.online/upload/iblock/24e/RAC_naruzhka.jpg | https://klimatprof.online/upload/iblock/94b/pult_lessar.jpg</t>
  </si>
  <si>
    <t>3,52 (1,38–4,51)</t>
  </si>
  <si>
    <t>3,81 (1,08–4,92)</t>
  </si>
  <si>
    <t>1,088 (0,100–1,740)</t>
  </si>
  <si>
    <t>1,025 (0,170–1,760)</t>
  </si>
  <si>
    <t>LS-HE12KNA2AB/LU-HE12KNA2AB</t>
  </si>
  <si>
    <t>LS-HE12KNA2AB</t>
  </si>
  <si>
    <t>LU-HE12KNA2AB</t>
  </si>
  <si>
    <t>4,70 (0,40–7,50) / 4,50 (0,70–7,60)</t>
  </si>
  <si>
    <t>e00430962</t>
  </si>
  <si>
    <t>Сплит-система LS-HE09KDE2/LU-HE09KDE2</t>
  </si>
  <si>
    <t>Enigma</t>
  </si>
  <si>
    <t xml:space="preserve">	 Новая серия инверторных сплит-систем&amp;nbsp;Enigma&amp;nbsp;— это высокие показатели энергоэффективности, сочетание наиболее популярных у пользователей функций и оптимальный модельный ряд.	 Сплит-системы серии Enigma отвечают всем европейским экологическим стандартам и работают на хладагенте R32, который является наиболее экологически безопасным хладагентом на сегодняшний день.	 Благодаря новой интеллектуальной системе, сокращено время процесса размораживания.	 Встроенный ионизатор воздуха способствует очищению воздуха от пыли, аллергенов и молекул вредных газов.	 Минимально допустимая температура, устанавливаемая пользователем, — 16 °С.	 Все это позволяет создать максимально комфортную атмосферу в помещении. А опциональное подключение WI-FI-модуля дает возможность управлять кондиционером удаленно с помощью мобильного телефона.</t>
  </si>
  <si>
    <t>https://klimatprof.online/upload/iblock/a79/ussko71zozjcegdad1usa341b1c9sl1h/enigma.png</t>
  </si>
  <si>
    <t>https://klimatprof.online/upload/iblock/0dd/mfe83m7o44ke7w7557f3z31z7kjh88n8/Наруж_блок.jpg | https://klimatprof.online/upload/iblock/d4a/86oqre64bth85dc6r65ah0t1uizqh09l/пульт.jpg</t>
  </si>
  <si>
    <t>2,65 (0,40–3,37)</t>
  </si>
  <si>
    <t>2,85 (0,53–3,79)</t>
  </si>
  <si>
    <t>0,780 (0,200–1,150)</t>
  </si>
  <si>
    <t>0,781 (0,200–1,320)</t>
  </si>
  <si>
    <t>3,4 (A)</t>
  </si>
  <si>
    <t>3,65 (A)</t>
  </si>
  <si>
    <t>Gree</t>
  </si>
  <si>
    <t>3,8/3,9</t>
  </si>
  <si>
    <t>27/33/38/40</t>
  </si>
  <si>
    <t>9,6</t>
  </si>
  <si>
    <t>e00430963</t>
  </si>
  <si>
    <t>Сплит-система LS-HE12KDE2/LU-HE12KDE2</t>
  </si>
  <si>
    <t>1,083 (0,220–1,400)</t>
  </si>
  <si>
    <t>0,918 (0,220–1,550)</t>
  </si>
  <si>
    <t>3,23 (A)</t>
  </si>
  <si>
    <t>4,97/4,22</t>
  </si>
  <si>
    <t>26/33/37/41</t>
  </si>
  <si>
    <t>25,5</t>
  </si>
  <si>
    <t>e00430964</t>
  </si>
  <si>
    <t>Сплит-система LS-HE18KDE2/LU-HE18KDE2</t>
  </si>
  <si>
    <t>4,60 (1,00–5,30)</t>
  </si>
  <si>
    <t>5,20 (1,00–5,65)</t>
  </si>
  <si>
    <t>1,355 (0,420–1,800)</t>
  </si>
  <si>
    <t>1,340 (0,420–1,900)</t>
  </si>
  <si>
    <t>3,88 (A)</t>
  </si>
  <si>
    <t>5,9/5,8</t>
  </si>
  <si>
    <t>34/38/42/44</t>
  </si>
  <si>
    <t>13,5</t>
  </si>
  <si>
    <t>e00430965</t>
  </si>
  <si>
    <t>Сплит-система LS-HE24KDE2/LU-HE24KDE2</t>
  </si>
  <si>
    <t>6,16 (1,78–6,50)</t>
  </si>
  <si>
    <t>6,20 (1,30–7,00)</t>
  </si>
  <si>
    <t>1,917 (0,600–2,300)</t>
  </si>
  <si>
    <t>1,698 (0,600–2,200)</t>
  </si>
  <si>
    <t>8,89/7,88</t>
  </si>
  <si>
    <t>34/38/43/48</t>
  </si>
  <si>
    <t>e00431515</t>
  </si>
  <si>
    <t>Сплит-система LS-HE09KCE2/LU-HE09KCE2</t>
  </si>
  <si>
    <t>FlexCool 2022</t>
  </si>
  <si>
    <t xml:space="preserve">	 Обновленная серия Full-DC инверторных кондиционеров Flexool сочетает высокую энергоэффективность и комфорт для пользователя. Все модели серии соответствуют европейским стандартам эффективности. Высокие сезонные показатели А++/А+ и работа на экологичном и современном хладагенте R32 создают минимальную нагрузку на окружающую среду.&amp;nbsp;	 Flexcool – это привлекательный минималистичный дизайн в белом цвете, который прекрасно дополняет любой интерьер. Встроенный ионизатор очищает воздух и наполняет помещение отрицательными ионами, что благоприятно сказывается на здоровье людей.&amp;nbsp;	 Сплит-системы Flexcool обеспечивают оптимальное охлаждение даже при экстремально высоких температурах окружающей среды — до +50 градусов. Благодаря трехмерному воздушному потоку помещение охлаждается равномерно на всей площади. </t>
  </si>
  <si>
    <t>https://klimatprof.online/upload/iblock/4d2/c5yurp5yzma3qjtdd0hgc8a2t08xhd8l/Flexcool-2022-1-web.png</t>
  </si>
  <si>
    <t>https://klimatprof.online/upload/iblock/932/87zbdc1y1oo7cu9c13qdhoxt8vj332hf/LU-HE09KBE2.jpg | https://klimatprof.online/upload/iblock/49c/adeduil67ijeb69bdihqs3m67o48dr7n/pult-2022.jpg</t>
  </si>
  <si>
    <t>2,64 (0,91 - 3,40)</t>
  </si>
  <si>
    <t>2,93 (0,82-3,37)</t>
  </si>
  <si>
    <t>0,799 (100-1,240)</t>
  </si>
  <si>
    <t>0,812 (0,120-1,200)</t>
  </si>
  <si>
    <t>3,47(0,4-5,4) / 4,1(0,5-5,2)</t>
  </si>
  <si>
    <t>37,0/29,0/25,5</t>
  </si>
  <si>
    <t>10,1</t>
  </si>
  <si>
    <t>e00431518</t>
  </si>
  <si>
    <t>Сплит-система LS-HE12KCE2/LU-HE12KCE2</t>
  </si>
  <si>
    <t>3,52 (1,11-4,16)</t>
  </si>
  <si>
    <t>3,80 (1,08-4,22)</t>
  </si>
  <si>
    <t>1,165 (0,130-1,580)</t>
  </si>
  <si>
    <t>1,018 (0,100-1,680)</t>
  </si>
  <si>
    <t>5,88(0,5-6,9) / 4,42(0,4-6,9)</t>
  </si>
  <si>
    <t>37,5/31,5/25</t>
  </si>
  <si>
    <t>23,7</t>
  </si>
  <si>
    <t>8,4</t>
  </si>
  <si>
    <t>e00431521</t>
  </si>
  <si>
    <t>Сплит-система LS-HE18KCE2/LU-HE18KCE2</t>
  </si>
  <si>
    <t>5,28 (1,93-6,27)</t>
  </si>
  <si>
    <t>5,57 (1,29-7,00)</t>
  </si>
  <si>
    <t>1,550 (0,150-2,250)</t>
  </si>
  <si>
    <t>1,543 (0,220-2,350)</t>
  </si>
  <si>
    <t>6,7(0,7-9,8) / 7,8(0,95-10,2)</t>
  </si>
  <si>
    <t>41/37/31</t>
  </si>
  <si>
    <t>36,1</t>
  </si>
  <si>
    <t>14,6</t>
  </si>
  <si>
    <t>e00431524</t>
  </si>
  <si>
    <t>Сплит-система LS-HE24KCE2/LU-HE24KCE2</t>
  </si>
  <si>
    <t>7,03 (3,02-8,79)</t>
  </si>
  <si>
    <t>7,33 (1,52-9,46)</t>
  </si>
  <si>
    <t>2,191 (0,340-3,450)</t>
  </si>
  <si>
    <t>2,030(0,300-3,150)</t>
  </si>
  <si>
    <t>11,1(1,4-15) / 10,3(1,3~13,7)</t>
  </si>
  <si>
    <t>46/37/34,5</t>
  </si>
  <si>
    <t>43,9</t>
  </si>
  <si>
    <t>46,9</t>
  </si>
  <si>
    <t>13,6</t>
  </si>
  <si>
    <t>17,3</t>
  </si>
  <si>
    <t>e00423698</t>
  </si>
  <si>
    <t>Сплит-система LS-HE09KSE2/LU-HE09KSE2</t>
  </si>
  <si>
    <t>FlexCool R32</t>
  </si>
  <si>
    <t xml:space="preserve">	 В 2021 году, в духе актуальных мировых трендов, направленных на снижение энергопотребления, новая серия Full DC-инверторных сплит-систем FLEXCOOL переходит на экологически безопасный фреон R32 и предлагает сезонный показатель энергоэффективности, соответствующий классу A++ в режиме охлаждения.	 Кондиционер оснащен функцией 3D Airflow, позволяющей за счет согласованной работы горизонтальных и вертикальных жалюзи обеспечить равномерное распределение воздуха комфортной температуры сразу в 4 направлениях. Функция Auto Restart сохраняет все заданные настройки в случае перебоев с электропитанием, позволяя сплит-системе самостоятельно возобновить работу в ранее заданном режиме после возобновления питания. Опционально возможно подключение Wi-Fi модуля для дистанционного управления кондиционером из любой точки мира. Заказать WI-FI к этой модели</t>
  </si>
  <si>
    <t>https://klimatprof.online/upload/iblock/772/FlexCool_2.png</t>
  </si>
  <si>
    <t>https://klimatprof.online/upload/iblock/45e/345345.bmp | https://klimatprof.online/upload/iblock/5d1/34534534.bmp</t>
  </si>
  <si>
    <t>2,64 (1,20–3,43)</t>
  </si>
  <si>
    <t>2,93 (0,82–3,87)</t>
  </si>
  <si>
    <t>0,737 (0,100–1,312)</t>
  </si>
  <si>
    <t>0,811 (0,140–1,380)</t>
  </si>
  <si>
    <t xml:space="preserve">3,10 (0,40–6,00) / 3,52 (0,60–5,70) </t>
  </si>
  <si>
    <t>29/35/41</t>
  </si>
  <si>
    <t>26,8</t>
  </si>
  <si>
    <t>10,3</t>
  </si>
  <si>
    <t>e00423701</t>
  </si>
  <si>
    <t>Сплит-система LS-HE12KSE2/LU-HE12KSE2</t>
  </si>
  <si>
    <t>3,52 (1,03–4,16)</t>
  </si>
  <si>
    <t>4,10 (0,88–4,78)</t>
  </si>
  <si>
    <t>1,252 (0,150–2,220)</t>
  </si>
  <si>
    <t>1,169 (0,220–2,330)</t>
  </si>
  <si>
    <t>5,40 (0,70–9,70) / 5,08 (1,00–10,10)</t>
  </si>
  <si>
    <t>28/36/42</t>
  </si>
  <si>
    <t>29,4</t>
  </si>
  <si>
    <t>10,9</t>
  </si>
  <si>
    <t>e00423704</t>
  </si>
  <si>
    <t>Сплит-система LS-HE18KSE2/LU-HE18KSE2</t>
  </si>
  <si>
    <t>5,28 (1,96–6,21)</t>
  </si>
  <si>
    <t>5,57 (1,29–6,98)</t>
  </si>
  <si>
    <t>1,503 (0,150–2,220)</t>
  </si>
  <si>
    <t>1,392 (0,220–2,330)</t>
  </si>
  <si>
    <t>6,50 (0,70–9,70) / 6,10 (1,00–10,10)</t>
  </si>
  <si>
    <t>29/37/45</t>
  </si>
  <si>
    <t>39,9</t>
  </si>
  <si>
    <t>10,8</t>
  </si>
  <si>
    <t>14,3</t>
  </si>
  <si>
    <t>e00422706</t>
  </si>
  <si>
    <t>Сплит-система LS-HE24KSE2/LU-HE24KSE2</t>
  </si>
  <si>
    <t>7,33 (3,05–8,44)</t>
  </si>
  <si>
    <t>7,62 (2,08–9,44)</t>
  </si>
  <si>
    <t>2,283 ?0,230–3,010)</t>
  </si>
  <si>
    <t>2,110 (0,330–3,010)</t>
  </si>
  <si>
    <t>9,90 (1,00–13,10) / 9,17 (1,40–13,70)</t>
  </si>
  <si>
    <t>36/41/46</t>
  </si>
  <si>
    <t>51,5</t>
  </si>
  <si>
    <t>54,6</t>
  </si>
  <si>
    <t>18,2</t>
  </si>
  <si>
    <t>e00420088</t>
  </si>
  <si>
    <t>Сплит-система LS-HE09KAE2/LU-HE09KAE2</t>
  </si>
  <si>
    <t>Tiger</t>
  </si>
  <si>
    <t xml:space="preserve">	 Бытовые FULL DC-инверторные сплит-системы TIGER — новинка 2020 года и флагман TM LESSAR в сегменте HOME. Серия получила свое название в честь партнерства бренда с Всемирным фондом дикой природы (WWF) и участия в программе поддержки амурского тигра.	 Кондиционеры TIGER обладают сезонными показателями энергоэффективности, соответствующими классам A++ в режиме охлаждения и A+ в режиме обогрева. Они заправлены передовым хладагентом R32, признанным наиболее экологически безопасным фреоном на сегодняшний день. Смелый V-образный дизайн внутреннего блока, удостоенный престижной награды на международном конкурсе IF Design Awards, станет украшением современного интерьера. Встроенный Wi-Fi модуль дает пользователю полную свободу в управлении микроклиматом при помощи мобильного устройства.</t>
  </si>
  <si>
    <t>https://klimatprof.online/upload/iblock/1c8/2b824b22d9468b5f32eb33172c27e8cc.png</t>
  </si>
  <si>
    <t>https://klimatprof.online/upload/iblock/e0d/0de0bc9620d3008090bf169d9238d696.jpg | https://klimatprof.online/upload/iblock/afc/daf6652c9a29b8ff4caec49dd7ceb85f.jpg</t>
  </si>
  <si>
    <t>2,64 (0,35–3,30)</t>
  </si>
  <si>
    <t>2,93 (0,32–3,72)</t>
  </si>
  <si>
    <t>0,712 (0,100–1,260)</t>
  </si>
  <si>
    <t>0,771 (0,103–1,320)</t>
  </si>
  <si>
    <t>3,10 (0,40–5,50) / 3,35 (0,40-5,70)</t>
  </si>
  <si>
    <t>21/26/32/37,5</t>
  </si>
  <si>
    <t>13,9</t>
  </si>
  <si>
    <t>e00423933</t>
  </si>
  <si>
    <t>Сплит-система LS-HE09KAE2A/LU-HE09KAE2A</t>
  </si>
  <si>
    <t xml:space="preserve">	 В начале 2021 года были внесены значительные улучшения в наружные блоки FULL DC-инверторных сплит-системы TIGER мощностью 9&amp;nbsp;000 BTU и 12&amp;nbsp;000 BTU.	 Кондиционеры TIGER с новыми наружными блоками обладают наивысшим сезонным показателем энергоэффективности в режиме охлаждения А+++ и высоким классом энергоэффективности в режиме обогрева А++.	 Они заправлены передовым хладагентом R32, признанным наиболее экологически безопасным фреоном на сегодняшний день. Смелый V-образный дизайн внутреннего блока, удостоенный престижной награды на международном конкурсе IF Design Awards, станет украшением современного интерьера. Встроенный Wi-Fi модуль дает пользователю полную свободу в управлении микроклиматом при помощи мобильного устройства.	 А также, хотим напомнить, что серия получила свое название в честь партнерства бренда с Всемирным фондом дикой природы (WWF) и участия в программе поддержки амурского тигра.</t>
  </si>
  <si>
    <t>2,64 (1,03–3,30)</t>
  </si>
  <si>
    <t>2,93 (0,82–3,72)</t>
  </si>
  <si>
    <t>0,628 (0,090–1,140)</t>
  </si>
  <si>
    <t>0,666 (0,110–1,080)</t>
  </si>
  <si>
    <t>8,5 (А+++)</t>
  </si>
  <si>
    <t>4,6 (А++)</t>
  </si>
  <si>
    <t>2,73 (0,40–4,70) / 2,89 (0,48–4,70)</t>
  </si>
  <si>
    <t>24/32/37,5</t>
  </si>
  <si>
    <t>26,7</t>
  </si>
  <si>
    <t>14,2</t>
  </si>
  <si>
    <t>e00420091</t>
  </si>
  <si>
    <t>Сплит-система LS-HE12KAE2/LU-HE12KAE2</t>
  </si>
  <si>
    <t>3,52 (0,41–4,44)</t>
  </si>
  <si>
    <t>3,81 (0,36–4,36)</t>
  </si>
  <si>
    <t>1,208 (0,131–1,426)</t>
  </si>
  <si>
    <t>1,340 (0,113–1,340)</t>
  </si>
  <si>
    <t>6,1 (А++)</t>
  </si>
  <si>
    <t>5,25 (0,57–6,20) / 4,87 (0,50–5,82)</t>
  </si>
  <si>
    <t>e00423707</t>
  </si>
  <si>
    <t>Сплит-система LS-HE12KAE2A/LU-HE12KAE2A</t>
  </si>
  <si>
    <t>3,52 (1,38–4,31)</t>
  </si>
  <si>
    <t>3,81 (1,07–4,38)</t>
  </si>
  <si>
    <t>1,034 (0,130–1,650)</t>
  </si>
  <si>
    <t>1,030 (0,160–1,560)</t>
  </si>
  <si>
    <t>4,50 (0,60–7,20) / 4,47 (0,70–6,78)</t>
  </si>
  <si>
    <t>e00432055</t>
  </si>
  <si>
    <t>Сплит-система LS-HE09KBE2/LU-HE09KBE2</t>
  </si>
  <si>
    <t>Tiger 2022</t>
  </si>
  <si>
    <t xml:space="preserve">	 Флагманская серия Tiger от Lessar получила новое воплощение, сохранив отличительные черты —высокие показатели энергоэффективности, инновационные технологии и уникальный дизайн.&amp;nbsp;	 Жалюзи внутреннего блока имеют принципиально новую форму с вращающимся механизмом. Это конструктивное решение позволяет максимально точно регулировать направление воздушного потока из кондиционера. Таким образом, можно избежать прямого попадания потока воздуха на человека в любом, даже самом производительном режиме работы. Инновационный дизайн внутреннего блока серии Tiger отмечен престижной наградой международного конкурса Reddot.&amp;nbsp;	 Верный высоким стандартам экологичности флагман Lessar работает на хладагенте R32. Наивысший сезонный класс энергоэффективности в режиме охлаждения А+++ и высокий класс энергоэффективности в режиме обогрева А++ делают сплит-системы Tiger идеальным решением с точки зрения грамотного энергопотребления. </t>
  </si>
  <si>
    <t>https://klimatprof.online/upload/iblock/80e/pvie3d1rm59rj5ewwewtyad6f6kiukl9/Tiger_2022_1-Lit.jpg</t>
  </si>
  <si>
    <t>https://klimatprof.online/upload/iblock/48f/qx86c0ryu2dx0yvvnvdldg9dj01qc1b8/LU-HE09KBE2.jpg | https://klimatprof.online/upload/iblock/ad3/v6a9zjhxkjuliu8hq31044z641wumxrx/RG10(G).jpg</t>
  </si>
  <si>
    <t>2,93 (0,85-3,7)</t>
  </si>
  <si>
    <t>0,600 (0,100–1,260)</t>
  </si>
  <si>
    <t>0,623 (0,110–1,320)</t>
  </si>
  <si>
    <t>8,8 (A+++)</t>
  </si>
  <si>
    <t>2,60 (0,40–5,50) / 2,70 (0,40–5,70)</t>
  </si>
  <si>
    <t>21,5/32,5/40</t>
  </si>
  <si>
    <t>26,4</t>
  </si>
  <si>
    <t>28,8</t>
  </si>
  <si>
    <t>11,3</t>
  </si>
  <si>
    <t>14,16</t>
  </si>
  <si>
    <t>e00432056</t>
  </si>
  <si>
    <t>Сплит-система LS-HE12KBE2/LU-HE12KBE2</t>
  </si>
  <si>
    <t>3,52 (1,32–4,31)</t>
  </si>
  <si>
    <t>3,81 (0,88–4,40)</t>
  </si>
  <si>
    <t>0,900 (0,130–1,650)</t>
  </si>
  <si>
    <t>0,95 (0,120–1,500)</t>
  </si>
  <si>
    <t>3,91 (0,60–7,20) / 4,13 (0,50–6,50)</t>
  </si>
  <si>
    <t>e00423739</t>
  </si>
  <si>
    <t>Сплит-система LS-HE96DTA4/LU-HE96DTA4</t>
  </si>
  <si>
    <t xml:space="preserve">	Новый дизайн корпуса	Встроенный насос отвода конденсата	 Канальные внутренние блоки предназначены для кондиционирования нескольких помещений одновременно. Внутренние блоки таких кондиционеров устанавливаются в систему подвесных потолков, и воздух распределяется воздуховодами по кондиционируемым помещениям. Скрытый способ их монтажа не нарушает дизайн интерьера, оставляя на виду лишь изящные декоративные решетки для подачи воздуха.	 * В комплекте: проводной пульт управления&amp;nbsp;LZ-HJPW, фильтр с фланцем LZ-DOF. Опционально: беспроводной пульт LZ-KNP, центральный пульт LZ-UPW7.</t>
  </si>
  <si>
    <t>https://klimatprof.online/upload/iblock/3eb/xqlvjqqssrco2icgpg7qnln1bkvoehwh/LS-H192DIA4.png</t>
  </si>
  <si>
    <t>https://klimatprof.online/upload/iblock/6f1/ryso9ylhhyay7yy91lrthak6auqzjuaf/Наружка 2 вентилятора.png</t>
  </si>
  <si>
    <t>28,0</t>
  </si>
  <si>
    <t>31,0</t>
  </si>
  <si>
    <t>9,39</t>
  </si>
  <si>
    <t>3,8 (D)</t>
  </si>
  <si>
    <t>4,62 (A++)</t>
  </si>
  <si>
    <t>22,1 / 25,4</t>
  </si>
  <si>
    <t>3 х 0,75</t>
  </si>
  <si>
    <t>50–200</t>
  </si>
  <si>
    <t>21,60 / 19,00</t>
  </si>
  <si>
    <t>51/53/55</t>
  </si>
  <si>
    <t>c00408921</t>
  </si>
  <si>
    <t>Сплит-система LS-HE24BMA2/LU-HE24UMA2/LZ-B4KBA</t>
  </si>
  <si>
    <t>Инверторные кассетные внутренние блоки&amp;nbsp;предназначены для монтажа в помещениях с подвесными потолками и имеют управляемые жалюзи, обеспечивающие оптимально комфортное воздухораспределение. Возможность раздачи воздуха по семи направлениям великолепно подходит для использования в помещениях общественного назначения. Максимальный комфорт обеспечивается при установке кассетного блока в центре помещения.&amp;nbsp;</t>
  </si>
  <si>
    <t>https://klimatprof.online/upload/iblock/e7c/2321321.png</t>
  </si>
  <si>
    <t>https://klimatprof.online/upload/iblock/3be/naruzh_EcoEnergy.jpg | https://klimatprof.online/upload/iblock/8e9/LZ-UPW_NEW.jpg</t>
  </si>
  <si>
    <t>7,03 (2,11–8,44)</t>
  </si>
  <si>
    <t>7,62 (2,29–9,14)</t>
  </si>
  <si>
    <t>2,417 (0,691–3,185)</t>
  </si>
  <si>
    <t>2,234 (0,559–2,971)</t>
  </si>
  <si>
    <t>11,00 (3,00–13,80) / 10,20 (2,40–12,90)</t>
  </si>
  <si>
    <t>38/45/51</t>
  </si>
  <si>
    <t>49,1</t>
  </si>
  <si>
    <t>e00431548</t>
  </si>
  <si>
    <t>Сплит-система LS-HE24BVA2/LU-HE24UVA2/LZ-B4UB</t>
  </si>
  <si>
    <t>https://klimatprof.online/upload/iblock/33f/hxvi52flbz0pvbrsi004dhm2rju5a5so/lessar-kass.jpg</t>
  </si>
  <si>
    <t>https://klimatprof.online/upload/iblock/30a/snb38nz631msnw9w665til7tdyjzf9ln/Внешний блок.jpg | https://klimatprof.online/upload/iblock/a56/s8zuo4xu8jwalvmqljksifi41gycany0/LZ-UPW_NEW.jpg</t>
  </si>
  <si>
    <t xml:space="preserve">7,47 (2,81–7,68) </t>
  </si>
  <si>
    <t>7,91 (3,08–8,35)</t>
  </si>
  <si>
    <t>2,508 (1,020–2,805)</t>
  </si>
  <si>
    <t>1,978 (0,840–2,310)</t>
  </si>
  <si>
    <t>3 (B)</t>
  </si>
  <si>
    <t>4 (A)</t>
  </si>
  <si>
    <t>12,00 (4,80–13,20) / 10,00 (4,00–11,00)</t>
  </si>
  <si>
    <t>40/43/45</t>
  </si>
  <si>
    <t>47,3</t>
  </si>
  <si>
    <t>c00408922</t>
  </si>
  <si>
    <t>Сплит-система LS-HE36BMA4/LU-HE36UMA4/LZ-B4KBA</t>
  </si>
  <si>
    <t>10,55 (3,17–12,66)</t>
  </si>
  <si>
    <t>11,14 (3,34–13,36)</t>
  </si>
  <si>
    <t>3,750 (1,073–4,948)</t>
  </si>
  <si>
    <t>3,080 (0,771–4,101)</t>
  </si>
  <si>
    <t>6,60 (1,90–8,70) / 5,50 (1,40–7,40)</t>
  </si>
  <si>
    <t>45/48/52</t>
  </si>
  <si>
    <t>77,9</t>
  </si>
  <si>
    <t>82,7</t>
  </si>
  <si>
    <t>e00429897</t>
  </si>
  <si>
    <t>Сплит-система LS-HE36BMA4A/LU-HE36UMA4A/LZ-B4UB</t>
  </si>
  <si>
    <t>https://klimatprof.online/upload/iblock/86b/2msbv3sk48zsjjrpyn0ej8d4oash71gj/1.jpg</t>
  </si>
  <si>
    <t>https://klimatprof.online/upload/iblock/106/df94mszxioqqt69z15yul6v17xz9zc47/Наружный блок.jpg | https://klimatprof.online/upload/iblock/03f/8eqvnrvri8p7lokoqk2ane9kgrv4b7yh/Пульт.jpg</t>
  </si>
  <si>
    <t>10,55 (2,70–10,84)</t>
  </si>
  <si>
    <t>11,14 (2,78–12,31)</t>
  </si>
  <si>
    <t>3,900 (0,950–3,900)</t>
  </si>
  <si>
    <t>3,150 (0,850–3,750)</t>
  </si>
  <si>
    <t>2,71 (D)</t>
  </si>
  <si>
    <t>3,54 (B)</t>
  </si>
  <si>
    <t>6,60 (1,80–6,80) / 5,50 (1,60–6,30)</t>
  </si>
  <si>
    <t>44,5/47,0/49,5</t>
  </si>
  <si>
    <t>e00431549</t>
  </si>
  <si>
    <t>Сплит-система LS-HE36BVA4/LU-HE36UVA4/LZ-B4UB</t>
  </si>
  <si>
    <t>https://klimatprof.online/upload/iblock/451/f88sy91fjzdnid71pcbe0vqruujevsf1/lessar-kass.jpg</t>
  </si>
  <si>
    <t>https://klimatprof.online/upload/iblock/9d5/0jma4e8d9d8ibih0hu2401x3zi4jbnsr/Внешний блок.jpg | https://klimatprof.online/upload/iblock/e33/p43v0t5zbo261b1w4gn89r6oj1xaf711/LZ-UPW_NEW.jpg</t>
  </si>
  <si>
    <t>11,14 (4,25–11,58)</t>
  </si>
  <si>
    <t>11,87 (4,84–12,75)</t>
  </si>
  <si>
    <t>3,840 (0,950–4,050)</t>
  </si>
  <si>
    <t>3,288 (0,850–3,750)</t>
  </si>
  <si>
    <t>2,9 (C)</t>
  </si>
  <si>
    <t>44,5/47/49,5</t>
  </si>
  <si>
    <t>c00408923</t>
  </si>
  <si>
    <t>Сплит-система LS-HE48BMA4/LU-HE48UMA4/LZ-B4KBA</t>
  </si>
  <si>
    <t>13,39 (4,02–16,07)</t>
  </si>
  <si>
    <t>14,65 (4,40–17,58)</t>
  </si>
  <si>
    <t>4,590 (1,311–6,044)</t>
  </si>
  <si>
    <t>4,170 (1,044–5,550)</t>
  </si>
  <si>
    <t>2,92 (C)</t>
  </si>
  <si>
    <t>3,51 (B)</t>
  </si>
  <si>
    <t>7,60 (2,20–10,10) / 6,90 (1,70–9,20)</t>
  </si>
  <si>
    <t>46/49/52</t>
  </si>
  <si>
    <t>91,6</t>
  </si>
  <si>
    <t>e00431550</t>
  </si>
  <si>
    <t>Сплит-система LS-HE48BVA4/LU-HE48UVA4/LZ-B4UB</t>
  </si>
  <si>
    <t>https://klimatprof.online/upload/iblock/5f9/idd7mtlh1gajoo65f706iyoxgne5hemi/lessar-kass.jpg</t>
  </si>
  <si>
    <t>https://klimatprof.online/upload/iblock/c40/hsmmh8gg7ibxd3atmsm86wp4hfc1v2s0/Внешний блок.jpg | https://klimatprof.online/upload/iblock/e4e/67imakagvttb4s8zlrwrm0qetuqzo3m1/LZ-UPW_NEW.jpg</t>
  </si>
  <si>
    <t xml:space="preserve">13,92 (5,42–14,65) </t>
  </si>
  <si>
    <t>15,53 (6,30–17,00)</t>
  </si>
  <si>
    <t>5,358 (0,900–5,600)</t>
  </si>
  <si>
    <t>4,854 (0,950–5,500)</t>
  </si>
  <si>
    <t>9,60 (2,30–9,80) / 9,30 (2,50–9,70)</t>
  </si>
  <si>
    <t>48/51,5/53,5</t>
  </si>
  <si>
    <t>86,7</t>
  </si>
  <si>
    <t>91,4</t>
  </si>
  <si>
    <t>c00408924</t>
  </si>
  <si>
    <t>Сплит-система LS-HE55BMA4/LU-HE55UMA4/LZ-B4KBA</t>
  </si>
  <si>
    <t>16,12 (4,84–19,34)</t>
  </si>
  <si>
    <t>17,00 (5,10–20,40)</t>
  </si>
  <si>
    <t>5,740 (1,639–7,500)</t>
  </si>
  <si>
    <t>4,985 (1,246–6,627)</t>
  </si>
  <si>
    <t>10,00 (2,90–12,60) / 7,90 (2,20–11,60)</t>
  </si>
  <si>
    <t>44/48/53</t>
  </si>
  <si>
    <t>120,7</t>
  </si>
  <si>
    <t>e00431551</t>
  </si>
  <si>
    <t>Сплит-система LS-HE55BVA4/LU-HE55UVA4/LZ-B4UB</t>
  </si>
  <si>
    <t>https://klimatprof.online/upload/iblock/8cf/2j8obxnpldtonryu5gajkucfr5n0fsni/lessar-kass.jpg</t>
  </si>
  <si>
    <t>https://klimatprof.online/upload/iblock/25e/ckuyvmu33iiucxcoug6b8hekpetqczed/Outer_block_EcoEnergy.jpg | https://klimatprof.online/upload/iblock/8ce/ytwipmzbq1g1xathf6qz9jk640txghfu/LZ-UPW_NEW.jpg</t>
  </si>
  <si>
    <t>16,12 (7,33–17,58)</t>
  </si>
  <si>
    <t>17,58 (7,03–19,34)</t>
  </si>
  <si>
    <t>6,321 (2,528–6,953)</t>
  </si>
  <si>
    <t>4,912 (1,020–6,200)</t>
  </si>
  <si>
    <t>2,55 (E)</t>
  </si>
  <si>
    <t>11,00 (3,10–11,60) / 10,00 (4,00–12,00)</t>
  </si>
  <si>
    <t>49,5/52/54,5</t>
  </si>
  <si>
    <t>107,1</t>
  </si>
  <si>
    <t>121,3</t>
  </si>
  <si>
    <t>c00408919</t>
  </si>
  <si>
    <t>Сплит-система LS-HE12BCOA2/LU-HE12UOA2/LZ-B4COBA</t>
  </si>
  <si>
    <t>Инверторные кассетные внутренние блоки&amp;nbsp;предназначены для монтажа в помещениях с подвесными потолками и имеют управляемые жалюзи, обеспечивающие оптимально комфортное воздухораспределение. Возможность раздачи воздуха по семи направлениям великолепно подходит для использования в помещениях общественного назначения. Максимальный комфорт обеспечивается при установке кассетного блока в центре помещения.</t>
  </si>
  <si>
    <t>https://klimatprof.online/upload/iblock/a30/inverternye-kompaktnye-kassetnye-split-sistemy-2018 (1).png</t>
  </si>
  <si>
    <t>https://klimatprof.online/upload/iblock/27a/wt6rwkff234p2i04ia3bwbgrygx532av/naruzh_EcoEnergy.jpg | https://klimatprof.online/upload/iblock/69f/uo1lh5i2vf5o6pn6csuildf3vdc13clt/Внешний блок.jpg | https://klimatprof.online/upload/iblock/677/5bm3ijk7jcbw7cdz6v885jqb86x9ymgd/LZ-UPW4_1_NEW.jpg</t>
  </si>
  <si>
    <t>3,52 (0,62–4,40)</t>
  </si>
  <si>
    <t>4,10 (0,62–5,13)</t>
  </si>
  <si>
    <t>1,080 (0,210–1,692)</t>
  </si>
  <si>
    <t>1,060 (0,496–1,830)</t>
  </si>
  <si>
    <t>4,80 (1,00–7,70) / 4,70 (2,30–8,40)</t>
  </si>
  <si>
    <t>34/38/42</t>
  </si>
  <si>
    <t>29,9</t>
  </si>
  <si>
    <t>32,6</t>
  </si>
  <si>
    <t>e00431546</t>
  </si>
  <si>
    <t>Сплит-система LS-HE12BCWA2/LU-HE12UWA2/LZ-B4COBA</t>
  </si>
  <si>
    <t>https://klimatprof.online/upload/iblock/195/78prrs0145vzip0uvnh9mweez6h34bw7/ls-he-bga2.jpg</t>
  </si>
  <si>
    <t>https://klimatprof.online/upload/iblock/f9d/be1r2o2mwt0cv28lydwtkv741z4jyrzd/Внешний блок.jpg | https://klimatprof.online/upload/iblock/b68/utfp1n5dndiiwt5txjm1kpw5ak3qsujw/LZ-UPW4_1_NEW.jpg</t>
  </si>
  <si>
    <t>3,66 (1,54–4,03)</t>
  </si>
  <si>
    <t>4,25 (1,74–4,65)</t>
  </si>
  <si>
    <t>1,197 (0,140–1,668)</t>
  </si>
  <si>
    <t>1,098 (0,145–1,135)</t>
  </si>
  <si>
    <t>5,10  (0,70–7,30) / 4,70 (0,70–5,95)</t>
  </si>
  <si>
    <t>35?/?38?/?42</t>
  </si>
  <si>
    <t>26,9</t>
  </si>
  <si>
    <t>29,2</t>
  </si>
  <si>
    <t>e00420208</t>
  </si>
  <si>
    <t>Сплит-система LS-HE18BCTA2/LU-HE18UTA2/LZ-B4COBA</t>
  </si>
  <si>
    <t>5,28 (0,79–6,15)</t>
  </si>
  <si>
    <t>5,57 (0,88–6,29)</t>
  </si>
  <si>
    <t>1,550 (0,270–2,265)</t>
  </si>
  <si>
    <t>1,420 (0,295–2,310)</t>
  </si>
  <si>
    <t>6,80 (1,20–10,90) / 6,30 (1,38–10,5)</t>
  </si>
  <si>
    <t>36/39/43</t>
  </si>
  <si>
    <t>37,2</t>
  </si>
  <si>
    <t>e00431547</t>
  </si>
  <si>
    <t>Сплит-система LS-HE18BCWA2/LU-HE18UWA2/LZ-B4COBA</t>
  </si>
  <si>
    <t>https://klimatprof.online/upload/iblock/20a/8jxs0v1qjpn50tc4hp8mppmtd17jokrk/ls-he-bga2.jpg</t>
  </si>
  <si>
    <t>https://klimatprof.online/upload/iblock/038/wagiach9akpby7ql93gpc6dfa6oonp6e/Внешний блок.jpg | https://klimatprof.online/upload/iblock/651/5rn3bbzlvizvta5006b0a95ntkkh1fki/LZ-UPW4_1_NEW.jpg</t>
  </si>
  <si>
    <t>5,28 (2,20–5,71)</t>
  </si>
  <si>
    <t>5,57 (2,27–6,01)</t>
  </si>
  <si>
    <t>1,649 (0,130–1,995)</t>
  </si>
  <si>
    <t>1,520 (0,280–1,950)</t>
  </si>
  <si>
    <t>7,90 (0,87–8,70) / 6,60 (1,95–8,50)</t>
  </si>
  <si>
    <t>37?/?40,5?/?44</t>
  </si>
  <si>
    <t>33,6</t>
  </si>
  <si>
    <t>36,2</t>
  </si>
  <si>
    <t>b00380278</t>
  </si>
  <si>
    <t>Сплит-система LS-HE18TOA2/LU-HE18UOA2</t>
  </si>
  <si>
    <t>Инверторные напольно-потолочные сплит-системы</t>
  </si>
  <si>
    <t>Инверторные напольно-потолочные внутренние блоки&amp;nbsp;незаменимы в тех случаях, когда требуется установка на полу, вдоль стены или под потолком, а установка кассетных блоков невозможна из-за отсутствия в помещении подвесного потолка или потому, что оно слишком вытянуто по форме. При этом блоки отличаются низким уровнем шума и простотой установки.</t>
  </si>
  <si>
    <t>https://klimatprof.online/upload/iblock/35b/ls-he-tia2.jpg</t>
  </si>
  <si>
    <t>https://klimatprof.online/upload/iblock/b96/4534534.png | https://klimatprof.online/upload/iblock/974/LZ_UPW4.png</t>
  </si>
  <si>
    <t>5,28(0,79-6,15)</t>
  </si>
  <si>
    <t>5,67(0,88-7,03)</t>
  </si>
  <si>
    <t>1,63(0,27-2,36)</t>
  </si>
  <si>
    <t>1,46(0,255-2,51)</t>
  </si>
  <si>
    <t>LS-HE18TOA2/LU-HE18UOA2</t>
  </si>
  <si>
    <t>6,5 (А++)</t>
  </si>
  <si>
    <t>LS-HE18TOA2</t>
  </si>
  <si>
    <t>LU-HE18UOA2</t>
  </si>
  <si>
    <t>25/нет</t>
  </si>
  <si>
    <t>7,57,5(1,2-10,9)/6,76,7(1,2-11,5)</t>
  </si>
  <si>
    <t>37/40/45</t>
  </si>
  <si>
    <t>35,5</t>
  </si>
  <si>
    <t>38,4</t>
  </si>
  <si>
    <t>33,3</t>
  </si>
  <si>
    <t>e00420211</t>
  </si>
  <si>
    <t>Сплит-система LS-HE18TTA2/LU-HE18UTA2</t>
  </si>
  <si>
    <t>https://klimatprof.online/upload/iblock/324/invertornye-napolno-potolochnye-split-sistemy-lessar.png</t>
  </si>
  <si>
    <t>https://klimatprof.online/upload/iblock/65f/jl8g6iin3ta1jgfl67kczuqtks4l78pe/4534534.png | https://klimatprof.online/upload/iblock/687/1liqgn9cd7fdsrg2m2xha9bf4hndrepz/LZ-UPW4_1_NEW.jpg</t>
  </si>
  <si>
    <t>5,28 (2,86–5,61)</t>
  </si>
  <si>
    <t>5,57 (2,40–5,83)</t>
  </si>
  <si>
    <t>1,633 (0,610–1,800)</t>
  </si>
  <si>
    <t>1,500 (0,510–1,530)</t>
  </si>
  <si>
    <t>7,30 (2,80–7,90) / 6,60 (2,40–6,80)</t>
  </si>
  <si>
    <t>34,5/38,5/42</t>
  </si>
  <si>
    <t>e00431552</t>
  </si>
  <si>
    <t>Сплит-система LS-HE18TWA2/LU-HE18UWA2</t>
  </si>
  <si>
    <t>https://klimatprof.online/upload/iblock/538/0ltoivykkstblfwi3125b9cid78xnb75/ls-he-tia2.jpg</t>
  </si>
  <si>
    <t>https://klimatprof.online/upload/iblock/1a8/21t0lfjizrjws0sv8vc2ppxhahc6by4k/Внешний блок.jpg | https://klimatprof.online/upload/iblock/30d/l2w6t94t01s80t22zwg11c3r49lfwd8q/LZ-UPW4_1_NEW.jpg</t>
  </si>
  <si>
    <t>5,86 (2,40–6,30)</t>
  </si>
  <si>
    <t>1,649 (0,117–2,170)</t>
  </si>
  <si>
    <t>1,500 (0,213–1,501)</t>
  </si>
  <si>
    <t>7,70 (1,03–9,10) / 6,60 (1,65–6,60)</t>
  </si>
  <si>
    <t>35,5/39/43</t>
  </si>
  <si>
    <t>b00380280</t>
  </si>
  <si>
    <t>Сплит-система LS-HE24TOA2/LU-HE24UOA2</t>
  </si>
  <si>
    <t>https://klimatprof.online/upload/iblock/0f2/ls-he-tia2.jpg</t>
  </si>
  <si>
    <t>https://klimatprof.online/upload/iblock/762/4534534.png | https://klimatprof.online/upload/iblock/578/LZ_UPW4.png</t>
  </si>
  <si>
    <t>7,03 (1,20–8,20)</t>
  </si>
  <si>
    <t>7,62 (1,20–8,65)</t>
  </si>
  <si>
    <t>2,070 (0,400–3,160)</t>
  </si>
  <si>
    <t>2,050 (0,400–3,090)</t>
  </si>
  <si>
    <t>LS-HE24TOA2/LU-HE24UOA2</t>
  </si>
  <si>
    <t>LS-HE24TOA2</t>
  </si>
  <si>
    <t>LU-HE24UOA2</t>
  </si>
  <si>
    <t>9,40 (1,80–14,40) / 8,90 (1,80–14,10)</t>
  </si>
  <si>
    <t>B</t>
  </si>
  <si>
    <t>41/46/50</t>
  </si>
  <si>
    <t>e00431553</t>
  </si>
  <si>
    <t>Сплит-система LS-HE24TWA2/LU-HE24UWA2</t>
  </si>
  <si>
    <t>https://klimatprof.online/upload/iblock/ae6/7n7tmtxwyt2r3pcsssc0gatvzg61xkfc/ls-he-tia2.jpg</t>
  </si>
  <si>
    <t>https://klimatprof.online/upload/iblock/576/edvxweklow06na10m2atfxllqv7z4mpy/Внешний блок.jpg | https://klimatprof.online/upload/iblock/02d/f8el0488obgjuqg8bhgo2ifqmno0cdrz/LZ-UPW4_1_NEW.jpg</t>
  </si>
  <si>
    <t>7,33 (3,22–7,97)</t>
  </si>
  <si>
    <t>8,50 (3,46–8,94)</t>
  </si>
  <si>
    <t>2,155 (0,200–2,600)</t>
  </si>
  <si>
    <t>2,250 (0,370–2,400)</t>
  </si>
  <si>
    <t>10,00 (0,87–11,30) / 9,78 (1,61–10,43)</t>
  </si>
  <si>
    <t>45,1</t>
  </si>
  <si>
    <t>48,3</t>
  </si>
  <si>
    <t>33,1</t>
  </si>
  <si>
    <t>b00359727</t>
  </si>
  <si>
    <t>Сплит-система LS-HE36TMA4/LU-HE36UMA4</t>
  </si>
  <si>
    <t>https://klimatprof.online/upload/iblock/5cb/ls-he-tia2.jpg</t>
  </si>
  <si>
    <t>https://klimatprof.online/upload/iblock/f9c/Outer_block_EcoEnergy.jpg | https://klimatprof.online/upload/iblock/d95/LZ-UPW_NEW.jpg</t>
  </si>
  <si>
    <t>3,505 (1,002–4,619)</t>
  </si>
  <si>
    <t>3,085 (0,771–4,101)</t>
  </si>
  <si>
    <t>LS-HE36TMA4/LU-HE36UMA4</t>
  </si>
  <si>
    <t>LS-HE36TMA4</t>
  </si>
  <si>
    <t>LU-HE36UMA4</t>
  </si>
  <si>
    <t>6,20 (1,80–8,10) / 5,60 (1,40–7,40)</t>
  </si>
  <si>
    <t>45/49/54</t>
  </si>
  <si>
    <t>30,1</t>
  </si>
  <si>
    <t>35,4</t>
  </si>
  <si>
    <t>e00424389</t>
  </si>
  <si>
    <t>Сплит-система LS-HE36TMA4A/LU-HE36UMA4A</t>
  </si>
  <si>
    <t>10,55 (2,73–10,84)</t>
  </si>
  <si>
    <t>11,72 (2,78–12,13)</t>
  </si>
  <si>
    <t>4,000 (0,950–4,100)</t>
  </si>
  <si>
    <t>3,250 (0,850–3,680)</t>
  </si>
  <si>
    <t>LS-HE36TMA4A/LU-HE36UMA4A</t>
  </si>
  <si>
    <t>2,64 (D)</t>
  </si>
  <si>
    <t>LS-HE36TMA4A</t>
  </si>
  <si>
    <t>LU-HE36UMA4A</t>
  </si>
  <si>
    <t>6,90 (1,80–7,00) / 5,80 (1,60–6,30)</t>
  </si>
  <si>
    <t>44/48/51</t>
  </si>
  <si>
    <t>41,5</t>
  </si>
  <si>
    <t>e00431554</t>
  </si>
  <si>
    <t>Сплит-система LS-HE36TVA4/LU-HE36UVA4</t>
  </si>
  <si>
    <t>3,840 (0,950–4,100)</t>
  </si>
  <si>
    <t>2,967 (0,850–3,680)</t>
  </si>
  <si>
    <t>b00359730</t>
  </si>
  <si>
    <t>Сплит-система LS-HE48TMA4/LU-HE48UMA4</t>
  </si>
  <si>
    <t>https://klimatprof.online/upload/iblock/192/ls-he-tia2.jpg</t>
  </si>
  <si>
    <t>https://klimatprof.online/upload/iblock/1ae/Outer_block_EcoEnergy.png | https://klimatprof.online/upload/iblock/6a3/LZ_UPW4.png</t>
  </si>
  <si>
    <t>14,07 (4,22–16,88)</t>
  </si>
  <si>
    <t>5,010 (1,430–6,597)</t>
  </si>
  <si>
    <t>4,175 (1,044–5,550)</t>
  </si>
  <si>
    <t>LS-HE48TMA4/LU-HE48UMA4</t>
  </si>
  <si>
    <t>LS-HE48TMA4</t>
  </si>
  <si>
    <t>LU-HE48UMA4</t>
  </si>
  <si>
    <t>8,30 (2,40–11,00) / 6,90 (1,70–9,20)</t>
  </si>
  <si>
    <t>49/52/56</t>
  </si>
  <si>
    <t>37,5</t>
  </si>
  <si>
    <t>43,8</t>
  </si>
  <si>
    <t>e00431555</t>
  </si>
  <si>
    <t>Сплит-система LS-HE48TVA4/LU-HE48UVA4</t>
  </si>
  <si>
    <t>14,07 (3,52–14,24 )</t>
  </si>
  <si>
    <t>15,53 (6,30–17,00 )</t>
  </si>
  <si>
    <t>5,700 (0,950–5,800)</t>
  </si>
  <si>
    <t>4,854 (1,000–5,780)</t>
  </si>
  <si>
    <t>10,30 (2,30–10,5) / 9,50 (2,50–10,40)</t>
  </si>
  <si>
    <t>50/52/54</t>
  </si>
  <si>
    <t>40,4</t>
  </si>
  <si>
    <t>46,8</t>
  </si>
  <si>
    <t>b00359733</t>
  </si>
  <si>
    <t>Сплит-система LS-HE55TMA4/LU-HE55UMA4</t>
  </si>
  <si>
    <t>https://klimatprof.online/upload/iblock/287/ls-he-tia2.jpg</t>
  </si>
  <si>
    <t>https://klimatprof.online/upload/iblock/f6f/Outer_block_EcoEnergy.jpg | https://klimatprof.online/upload/iblock/41e/LZ-UPW_NEW.jpg</t>
  </si>
  <si>
    <t>4,700 (1,177–6,260)</t>
  </si>
  <si>
    <t>LS-HE55TMA4/LU-HE55UMA4</t>
  </si>
  <si>
    <t>3,62 (A)</t>
  </si>
  <si>
    <t>LS-HE55TMA4</t>
  </si>
  <si>
    <t>LU-HE55UMA4</t>
  </si>
  <si>
    <t>10,00 (2,90–12,60) / 8,20 (2,10–11,00)</t>
  </si>
  <si>
    <t>46/49/55</t>
  </si>
  <si>
    <t>e00431556</t>
  </si>
  <si>
    <t>Сплит-система LS-HE55TVA4/LU-HE55UVA4</t>
  </si>
  <si>
    <t>https://klimatprof.online/upload/iblock/be7/cjl0ou8yuqpmstuko2vav2dtfjksez1e/ls-he-tia2.jpg</t>
  </si>
  <si>
    <t>https://klimatprof.online/upload/iblock/73a/avluqatobk5qytebvbdlb1gvwtjm62zh/Outer_block_EcoEnergy.jpg | https://klimatprof.online/upload/iblock/500/e1tc26es37qm0qrlqk1huskhw9k0rhfa/LZ-UPW4_1_NEW.jpg</t>
  </si>
  <si>
    <t>17,88 (7,18–19,64)</t>
  </si>
  <si>
    <t>5,249 (1,100–6,500)</t>
  </si>
  <si>
    <t>3,35 (C)</t>
  </si>
  <si>
    <t xml:space="preserve">11,00 (3,10–11,60) / 9,00 (2,20–10,90) </t>
  </si>
  <si>
    <t>49,5/50,5/53,5</t>
  </si>
  <si>
    <t>b00379945</t>
  </si>
  <si>
    <t>Сплит-система LS-HE12DOA2/LU-HE12UOA2</t>
  </si>
  <si>
    <t>Канальные инверторные кондиционеры</t>
  </si>
  <si>
    <t xml:space="preserve">	Новый дизайн корпуса	Встроенный насос отвода конденсата	 Канальные внутренние блоки предназначены для кондиционирования нескольких помещений одновременно. Внутренние блоки таких кондиционеров устанавливаются в систему подвесных потолков, и воздух распределяется воздуховодами по кондиционируемым помещениям. Скрытый способ их монтажа не нарушает дизайн интерьера, оставляя на виду лишь изящные декоративные решетки для подачи воздуха.	 * В комплекте: проводной пульт управления LZ-UPW4F, фильтр с фланцем LZ-DOF. Опционально: беспроводной пульт LZ-KNP, центральный пульт LZ-UPW7.</t>
  </si>
  <si>
    <t>https://klimatprof.online/upload/iblock/1aa/434234.JPG</t>
  </si>
  <si>
    <t>https://klimatprof.online/upload/iblock/a9a/naruzh_EcoEnergy.jpg | https://klimatprof.online/upload/iblock/65b/LZ-KNP.JPG | https://klimatprof.online/upload/iblock/bab/LZ-UPW4F.JPG | https://klimatprof.online/upload/iblock/888/LZ-UPW7.JPG | https://klimatprof.online/upload/iblock/a01/LZ-DOF.JPG</t>
  </si>
  <si>
    <t>3,52 (0,53–3,75)</t>
  </si>
  <si>
    <t>3,81 (1,00–3,99)</t>
  </si>
  <si>
    <t>1,170 (0,160–2,100)</t>
  </si>
  <si>
    <t>0,990 (0,302–2,100)</t>
  </si>
  <si>
    <t>LS-HE12DOA2/LU-HE12UOA2</t>
  </si>
  <si>
    <t>LS-HE12DOA2</t>
  </si>
  <si>
    <t>LU-HE12UOA2</t>
  </si>
  <si>
    <t>0–60</t>
  </si>
  <si>
    <t>5,10 (1,30–10,00) / 4,50 (1,48–10,00)</t>
  </si>
  <si>
    <t>27,5/34,5/40</t>
  </si>
  <si>
    <t>e00431557</t>
  </si>
  <si>
    <t>Сплит-система LS-HE12DWA2/LU-HE12UWA2</t>
  </si>
  <si>
    <t>https://klimatprof.online/upload/iblock/6e4/px8k19v6x8fbaxntb5v9x1fmlpidflcm/434234.jpg</t>
  </si>
  <si>
    <t>https://klimatprof.online/upload/iblock/c1d/jcwwkhst2mjoajx9cq126zg8303sz4tb/Внешний блок.jpg</t>
  </si>
  <si>
    <t>1,352 (0,145–1,700)</t>
  </si>
  <si>
    <t>1,171 (0,157–1,500)</t>
  </si>
  <si>
    <t>5,70 (0,70–7,50) / 5,50 (0,70–6,70)</t>
  </si>
  <si>
    <t>25/34/38</t>
  </si>
  <si>
    <t>17,8</t>
  </si>
  <si>
    <t>21,5</t>
  </si>
  <si>
    <t>e00420213</t>
  </si>
  <si>
    <t>Сплит-система LS-HE18DTA2/LU-HE18UTA2</t>
  </si>
  <si>
    <t>https://klimatprof.online/upload/iblock/854/kanalnye-invertornye-konditsionery-lessar.png</t>
  </si>
  <si>
    <t>https://klimatprof.online/upload/iblock/783/234234234.jpg | https://klimatprof.online/upload/iblock/4cc/LZ-KNP.JPG | https://klimatprof.online/upload/iblock/12f/LZ-UPW4F.JPG | https://klimatprof.online/upload/iblock/a41/LZ-UPW7.JPG | https://klimatprof.online/upload/iblock/09a/LZ-DOF.JPG</t>
  </si>
  <si>
    <t>5,28 (1,23–6,15)</t>
  </si>
  <si>
    <t>5,86 (1,79–7,03)</t>
  </si>
  <si>
    <t>1,635 (0,260–2,120)</t>
  </si>
  <si>
    <t>1,578 (0,310–2,150)</t>
  </si>
  <si>
    <t>0–100</t>
  </si>
  <si>
    <t>7,20 (1,10–9,20) / 7,00 (1,30–9,30)</t>
  </si>
  <si>
    <t>33/38/42</t>
  </si>
  <si>
    <t>24,3</t>
  </si>
  <si>
    <t>29,6</t>
  </si>
  <si>
    <t>e00431558</t>
  </si>
  <si>
    <t>Сплит-система LS-HE18DWA2/LU-HE18UWA2</t>
  </si>
  <si>
    <t>https://klimatprof.online/upload/iblock/1b2/s9r7t5lp4tpw54kroc632kwpumkaf7o9/434234.jpg</t>
  </si>
  <si>
    <t>https://klimatprof.online/upload/iblock/a93/umhtzpmh7n2fjys0aq06d5q3889upmhl/Внешний блок.jpg</t>
  </si>
  <si>
    <t>5,28 (2,2–5,71)</t>
  </si>
  <si>
    <t>1,649 (0,124–2,160)</t>
  </si>
  <si>
    <t>1,653 (0,230–1,700)</t>
  </si>
  <si>
    <t>7,60 (1,00–9,50) / 7,25 (1,70–7,50)</t>
  </si>
  <si>
    <t>34/38/41</t>
  </si>
  <si>
    <t>24,4</t>
  </si>
  <si>
    <t>b00380033</t>
  </si>
  <si>
    <t>Сплит-система LS-HE24DOA2/LU-HE24UOA2</t>
  </si>
  <si>
    <t>https://klimatprof.online/upload/iblock/b82/434234.JPG</t>
  </si>
  <si>
    <t>https://klimatprof.online/upload/iblock/1d7/naruzh_EcoEnergy.jpg | https://klimatprof.online/upload/iblock/095/LZ-KNP.JPG | https://klimatprof.online/upload/iblock/81d/LZ-UPW4F.JPG | https://klimatprof.online/upload/iblock/2f7/LZ-UPW7.JPG | https://klimatprof.online/upload/iblock/b55/LZ-DOF.JPG</t>
  </si>
  <si>
    <t>7,03 (1,99–8,21)</t>
  </si>
  <si>
    <t>7,62 (2,40–8,65)</t>
  </si>
  <si>
    <t>2,175 (0,450–2,800)</t>
  </si>
  <si>
    <t>2,050 (0,480–2,850)</t>
  </si>
  <si>
    <t>LS-HE24DOA2/LU-HE24UOA2</t>
  </si>
  <si>
    <t>LS-HE24DOA21</t>
  </si>
  <si>
    <t>0–160</t>
  </si>
  <si>
    <t>10,00 (2,00–12,20) / 8,90 (2,10–12,40)</t>
  </si>
  <si>
    <t>40/42/44</t>
  </si>
  <si>
    <t>38,9</t>
  </si>
  <si>
    <t>e00431559</t>
  </si>
  <si>
    <t>Сплит-система LS-HE24DWA2/LU-HE24UWA2</t>
  </si>
  <si>
    <t>https://klimatprof.online/upload/iblock/d9e/4x3wtqt6enlzs6zluq31gurwt19zw0q4/434234.jpg</t>
  </si>
  <si>
    <t>https://klimatprof.online/upload/iblock/0ef/yfsjlf2pj2zri310be7j9gvofl4fz1yo/Внешний блок.jpg</t>
  </si>
  <si>
    <t>2,155 (0,190–2,700)</t>
  </si>
  <si>
    <t>2,250 (0,390–2,400)</t>
  </si>
  <si>
    <t>10,0 (0,83–11,74) / 9,78 (1,70–10,43)</t>
  </si>
  <si>
    <t>37/39/41</t>
  </si>
  <si>
    <t>32,3</t>
  </si>
  <si>
    <t>39,1</t>
  </si>
  <si>
    <t>b00380036</t>
  </si>
  <si>
    <t>Сплит-система LS-HE36DOA4/LU-HE36UMA4</t>
  </si>
  <si>
    <t>https://klimatprof.online/upload/iblock/04a/434234.JPG</t>
  </si>
  <si>
    <t>https://klimatprof.online/upload/iblock/c0d/Outer_block_EcoEnergy.jpg | https://klimatprof.online/upload/iblock/5db/LZ-KNP.JPG | https://klimatprof.online/upload/iblock/920/LZ-UPW4F.JPG | https://klimatprof.online/upload/iblock/f44/LZ-UPW7.JPG | https://klimatprof.online/upload/iblock/b0e/LZ-DOF.JPG</t>
  </si>
  <si>
    <t>3,590 (1,036–4,777)</t>
  </si>
  <si>
    <t>LS-HE36DOA4/LU-HE36UMA4</t>
  </si>
  <si>
    <t>2,94 (С)</t>
  </si>
  <si>
    <t>LS-HE36DOA4</t>
  </si>
  <si>
    <t>5,70 (1,80–8,40) / 4,70 (1,40–7,40)</t>
  </si>
  <si>
    <t>36/38,5/45</t>
  </si>
  <si>
    <t>41,9</t>
  </si>
  <si>
    <t>e00431560</t>
  </si>
  <si>
    <t>Сплит-система LS-HE36DVA4/LU-HE36UVA4</t>
  </si>
  <si>
    <t>2,895 (0,850–3,650)</t>
  </si>
  <si>
    <t>4,1 (A)</t>
  </si>
  <si>
    <t>6,80 (1,80–6,90) / 5,40 (1,60–6,30)</t>
  </si>
  <si>
    <t>38/40,5/44</t>
  </si>
  <si>
    <t>40,5</t>
  </si>
  <si>
    <t>48,2</t>
  </si>
  <si>
    <t>b00380039</t>
  </si>
  <si>
    <t>Сплит-система LS-HE48DOA4/LU-HE48UMA4</t>
  </si>
  <si>
    <t>https://klimatprof.online/upload/iblock/793/434234.JPG</t>
  </si>
  <si>
    <t>https://klimatprof.online/upload/iblock/ebc/Outer_block_EcoEnergy.jpg | https://klimatprof.online/upload/iblock/912/LZ-KNP.JPG | https://klimatprof.online/upload/iblock/8c8/LZ-UPW4F.JPG | https://klimatprof.online/upload/iblock/de1/LZ-UPW7.JPG | https://klimatprof.online/upload/iblock/2c1/LZ-DOF.JPG</t>
  </si>
  <si>
    <t>5,191 (1,430–6,597)</t>
  </si>
  <si>
    <t>4,059 (1,015–5,397)</t>
  </si>
  <si>
    <t>LS-HE48DOA4/LU-HE48UMA4</t>
  </si>
  <si>
    <t>LS-HE48DOA4</t>
  </si>
  <si>
    <t>7,90 (2,40–11,00) / 6,20 (1,70–9,00)</t>
  </si>
  <si>
    <t>39/43/47</t>
  </si>
  <si>
    <t>e00431561</t>
  </si>
  <si>
    <t>Сплит-система LS-HE48DVA4/LU-HE48UVA4</t>
  </si>
  <si>
    <t>14,07 (3,52–14,30)</t>
  </si>
  <si>
    <t>5,450 (0,950–5,600)</t>
  </si>
  <si>
    <t>4,088 (1,000-4,890)</t>
  </si>
  <si>
    <t>2,6 (D)</t>
  </si>
  <si>
    <t>9,50 (2,30–9,70) / 8,10 (2,50–8,80)</t>
  </si>
  <si>
    <t>43/45,5/47,5</t>
  </si>
  <si>
    <t>47,6</t>
  </si>
  <si>
    <t>55,8</t>
  </si>
  <si>
    <t>b00380042</t>
  </si>
  <si>
    <t>Сплит-система LS-HE55DOA4/LU-HE55UMA4</t>
  </si>
  <si>
    <t>https://klimatprof.online/upload/iblock/023/434234.JPG</t>
  </si>
  <si>
    <t>https://klimatprof.online/upload/iblock/898/Outer_block_EcoEnergy.jpg | https://klimatprof.online/upload/iblock/aea/LZ-KNP.JPG | https://klimatprof.online/upload/iblock/809/LZ-UPW4F.JPG | https://klimatprof.online/upload/iblock/19d/LZ-UPW7.JPG | https://klimatprof.online/upload/iblock/36b/LZ-DOF.JPG</t>
  </si>
  <si>
    <t>6,176 (1,639–7,500)</t>
  </si>
  <si>
    <t>4,709 (1,177–6,260)</t>
  </si>
  <si>
    <t>LS-HE55DOA4/LU-HE55UMA4</t>
  </si>
  <si>
    <t>2,61 (D)</t>
  </si>
  <si>
    <t>LS-HE55DOA4</t>
  </si>
  <si>
    <t>9,40 (2,90–12,00) / 7,20 (2,10–11,00)</t>
  </si>
  <si>
    <t>41/44/48</t>
  </si>
  <si>
    <t>47,2</t>
  </si>
  <si>
    <t>e00431562</t>
  </si>
  <si>
    <t>Сплит-система LS-HE55DVA4/LU-HE55UVA4</t>
  </si>
  <si>
    <t>https://klimatprof.online/upload/iblock/4d7/h9i1mlwo7dvi2b4wqfnvwlu1phqw11r2/434234.jpg</t>
  </si>
  <si>
    <t>https://klimatprof.online/upload/iblock/97c/jpml84xl0b8ja8gkojq1080qzkf542pi/Outer_block_EcoEnergy.jpg</t>
  </si>
  <si>
    <t>18,76 (7,77–20,51)</t>
  </si>
  <si>
    <t>4,810 (1,020–6,200)</t>
  </si>
  <si>
    <t>11,00 (3,10–11,60) / 8,30 (2,10–10,50)</t>
  </si>
  <si>
    <t>46/48,5/50</t>
  </si>
  <si>
    <t>47,4</t>
  </si>
  <si>
    <t>56,1</t>
  </si>
  <si>
    <t>b00371988</t>
  </si>
  <si>
    <t>Сплит-система LS-H150DIA4/LU-H150DIA4</t>
  </si>
  <si>
    <t>Канальные кондиционеры большой мощности</t>
  </si>
  <si>
    <t xml:space="preserve">	 Внутренние канальные блоки предназначены для кондиционирования нескольких помещений одновременно. Внутренние блоки таких кондиционеров устанавливаются в систему подвесных потолков, и воздух распределяется воздуховодами по кондиционируемым помещениям. Скрытый способ их монтажа не нарушает дизайн интерьера, оставляя на виду лишь изящные декоративные решетки для подачи воздуха. </t>
  </si>
  <si>
    <t>https://klimatprof.online/upload/iblock/01f/kanalnye_moshnye.png</t>
  </si>
  <si>
    <t>https://klimatprof.online/upload/iblock/105/structure_sm.jpg | https://klimatprof.online/upload/iblock/8a8/LZ-UPW4.jpg</t>
  </si>
  <si>
    <t>44,0</t>
  </si>
  <si>
    <t>47,0</t>
  </si>
  <si>
    <t>16,300</t>
  </si>
  <si>
    <t>15,700</t>
  </si>
  <si>
    <t>LS-H150DIA4/LU-H150DIA4</t>
  </si>
  <si>
    <t>2,7 (D)</t>
  </si>
  <si>
    <t>2,99 (D)</t>
  </si>
  <si>
    <t>LS-H150DIA4</t>
  </si>
  <si>
    <t>LU-H150DIA4</t>
  </si>
  <si>
    <t>Hitachi x 3</t>
  </si>
  <si>
    <t>5 х 15</t>
  </si>
  <si>
    <t>b00363870</t>
  </si>
  <si>
    <t>Сплит-система LS-H192DIA4/LU-H192DIA4</t>
  </si>
  <si>
    <t>https://klimatprof.online/upload/iblock/f12/ls-h-dha.jpg</t>
  </si>
  <si>
    <t>56,3</t>
  </si>
  <si>
    <t>58,6</t>
  </si>
  <si>
    <t>22,000</t>
  </si>
  <si>
    <t>19,300</t>
  </si>
  <si>
    <t>LS-H192DIA4/LU-H192DIA4</t>
  </si>
  <si>
    <t>2,56 (E)</t>
  </si>
  <si>
    <t>3,04 (D)</t>
  </si>
  <si>
    <t>LS-H192DIA4</t>
  </si>
  <si>
    <t>b00364990</t>
  </si>
  <si>
    <t>Сплит-система LS-H96DMA4/LU-H96DMA4</t>
  </si>
  <si>
    <t>28,1</t>
  </si>
  <si>
    <t>31,1</t>
  </si>
  <si>
    <t>9,600</t>
  </si>
  <si>
    <t>10,300</t>
  </si>
  <si>
    <t>LS-H96DMA4/LU-H96DMA4</t>
  </si>
  <si>
    <t>2,93 (C)</t>
  </si>
  <si>
    <t>3,02 (D)</t>
  </si>
  <si>
    <t>LS-H96DMA4</t>
  </si>
  <si>
    <t>LU-H96DMA4</t>
  </si>
  <si>
    <t>Danfoss</t>
  </si>
  <si>
    <t>5 х 10</t>
  </si>
  <si>
    <t>c00406647</t>
  </si>
  <si>
    <t>Сплит-система LS-H24SKA2/LU-H24SKA2</t>
  </si>
  <si>
    <t>Колонные сплит-системы постоянной производительности</t>
  </si>
  <si>
    <t xml:space="preserve">	новый дизайн внутренних блоков	для всех моделей доступен инфракрасный беспроводной пульт управления	 Внутренние блоки колонных сплит-систем предназначены для установки на полу. Используются, как правило, в холлах гостиниц, залах ресторанов, конференц-залах, магазинах и других общественных помещениях, где невозможно установить блок на стену или потолок и где требуется большая холодопроизводительность. Сильный поток охлажденного воздуха, направленный от внутреннего блока вверх, отражается от по- толка и равномерно распределяется по всему помещению. В корпусе имеются распределительные жалюзи с автоматическим регулированием воздушного потока. Внутренние блоки колонных сплит-систем дополнительно оснащены электрическими нагревательными элементами для более быстрого достижения комфортной температуры в холодный период времени.	 Сплит-системы состоят из блока внутреннего и наружного и представлены на сайте в виде комплекта для удобства пользователя.</t>
  </si>
  <si>
    <t>https://klimatprof.online/upload/iblock/506/24k.JPG</t>
  </si>
  <si>
    <t>https://klimatprof.online/upload/iblock/bc5/45453453.bmp.jpg | https://klimatprof.online/upload/iblock/78f/LZ-KDP-15.jpg</t>
  </si>
  <si>
    <t>7,62 + 2,34</t>
  </si>
  <si>
    <t>2,700</t>
  </si>
  <si>
    <t>2,500 + 2,500</t>
  </si>
  <si>
    <t>3,05 (D)</t>
  </si>
  <si>
    <t>3 х 2,5 + 3 х 0,75</t>
  </si>
  <si>
    <t>13,04 / 12,08 + 11,40</t>
  </si>
  <si>
    <t>40,5/47,5</t>
  </si>
  <si>
    <t>57,7</t>
  </si>
  <si>
    <t>48,7</t>
  </si>
  <si>
    <t>e00431585</t>
  </si>
  <si>
    <t>Сплит-система LS-H24SKA2A/LU-H24SKA2A</t>
  </si>
  <si>
    <t>https://klimatprof.online/upload/iblock/635/qmac671ib5wvg08v06hb0wh10s9l5xmf/234234.png</t>
  </si>
  <si>
    <t>https://klimatprof.online/upload/iblock/2b6/lp46f8acbi3sc2emu96t6zsri0omzuhb/Внешний блок.jpg | https://klimatprof.online/upload/iblock/e29/kwvockfbshjps3qehgys8xh7km2tifq7/LZ-KDP-15.jpg</t>
  </si>
  <si>
    <t>7,91</t>
  </si>
  <si>
    <t>2,425</t>
  </si>
  <si>
    <t>2,470</t>
  </si>
  <si>
    <t>2,9 (С)</t>
  </si>
  <si>
    <t>3,2 (С)</t>
  </si>
  <si>
    <t>11,00 / 11,00</t>
  </si>
  <si>
    <t>40/47</t>
  </si>
  <si>
    <t>55,5</t>
  </si>
  <si>
    <t>58,7</t>
  </si>
  <si>
    <t>c00406648</t>
  </si>
  <si>
    <t>Сплит-система LS-H48SKA4/LU-H48SKA4</t>
  </si>
  <si>
    <t>https://klimatprof.online/upload/iblock/a0d/48k.JPG</t>
  </si>
  <si>
    <t>https://klimatprof.online/upload/iblock/257/45453453.bmp.jpg | https://klimatprof.online/upload/iblock/161/LZ-KDP-15.jpg</t>
  </si>
  <si>
    <t>14,06</t>
  </si>
  <si>
    <t>15,24 + 3,52</t>
  </si>
  <si>
    <t>5,39</t>
  </si>
  <si>
    <t>5,06 + 3,75</t>
  </si>
  <si>
    <t>3,01 (D)</t>
  </si>
  <si>
    <t>5 х 2,5 + 3 x 1</t>
  </si>
  <si>
    <t>9,20 / 9,00 + 5,30</t>
  </si>
  <si>
    <t>50/53</t>
  </si>
  <si>
    <t>93,2</t>
  </si>
  <si>
    <t>54,7</t>
  </si>
  <si>
    <t>68,9</t>
  </si>
  <si>
    <t>e00423716</t>
  </si>
  <si>
    <t>Сплит-система LS-H48SKA4A/LU-H48SKA4A</t>
  </si>
  <si>
    <t>https://klimatprof.online/upload/iblock/2ee/kolonnye-split-sistemy-lessar.png</t>
  </si>
  <si>
    <t>https://klimatprof.online/upload/iblock/6c7/45453453.bmp | https://klimatprof.online/upload/iblock/d00/LZ-KDP-15.jpg</t>
  </si>
  <si>
    <t>14,07</t>
  </si>
  <si>
    <t>16,12 + 3,52</t>
  </si>
  <si>
    <t>5,300</t>
  </si>
  <si>
    <t>5,350 + 3,700</t>
  </si>
  <si>
    <t>2,65 (D)</t>
  </si>
  <si>
    <t>5 х 1,5 + 3 x 0,75</t>
  </si>
  <si>
    <t>9,50 / 10,00 + 5,30</t>
  </si>
  <si>
    <t>46/54</t>
  </si>
  <si>
    <t>98,6</t>
  </si>
  <si>
    <t>109,3</t>
  </si>
  <si>
    <t>51,3</t>
  </si>
  <si>
    <t>65,5</t>
  </si>
  <si>
    <t>c00406649</t>
  </si>
  <si>
    <t>Сплит-система LS-H55SKA4/LU-H55SKA4</t>
  </si>
  <si>
    <t>https://klimatprof.online/upload/iblock/1fa/55k.JPG</t>
  </si>
  <si>
    <t>https://klimatprof.online/upload/iblock/3d9/45453453.bmp.jpg | https://klimatprof.online/upload/iblock/473/LZ-KDP-15.jpg</t>
  </si>
  <si>
    <t>16,96</t>
  </si>
  <si>
    <t>18,17 + 3,52</t>
  </si>
  <si>
    <t>5,30 + 3,70</t>
  </si>
  <si>
    <t>3,43 (B)</t>
  </si>
  <si>
    <t>11,00 / 10,00 + 5,30</t>
  </si>
  <si>
    <t>49,8/53,9</t>
  </si>
  <si>
    <t>88,3</t>
  </si>
  <si>
    <t>e00423719</t>
  </si>
  <si>
    <t>Сплит-система LS-H55SKA4A/LU-H55SKA4A</t>
  </si>
  <si>
    <t>17,14</t>
  </si>
  <si>
    <t>18,9 + 3,52</t>
  </si>
  <si>
    <t>6,700</t>
  </si>
  <si>
    <t>5,590 + 3,900</t>
  </si>
  <si>
    <t>3,38 (C)</t>
  </si>
  <si>
    <t>11,50 / 11,00 + 5,70</t>
  </si>
  <si>
    <t>50/54</t>
  </si>
  <si>
    <t>99,7</t>
  </si>
  <si>
    <t>111,2</t>
  </si>
  <si>
    <t>85,6</t>
  </si>
  <si>
    <t>e00420215</t>
  </si>
  <si>
    <t>Блок внутренний LS-MHE07DOA2</t>
  </si>
  <si>
    <t>Внутренние блоки канального типа eMagic Inverter</t>
  </si>
  <si>
    <t xml:space="preserve">	 Канальные внутренние блоки eMagic Inverter предназначены для кондиционирования нескольких помещений одновременно. Внутренние блоки таких кондиционеров устанавливаются в систему подвесных потолков, и воздух распределяется воздуховодами по кондиционируемым помещениям. Скрытый способ их монтажа не нарушает дизайн интерьера, оставляя на виду лишь изящные декоративные решетки для подачи воздуха.	 * В комплекте: проводной пульт управления LZ-UPW4F, фильтр с фланцем LZ-DOF. Опционально: беспроводной пульт LZ-KNP, центральный пульт LZ-UPW7, фильтр с фланцем LZ-DOF.</t>
  </si>
  <si>
    <t>https://klimatprof.online/upload/iblock/5a8/kanal.png</t>
  </si>
  <si>
    <t>https://klimatprof.online/upload/iblock/2f6/LZ-UPW4.jpg</t>
  </si>
  <si>
    <t>0,170</t>
  </si>
  <si>
    <t>0-40</t>
  </si>
  <si>
    <t>1,00</t>
  </si>
  <si>
    <t>27/34/40</t>
  </si>
  <si>
    <t>e00420216</t>
  </si>
  <si>
    <t>Блок внутренний LS-MHE09DOA2</t>
  </si>
  <si>
    <t>2,93</t>
  </si>
  <si>
    <t>0,180</t>
  </si>
  <si>
    <t>1,10</t>
  </si>
  <si>
    <t>b00380287</t>
  </si>
  <si>
    <t>Блок внутренний LS-MHE12DOA2</t>
  </si>
  <si>
    <t>0,185</t>
  </si>
  <si>
    <t>LS-MHE12DOA2</t>
  </si>
  <si>
    <t>0-60</t>
  </si>
  <si>
    <t>e00430770</t>
  </si>
  <si>
    <t>Блок внутренний LS-MHE12DVE2</t>
  </si>
  <si>
    <t>30/32/34,5</t>
  </si>
  <si>
    <t>e00420217</t>
  </si>
  <si>
    <t>Блок внутренний LS-MHE18DOA2</t>
  </si>
  <si>
    <t>0,200</t>
  </si>
  <si>
    <t>0-100</t>
  </si>
  <si>
    <t>1,30</t>
  </si>
  <si>
    <t>33/38/41,5</t>
  </si>
  <si>
    <t>e00430771</t>
  </si>
  <si>
    <t>Блок внутренний LS-MHE18DVE2</t>
  </si>
  <si>
    <t>35/39/42</t>
  </si>
  <si>
    <t>e00421367</t>
  </si>
  <si>
    <t>Блок внутренний LS-MHE09BOA2/LZ-B4COBA</t>
  </si>
  <si>
    <t>Внутренние блоки кассетного типа eMagic Inverter</t>
  </si>
  <si>
    <t>Внутренние кассетные блоки&amp;nbsp;eMagic Inverter предназначены для монтажа в помещениях с подвесными потолками и имеют управляемые жалюзи, обеспечивающие оптимально комфортное воздухораспределение. Возможность раздачи воздуха по четырем направлениям великолепно подходит для использования в помещениях общественного назначения. Максимальный комфорт обеспечивается при установке кассетного блока&amp;nbsp;в центре помещения.</t>
  </si>
  <si>
    <t>https://klimatprof.online/upload/iblock/b1d/213213213.png</t>
  </si>
  <si>
    <t>https://klimatprof.online/upload/iblock/d4f/LZ-UPW4.jpg</t>
  </si>
  <si>
    <t>9,53</t>
  </si>
  <si>
    <t>4 х 1</t>
  </si>
  <si>
    <t>0.18/0.18</t>
  </si>
  <si>
    <t>e00421368</t>
  </si>
  <si>
    <t>Блок внутренний LS-MHE12BOA2/LZ-B4COBA</t>
  </si>
  <si>
    <t>3,51</t>
  </si>
  <si>
    <t>e00431948</t>
  </si>
  <si>
    <t>Блок внутренний LS-MHE12BVE2/LZ-B4COBA</t>
  </si>
  <si>
    <t>e00421369</t>
  </si>
  <si>
    <t>Блок внутренний LS-MHE18BOA2/LZ-B4COBA</t>
  </si>
  <si>
    <t>5,27</t>
  </si>
  <si>
    <t>0.44/0.44</t>
  </si>
  <si>
    <t>e00431949</t>
  </si>
  <si>
    <t>Блок внутренний LS-MHE18BVE2/LZ-B4COBA</t>
  </si>
  <si>
    <t>c00406739</t>
  </si>
  <si>
    <t>Блок внутренний LS-MHE09KOA2A</t>
  </si>
  <si>
    <t>Внутренние блоки настенного типа eMagic Inverter</t>
  </si>
  <si>
    <t xml:space="preserve">	 Новый современный дизайн внутреннего блока, скрытый LED-дисплей, двойной автосвинг воздуха, низкий уровень шума, обновленная система логического управления Intellect — вот что делает настенные внутренние блоки eMagic Inverter оптимальным выбором для самых требовательных потребителей.</t>
  </si>
  <si>
    <t>https://klimatprof.online/upload/iblock/4cb/Rational_Inverto_eMagicInverto_2015.png</t>
  </si>
  <si>
    <t>https://klimatprof.online/upload/iblock/75f/LZ-KDP-15.jpg</t>
  </si>
  <si>
    <t>2,7</t>
  </si>
  <si>
    <t>0,10</t>
  </si>
  <si>
    <t>9,7</t>
  </si>
  <si>
    <t>22/33/37</t>
  </si>
  <si>
    <t>c00406740</t>
  </si>
  <si>
    <t>Блок внутренний LS-MHE12KOA2A</t>
  </si>
  <si>
    <t>0,021</t>
  </si>
  <si>
    <t>22/32/38</t>
  </si>
  <si>
    <t>e00430765</t>
  </si>
  <si>
    <t>Блок внутренний LS-MHE12KVE2</t>
  </si>
  <si>
    <t>8,6</t>
  </si>
  <si>
    <t>11,1</t>
  </si>
  <si>
    <t>25/35/42</t>
  </si>
  <si>
    <t>c00406741</t>
  </si>
  <si>
    <t>Блок внутренний LS-MHE18KOA2A</t>
  </si>
  <si>
    <t>0,024</t>
  </si>
  <si>
    <t>12,2</t>
  </si>
  <si>
    <t>27/33/42</t>
  </si>
  <si>
    <t>e00430766</t>
  </si>
  <si>
    <t>Блок внутренний LS-MHE18KVE2</t>
  </si>
  <si>
    <t>28,5/30,5/41,5</t>
  </si>
  <si>
    <t>c00406742</t>
  </si>
  <si>
    <t>Блок внутренний LS-MHE24KOA2A</t>
  </si>
  <si>
    <t>15,2</t>
  </si>
  <si>
    <t>30/40/46</t>
  </si>
  <si>
    <t>e00430767</t>
  </si>
  <si>
    <t>Блок внутренний LS-MHE24KVE2</t>
  </si>
  <si>
    <t>0,072</t>
  </si>
  <si>
    <t>0,28</t>
  </si>
  <si>
    <t>13,7</t>
  </si>
  <si>
    <t>29/38,5/45</t>
  </si>
  <si>
    <t>b00357480</t>
  </si>
  <si>
    <t>Блок внутренний LS-MHE07KMA2</t>
  </si>
  <si>
    <t>Внутренние блоки настенного типа eMagic Inverter 2018</t>
  </si>
  <si>
    <t xml:space="preserve">	 Новый современный дизайн внутреннего блока, скрытый LED-дисплей, ионизатор воздуха, низкий уровень шума, обновленная система логического управления Intellect — вот что делает настенные внутренние блоки eMagic Inverter оптимальным выбором для самых требовательных потребителей.</t>
  </si>
  <si>
    <t>https://klimatprof.online/upload/iblock/181/Rational_Inverto_eMagicInverto_2015.jpg</t>
  </si>
  <si>
    <t>https://klimatprof.online/upload/iblock/0a0/LZ-KDP-15.jpg</t>
  </si>
  <si>
    <t>2,63</t>
  </si>
  <si>
    <t>LS-MHE07KMA2</t>
  </si>
  <si>
    <t>0,11/0,11</t>
  </si>
  <si>
    <t>b00357481</t>
  </si>
  <si>
    <t>Блок внутренний LS-MHE09KMA2</t>
  </si>
  <si>
    <t>LS-MHE09KMA2</t>
  </si>
  <si>
    <t>4x1</t>
  </si>
  <si>
    <t>32/33/37</t>
  </si>
  <si>
    <t>b00357482</t>
  </si>
  <si>
    <t>Блок внутренний LS-MHE12KMA2</t>
  </si>
  <si>
    <t>LS-MHE12KMA2</t>
  </si>
  <si>
    <t>24/35/39</t>
  </si>
  <si>
    <t>b00380283</t>
  </si>
  <si>
    <t>Блок внутренний LS-MHE18KOA2</t>
  </si>
  <si>
    <t>5,86</t>
  </si>
  <si>
    <t>LS-MHE18KOA2</t>
  </si>
  <si>
    <t>0,15/0,15</t>
  </si>
  <si>
    <t>b00357484</t>
  </si>
  <si>
    <t>Блок внутренний LS-MHE24KMA2</t>
  </si>
  <si>
    <t>0,06</t>
  </si>
  <si>
    <t xml:space="preserve"> LS-MHE24KMA2</t>
  </si>
  <si>
    <t>0,28/0,28</t>
  </si>
  <si>
    <t>16,6</t>
  </si>
  <si>
    <t>32/43/48</t>
  </si>
  <si>
    <t>e00422533</t>
  </si>
  <si>
    <t>Блок наружный LU-2HE14FOE2</t>
  </si>
  <si>
    <t>Инверторные наружные блоки eMagic Inverter</t>
  </si>
  <si>
    <t xml:space="preserve">	 Предлагая линейку инверторных мультисплит-систем, LESSAR предоставляет пользователям максимальную свободу выбора при интеграции систем кондиционирования в интерьер помещения. К одному наружному блоку eMagic Inverter можно подключить до 5 внутренних блоков различной мощности и типа — настенного, кассетного, напольно-потолочного, канального — что позволяет пользователю составить индивидуальную систему кондиционирования, отвечающую его персональным требованиям.	 В 2021 году вся линейка наружных блоков мультисплит-систем TM LESSAR перешла на передовой фреон R32 с возможностью подключения внутренних блоков работающих на фреоне R410.	 Повысился класс сезонной энергоэфективности в режиме охлаждения SEER (A++) для моделей 18 000 BTU, 27 000 BTU, 36 000 BTU и 42 000 BTU.</t>
  </si>
  <si>
    <t>https://klimatprof.online/upload/iblock/42a/4534534.png</t>
  </si>
  <si>
    <t>4,10 (1,44–4,79)</t>
  </si>
  <si>
    <t>4,40 (1,50–4,91)</t>
  </si>
  <si>
    <t>1,270 (0,120–1,680)</t>
  </si>
  <si>
    <t>1,200 (0,228–1,850)</t>
  </si>
  <si>
    <t>2 x 6,35</t>
  </si>
  <si>
    <t>2 x 9,52</t>
  </si>
  <si>
    <t>5,90 (0,78–9,10) / 5,30 (1,10–9,73)</t>
  </si>
  <si>
    <t>31,6</t>
  </si>
  <si>
    <t>34,7</t>
  </si>
  <si>
    <t>e00430761</t>
  </si>
  <si>
    <t>Блок наружный LU-2HE14FVE2</t>
  </si>
  <si>
    <t>https://klimatprof.online/upload/iblock/460/2arnq5m8qb0yld9g0aq2n0r92ozgbe6i/Внешний блок.jpg</t>
  </si>
  <si>
    <t>4,10 (1,47–4,69)</t>
  </si>
  <si>
    <t>4,40 (1,61–4,84)</t>
  </si>
  <si>
    <t>1,270 (0,105–1,670)</t>
  </si>
  <si>
    <t>1,185 (0,220–1,600)</t>
  </si>
  <si>
    <t>3,8 (A+)</t>
  </si>
  <si>
    <t>5,8 (0,8–7,3) / 5,4 (1,7–7,3)</t>
  </si>
  <si>
    <t>e00423722</t>
  </si>
  <si>
    <t>Блок наружный LU-2HE18FME2</t>
  </si>
  <si>
    <t>5,28 (2,05–6,86)</t>
  </si>
  <si>
    <t>5,57 (2,35–7,24)</t>
  </si>
  <si>
    <t>1,630 (0,690–2,000)</t>
  </si>
  <si>
    <t>1,500 (0,600–1,670)</t>
  </si>
  <si>
    <t>7,10 (3,10–9,20) / 6,60 (2,60–7,90)</t>
  </si>
  <si>
    <t>38,5</t>
  </si>
  <si>
    <t>e00430762</t>
  </si>
  <si>
    <t>Блок наружный LU-2HE18FVE2</t>
  </si>
  <si>
    <t>https://klimatprof.online/upload/iblock/05c/p6dfdsn582qkg04j3umk82uxa3hbsley/Внешний блок.jpg</t>
  </si>
  <si>
    <t>5,28 (2,23–5,57)</t>
  </si>
  <si>
    <t>5,57 (2,34–5,63)</t>
  </si>
  <si>
    <t>1,635 (0,690–2,000)</t>
  </si>
  <si>
    <t>1,500 (0,600–1,780)</t>
  </si>
  <si>
    <t>7,1 (3,2–9,0) / 6,6 (2,80–7,95)</t>
  </si>
  <si>
    <t>e00423723</t>
  </si>
  <si>
    <t>Блок наружный LU-3HE21FME2</t>
  </si>
  <si>
    <t>6,15 (1,95–6,83)</t>
  </si>
  <si>
    <t>6,59 (1,45–6,86)</t>
  </si>
  <si>
    <t>1,900 (0,125–2,136)</t>
  </si>
  <si>
    <t>1,770 (0,250–1,980)</t>
  </si>
  <si>
    <t>3 x 6,35</t>
  </si>
  <si>
    <t>3 x 9,52</t>
  </si>
  <si>
    <t>9,00 (1,10–9,40) / 8,10 (1,76–8,80)</t>
  </si>
  <si>
    <t>51,1</t>
  </si>
  <si>
    <t>e00430763</t>
  </si>
  <si>
    <t>Блок наружный LU-3HE21FVE2</t>
  </si>
  <si>
    <t>https://klimatprof.online/upload/iblock/101/0qzla6n08huxnymdhsdn773c1b2cm39k/Внешний блок.jpg</t>
  </si>
  <si>
    <t>6,15 (1,99–6,59)</t>
  </si>
  <si>
    <t>6,45 (1,99–6,51)</t>
  </si>
  <si>
    <t>1,905 (0,180–2,200)</t>
  </si>
  <si>
    <t>1,738 (0,350–1,800)</t>
  </si>
  <si>
    <t>8,3 (1,8–10) / 7,6 (2,6–8)</t>
  </si>
  <si>
    <t>43,3</t>
  </si>
  <si>
    <t>47,1</t>
  </si>
  <si>
    <t>e00423724</t>
  </si>
  <si>
    <t>Блок наружный LU-3HE27FME2</t>
  </si>
  <si>
    <t>7,91 (2,89–8,49)</t>
  </si>
  <si>
    <t>8,21 (1,99–8,49)</t>
  </si>
  <si>
    <t>2,450 (0,240–3,220)</t>
  </si>
  <si>
    <t>2,200 (0,320–2,840)</t>
  </si>
  <si>
    <t>13,70 (2,20–14,30) / 12,50 (2,60–12,60)</t>
  </si>
  <si>
    <t>e00430764</t>
  </si>
  <si>
    <t>Блок наружный LU-3HE27FVE2</t>
  </si>
  <si>
    <t>https://klimatprof.online/upload/iblock/952/lzdscz44bjfluj3xz9tp4bkyla0lqtib/Внешний блок.jpg</t>
  </si>
  <si>
    <t>7,91 (1,90–8,50)</t>
  </si>
  <si>
    <t>7,91 (2,34–8,79)</t>
  </si>
  <si>
    <t>2,450 (0,180–3,250)</t>
  </si>
  <si>
    <t>2,120 (0,320–2,850)</t>
  </si>
  <si>
    <t>14,2 (0,6–14,2) / 9,8 (2,2–12,5)</t>
  </si>
  <si>
    <t>51,8</t>
  </si>
  <si>
    <t>e00423725</t>
  </si>
  <si>
    <t>Блок наружный LU-4HE28FME2</t>
  </si>
  <si>
    <t>8,21 (2,05–9,85)</t>
  </si>
  <si>
    <t>8,79 (2,35–10,55)</t>
  </si>
  <si>
    <t>2,500 (0,880–3,130)</t>
  </si>
  <si>
    <t>2,400 (0,840–3,000)</t>
  </si>
  <si>
    <t>4 x 6,35</t>
  </si>
  <si>
    <t>3 x 9,52 + 1 x 12,7</t>
  </si>
  <si>
    <t>10,90 (3,90–13,90) / 10,40 (3,70–13,30)</t>
  </si>
  <si>
    <t>62,1</t>
  </si>
  <si>
    <t>67,7</t>
  </si>
  <si>
    <t>e00423726</t>
  </si>
  <si>
    <t>Блок наружный LU-4HE36FME2</t>
  </si>
  <si>
    <t>10,55 (2,05–10,55)</t>
  </si>
  <si>
    <t>10,55 (2,35–11,14)</t>
  </si>
  <si>
    <t>3,517 (0,733–4,396)</t>
  </si>
  <si>
    <t>2,880 (0,781–3,978)</t>
  </si>
  <si>
    <t>16,10 (3,35–20,12) / 13,18 (3,58–18,20)</t>
  </si>
  <si>
    <t>68,8</t>
  </si>
  <si>
    <t>75,6</t>
  </si>
  <si>
    <t>e00423727</t>
  </si>
  <si>
    <t>Блок наружный LU-5HE42FME2</t>
  </si>
  <si>
    <t>12,31 (2,05–14,07)</t>
  </si>
  <si>
    <t>12,31 (2,35–14,51)</t>
  </si>
  <si>
    <t>3,800 (0,680–4,268)</t>
  </si>
  <si>
    <t>3,300 (0,680–3,920)</t>
  </si>
  <si>
    <t>5 x 6,35</t>
  </si>
  <si>
    <t>4 x 9,52 + 1 x 12,7</t>
  </si>
  <si>
    <t>17,30 (3,00–19,20) / 14,90 (3,00–17,70)</t>
  </si>
  <si>
    <t>73,3</t>
  </si>
  <si>
    <t>80,4</t>
  </si>
  <si>
    <t>e00420155</t>
  </si>
  <si>
    <t>QUATTROCLIMA</t>
  </si>
  <si>
    <t>Сплит-система QV-BE07WA/QN-BE07WA</t>
  </si>
  <si>
    <t>Bergamo</t>
  </si>
  <si>
    <t xml:space="preserve">	 Сплит-системы Bergamo — кондиционеры постоянной производительности, предлагающие пользователю оптимальный баланс стоимости, технологичности и надежности. Серия имеет расширенную линейку моделей мощностью от 7000 до 28000 BTU и поддерживает все необходимые режимы: охлаждение, обогрев и осушение. Благодаря современному роторному компрессору, кондиционеры Bergamo имеют высокий класс энергоэффективности — A, что означает бережный расход электроэнергии. Внутренний блок, исполненный в лаконичном дизайне с плавными линиями и обтекаемыми формами, станет органичным дополнением вашего интерьера. Лицевая панель оснащена скрытым дисплеем. Функция самодиагностики позволяет кондиционеру в автоматическом режиме проверять состояние своих подсистем.</t>
  </si>
  <si>
    <t>https://klimatprof.online/upload/iblock/03e/XA71 2.png</t>
  </si>
  <si>
    <t>https://klimatprof.online/upload/iblock/67d/qc.png | https://klimatprof.online/upload/iblock/eb2/QC-remote.png</t>
  </si>
  <si>
    <t>0,640</t>
  </si>
  <si>
    <t>0,610</t>
  </si>
  <si>
    <t>24/26/28/31/34</t>
  </si>
  <si>
    <t>e00430501</t>
  </si>
  <si>
    <t>Сплит-система QV-BE07WB/QN-BE07WB</t>
  </si>
  <si>
    <t>0,609</t>
  </si>
  <si>
    <t>3,2 / 2,9</t>
  </si>
  <si>
    <t>28/31/34/37/40</t>
  </si>
  <si>
    <t>e00420158</t>
  </si>
  <si>
    <t>Сплит-система QV-BE09WA/QN-BE09WA</t>
  </si>
  <si>
    <t>2,80</t>
  </si>
  <si>
    <t>0,820</t>
  </si>
  <si>
    <t>0,775</t>
  </si>
  <si>
    <t>RECHI</t>
  </si>
  <si>
    <t>3,80 / 3,60</t>
  </si>
  <si>
    <t>25/26/28/32/35</t>
  </si>
  <si>
    <t>e00430504</t>
  </si>
  <si>
    <t>Сплит-система QV-BE09WB/QN-BE09WB</t>
  </si>
  <si>
    <t>2,78</t>
  </si>
  <si>
    <t>0,822</t>
  </si>
  <si>
    <t>0,770</t>
  </si>
  <si>
    <t>3,9 / 3,6</t>
  </si>
  <si>
    <t>e00420161</t>
  </si>
  <si>
    <t>Сплит-система QV-BE12WA/QN-BE12WA</t>
  </si>
  <si>
    <t>3,70</t>
  </si>
  <si>
    <t>1,100</t>
  </si>
  <si>
    <t>5,10 / 4,70</t>
  </si>
  <si>
    <t>29/33/35/38/38</t>
  </si>
  <si>
    <t>e00430507</t>
  </si>
  <si>
    <t>Сплит-система QV-BE12WB/QN-BE12WB</t>
  </si>
  <si>
    <t>1,013</t>
  </si>
  <si>
    <t>5,1 / 4,7</t>
  </si>
  <si>
    <t>e00420164</t>
  </si>
  <si>
    <t>Сплит-система QV-BE18WA/QN-BE18WA</t>
  </si>
  <si>
    <t>1,640</t>
  </si>
  <si>
    <t>1,500</t>
  </si>
  <si>
    <t>HIGHLY</t>
  </si>
  <si>
    <t>7,60 / 7,00</t>
  </si>
  <si>
    <t>32/34/36/38/40</t>
  </si>
  <si>
    <t>e00430510</t>
  </si>
  <si>
    <t>Сплит-система QV-BE18WB/QN-BE18WB</t>
  </si>
  <si>
    <t>1,645</t>
  </si>
  <si>
    <t>7,8 / 7,1</t>
  </si>
  <si>
    <t>34/36/40/43/44</t>
  </si>
  <si>
    <t>e00420167</t>
  </si>
  <si>
    <t>Сплит-система QV-BE24WA/QN-BE24WA</t>
  </si>
  <si>
    <t>7,18</t>
  </si>
  <si>
    <t>2,180</t>
  </si>
  <si>
    <t>1,980</t>
  </si>
  <si>
    <t>3,63 (A)</t>
  </si>
  <si>
    <t>6 х 1,5</t>
  </si>
  <si>
    <t>10,10 / 9,40</t>
  </si>
  <si>
    <t>35/39/43/47/49</t>
  </si>
  <si>
    <t>e00430513</t>
  </si>
  <si>
    <t>Сплит-система QV-BE24WB/QN-BE24WB</t>
  </si>
  <si>
    <t>1,985</t>
  </si>
  <si>
    <t>10,4 / 9,4</t>
  </si>
  <si>
    <t>35/38/42/45/49</t>
  </si>
  <si>
    <t>e00420170</t>
  </si>
  <si>
    <t>Сплит-система QV-BE28WA/QN-BE28WA</t>
  </si>
  <si>
    <t>8,35</t>
  </si>
  <si>
    <t>2,550</t>
  </si>
  <si>
    <t>2,310</t>
  </si>
  <si>
    <t>12,10 / 10,90</t>
  </si>
  <si>
    <t>/41/45/49/51</t>
  </si>
  <si>
    <t>e00420137</t>
  </si>
  <si>
    <t>Сплит-система QV-FE09WA/QN-FE09WA</t>
  </si>
  <si>
    <t>Ferrara</t>
  </si>
  <si>
    <t xml:space="preserve">	 Новое поколение DC-инверторных сплит-систем серии Ferrara сочетает в себе инновационные технологии и современный дизайн.	 Кондиционер обладает повышенным классом сезонной энергоэффективности — А++, а также способен эффективно работать в режиме обогрева при температуре за окном до -20 °C. Это стало возможным благодаря применению инверторного компрессора торговой марки GMCC.	 Зеркальный корпус со скрытым дисплеем, выполненный в черном цвете, станет финальным штрихом стильного интерьера. Минимальный уровень шума внутреннего блока Ferrara составляет всего 22 дБ.	 Одним из наиболее важных главным преимуществ серии является заправка моделей экологически безопасным однокомпонентным хладагентом R32, широко применяющимся в странах Европы.</t>
  </si>
  <si>
    <t>https://klimatprof.online/upload/iblock/ee3/XA82 1.png</t>
  </si>
  <si>
    <t>https://klimatprof.online/upload/iblock/2c8/qc.png | https://klimatprof.online/upload/iblock/fe4/QC-remote.png</t>
  </si>
  <si>
    <t>2,60 (0,94–3,32)</t>
  </si>
  <si>
    <t>2,61 (0,94–3,38)</t>
  </si>
  <si>
    <t>0,750 (0,240–1,230)</t>
  </si>
  <si>
    <t>0,752 (0,240–1,280)</t>
  </si>
  <si>
    <t>4,00 (1,20–6,30) / 4,10 (1,20–6,50)</t>
  </si>
  <si>
    <t>22/25/33/40</t>
  </si>
  <si>
    <t>e00430546</t>
  </si>
  <si>
    <t>2,60(0,94~3,30)</t>
  </si>
  <si>
    <t>2,61(0,94~3,36)</t>
  </si>
  <si>
    <t>0,800 (0,240–1,380)</t>
  </si>
  <si>
    <t>0,699 (0,240–1,552)</t>
  </si>
  <si>
    <t>4,6 (1,2–8,0) / 4,1 (1,2–9,0)</t>
  </si>
  <si>
    <t>22/25/33/37/40</t>
  </si>
  <si>
    <t>e00420140</t>
  </si>
  <si>
    <t>Сплит-система QV-FE12WA/QN-FE12WA</t>
  </si>
  <si>
    <t>3,40 (1,00–3,77)</t>
  </si>
  <si>
    <t>3,42 (1,00–3,81)</t>
  </si>
  <si>
    <t>1,010 (0,290–1,320)</t>
  </si>
  <si>
    <t>0,948 (0,290–1,400)</t>
  </si>
  <si>
    <t>4,70 (1,50–6,70) / 4,50 (1,50–7,00)</t>
  </si>
  <si>
    <t>e00430549</t>
  </si>
  <si>
    <t>3,40(1,00~3,77)</t>
  </si>
  <si>
    <t>3,42(1,0~3,81)</t>
  </si>
  <si>
    <t>1,130 (0,290–1,500)</t>
  </si>
  <si>
    <t>0,922 (0,290–1,720)</t>
  </si>
  <si>
    <t>5,8 (1,5–9,0) / 4,7 (1,5–10,0)</t>
  </si>
  <si>
    <t>e00430489</t>
  </si>
  <si>
    <t>Сплит-система QV-M09WAE/QN-M09WAE</t>
  </si>
  <si>
    <t>Monsone</t>
  </si>
  <si>
    <t xml:space="preserve">	 Новая серия DC-инверторных кондиционеров Monsone от бренда QuattroClima – это сочетание передовых технологий и европейских стандартов надежности. Сплит-системы Monsone обладают высоким классом сезонной энергоэффективности — A, что стало возможным благодаря применению компрессора DC Inverter мировых производителей GMCC и SANYO.	 Monsone предлагает широкую линейку оборудования производительностью от 9000 до 24 000 BTU. Внутренний блок, исполненный в лаконичном дизайне с плавными линиями и обтекаемыми формами, станет органичным дополнением вашего интерьера.</t>
  </si>
  <si>
    <t>https://klimatprof.online/upload/iblock/20b/5tnhyod3vicwzgpl9dx2eurjagp6v6re/Vento-и-Monsone-внутрняка-1.png</t>
  </si>
  <si>
    <t>https://klimatprof.online/upload/iblock/857/b6jxtah1arm0lypgr8fc4q599fnbmei7/18 24 Наружка Vento и Monsone__.png | https://klimatprof.online/upload/iblock/49c/ek7sde5x9arbj6g5v134567u3xxyl98d/Vento-и-Monsone-пульт.png</t>
  </si>
  <si>
    <t>2,64 (0,82–3,37)</t>
  </si>
  <si>
    <t>2,78 (0,94–3,66)</t>
  </si>
  <si>
    <t>0,820 (0,240–1,250)</t>
  </si>
  <si>
    <t>0,770 (0,240–1,350)</t>
  </si>
  <si>
    <t>3,8 (1,2–7,2) / 3,6 (1,2–7,5)</t>
  </si>
  <si>
    <t>25/27/32/35/38</t>
  </si>
  <si>
    <t>e00430492</t>
  </si>
  <si>
    <t>Сплит-система QV-M12WAE/QN-M12WAE</t>
  </si>
  <si>
    <t>3,52 (1,00–3,81)</t>
  </si>
  <si>
    <t>3,66 (1,02–3,96)</t>
  </si>
  <si>
    <t>1,095 (0,320–1,600)</t>
  </si>
  <si>
    <t>1,013 (0,320–1,500)</t>
  </si>
  <si>
    <t>5,1 (1,8–8,0) / 4,7 (1,8–8,5)</t>
  </si>
  <si>
    <t>26/30/34/37/39</t>
  </si>
  <si>
    <t>e00430495</t>
  </si>
  <si>
    <t>Сплит-система QV-M18WAE/QN-M18WAE</t>
  </si>
  <si>
    <t>5,28 (1,30–5,86)</t>
  </si>
  <si>
    <t>5,42 (1,30–6,30)</t>
  </si>
  <si>
    <t>1,645 (0,420–2,500)</t>
  </si>
  <si>
    <t>1,500 (0,420–2,500)</t>
  </si>
  <si>
    <t>7,8 (2,4–12,0) / 7,1 (2,4–12,0)</t>
  </si>
  <si>
    <t>30/33/36/43/44</t>
  </si>
  <si>
    <t>e00430498</t>
  </si>
  <si>
    <t>Сплит-система QV-M24WAE/QN-M24WAE</t>
  </si>
  <si>
    <t>7,03 (1,50–7,50)</t>
  </si>
  <si>
    <t>7,18 (1,50–7,90)</t>
  </si>
  <si>
    <t>2,190 (0,530–2,900)</t>
  </si>
  <si>
    <t>1,985 (0,530–2,800)</t>
  </si>
  <si>
    <t>10,4 (3,0–15,0) / 9,4 (3,0–14,0)</t>
  </si>
  <si>
    <t>32/37/42/46/48</t>
  </si>
  <si>
    <t>e00430471</t>
  </si>
  <si>
    <t>Сплит-система QV-VN07WA/QN-VN07WA</t>
  </si>
  <si>
    <t>Vento</t>
  </si>
  <si>
    <t>Сплит-системы Vento — оптимальный баланс стоимости, технологичности и надежности.  Это классические кондиционеры постоянной производительности, предлагающие пользователю:	Полный набор необходимых режимов: охлаждение, обогрев, осушение, вентиляция и AUTO,	Расширенную линейку моделей мощностью от 7000 до 28000 BTU	Современный роторный компрессор GMCC (для моделей 07, 09, 12, 28),	Высокий класс энергоэффективности — Класс A,	Качественные материалы внешнего и внутреннего блоков,	Возможность адаптации ЗИМНИМ КОМПЛЕКТОМ ( –30⁰ / –43⁰),	Компактные размеры – позволяют разместить блоки в ограниченном пространстве,	Эстетичный дизайн – делает кондиционер уместным в любом интерьере.Серия Vento – представляет собой более экономичную версию самой популярной серии QuattroClima Bergamo.</t>
  </si>
  <si>
    <t>https://klimatprof.online/upload/iblock/733/qr7a8f59oms7aorev828jv09gmwd71oc/Vento внутрняка-1-0.png</t>
  </si>
  <si>
    <t>https://klimatprof.online/upload/iblock/f91/nmobf5xqqwrnsa0ec69wtcc3c0svw1uz/18 24 Наружка Vento и Monsone__.png | https://klimatprof.online/upload/iblock/57f/vh6eyjlrnbyt48cr0zojgwcrj311un39/Vento-и-Monsone-пульт.png</t>
  </si>
  <si>
    <t>3,0 / 2,9</t>
  </si>
  <si>
    <t>25/27/29/32/34</t>
  </si>
  <si>
    <t>e00430474</t>
  </si>
  <si>
    <t>Сплит-система QV-VN09WA/QN-VN09WA</t>
  </si>
  <si>
    <t>2,55</t>
  </si>
  <si>
    <t>2,73</t>
  </si>
  <si>
    <t>0,794</t>
  </si>
  <si>
    <t>0,755</t>
  </si>
  <si>
    <t>3,7 / 3,5</t>
  </si>
  <si>
    <t>25/27/29/33/35</t>
  </si>
  <si>
    <t>e00430477</t>
  </si>
  <si>
    <t>Сплит-система QV-VN12WA/QN-VN12WA</t>
  </si>
  <si>
    <t>1,050</t>
  </si>
  <si>
    <t>0,975</t>
  </si>
  <si>
    <t>4,9 / 4,6</t>
  </si>
  <si>
    <t>31/34/37/40/42</t>
  </si>
  <si>
    <t>e00430480</t>
  </si>
  <si>
    <t>Сплит-система QV-VN18WA/QN-VN18WA</t>
  </si>
  <si>
    <t>5,13</t>
  </si>
  <si>
    <t>1,598</t>
  </si>
  <si>
    <t>1,462</t>
  </si>
  <si>
    <t>7,6 / 6,9</t>
  </si>
  <si>
    <t>34/35/38/40/43</t>
  </si>
  <si>
    <t>32,5</t>
  </si>
  <si>
    <t>e00430483</t>
  </si>
  <si>
    <t>Сплит-система QV-VN24WA/QN-VN24WA</t>
  </si>
  <si>
    <t>6,74</t>
  </si>
  <si>
    <t>2,100</t>
  </si>
  <si>
    <t>1,945</t>
  </si>
  <si>
    <t>9,9 / 9,2</t>
  </si>
  <si>
    <t>35/37/38/41/43</t>
  </si>
  <si>
    <t>e00430486</t>
  </si>
  <si>
    <t>Сплит-система QV-VN28WA/QN-VN28WA</t>
  </si>
  <si>
    <t>2,305</t>
  </si>
  <si>
    <t>12,1 / 10,9</t>
  </si>
  <si>
    <t>37/41/45/49/51</t>
  </si>
  <si>
    <t>e00420143</t>
  </si>
  <si>
    <t>Сплит-система QV-VE09WAE/QN-VE09WAE</t>
  </si>
  <si>
    <t>Verona</t>
  </si>
  <si>
    <t xml:space="preserve">	 Новая серия DC-инверторных кондиционеров VERONA от бренда QuattroClima – это сочетание передовых технологий и европейских стандартов надежности. Сплит-системы VERONA обладают высоким классом сезонной энергоэффективности — A++, что стало возможным благодаря применению компрессора DC Inverter мировых производителей GMCC и SANYO. Помимо существенной экономии электроэнергии, еще одним преимуществом инверторных технологий является более точное поддержание заданных температурных параметров.VERONA предлагаетширокую линейку оборудования производительностью от 9000 до 24 000 BTU. Неменее важно, что кондиционеры серии заправлены хладагентом R32, который насегодняшний день является наиболее экобезопасным фреоном.</t>
  </si>
  <si>
    <t>https://klimatprof.online/upload/iblock/ca4/XA71 2.png</t>
  </si>
  <si>
    <t>https://klimatprof.online/upload/iblock/18c/qc.png | https://klimatprof.online/upload/iblock/c7d/QC-remote.png</t>
  </si>
  <si>
    <t>e00430529</t>
  </si>
  <si>
    <t>2,60 (0,94–3,33)</t>
  </si>
  <si>
    <t>2,61 (0,94–3,36)</t>
  </si>
  <si>
    <t>4 x 1,5</t>
  </si>
  <si>
    <t>e00420146</t>
  </si>
  <si>
    <t>Сплит-система QV-VE12WAE/QN-VE12WAE</t>
  </si>
  <si>
    <t>e00430532</t>
  </si>
  <si>
    <t>e00420149</t>
  </si>
  <si>
    <t>Сплит-система QV-VE18WAE/QN-VE18WAE</t>
  </si>
  <si>
    <t>5,13 (1,25–5,92)</t>
  </si>
  <si>
    <t>5,23 (1,35–6,28)</t>
  </si>
  <si>
    <t>1,530 (0,330–2,250)</t>
  </si>
  <si>
    <t>1550 (0,340–2,350)</t>
  </si>
  <si>
    <t>6,3 (А++)</t>
  </si>
  <si>
    <t>7,20 (1,70–10,80) / 7,30 (1,70–12,00)</t>
  </si>
  <si>
    <t>27/35/40/43</t>
  </si>
  <si>
    <t>e00430535</t>
  </si>
  <si>
    <t>5,10 (1,25–5,91)</t>
  </si>
  <si>
    <t>5,10 (1,25–6,07)</t>
  </si>
  <si>
    <t>1,580 (0,330–2,340)</t>
  </si>
  <si>
    <t>1,374 (0,340–2,520)</t>
  </si>
  <si>
    <t>8,1 (1,7–12,0) / 7,0 (1,7–13,0)</t>
  </si>
  <si>
    <t>27/35/38/41/43</t>
  </si>
  <si>
    <t>e00420152</t>
  </si>
  <si>
    <t>Сплит-система QV-VE24WAE/QN-VE24WAE</t>
  </si>
  <si>
    <t>6,81 (1,83–7,81)</t>
  </si>
  <si>
    <t>6,87 (1,85–7,93)</t>
  </si>
  <si>
    <t>1,950 (0,410–2,800)</t>
  </si>
  <si>
    <t>2,050 (0,420–3,000)</t>
  </si>
  <si>
    <t>8,90 (2,30–12,50) / 9,00 (2,30–13,70)</t>
  </si>
  <si>
    <t>30/38/41/44</t>
  </si>
  <si>
    <t>e00430538</t>
  </si>
  <si>
    <t>6,81 (1,83–7,80)</t>
  </si>
  <si>
    <t>6,87 (1,85–7,90)</t>
  </si>
  <si>
    <t>2,257 (0,410–2,824)</t>
  </si>
  <si>
    <t>2,063 (0,420–3,005)</t>
  </si>
  <si>
    <t>10,7 (2,3–12,3) / 9,9 (2,3–13,5)</t>
  </si>
  <si>
    <t>30/34/38/41/44</t>
  </si>
  <si>
    <t>e00423693</t>
  </si>
  <si>
    <t>Сплит-система QV-I18DG/QN-I18UG</t>
  </si>
  <si>
    <t>Канальные сплит-системы постоянной производительности</t>
  </si>
  <si>
    <t xml:space="preserve">	 В 2021 году в линейке полупромышленных сплит-систем QUATTROCLIMA произошли важные изменения. Теперь коммерческие кондиционеры бренда могут работать на охлаждение при наружных температурах до -15 °C, что позволяет использовать их также в серверных, лабораториях, помещениях для хранения продуктов и цветов.	 Канальные сплит-системы предназначены для кондиционирования нескольких залов одновременно, либо одного помещения сложной планировки. Внутренние блоки монтируются в систему подвесных потолков, и воздух распределяется воздуховодами по кондиционируемым помещениям. Скрытый способ монтажа позволяет обеспечить полную сохранность интерьерного дизайна — на виду остаются лишь декоративные решетки для подачи воздуха.	 Сплит-системы состоят из наружного и внутреннего блоков и представлены на сайте в виде комплекта для удобства пользователя. В комплект входит инфракрасный пульт дистанционного управления.</t>
  </si>
  <si>
    <t>https://klimatprof.online/upload/iblock/494/kanalnye-split-sistemy-quattroclima.png</t>
  </si>
  <si>
    <t>https://klimatprof.online/upload/iblock/679/all.jpg | https://klimatprof.online/upload/iblock/9ef/remote.png</t>
  </si>
  <si>
    <t>5,60</t>
  </si>
  <si>
    <t>1,700</t>
  </si>
  <si>
    <t>1,550</t>
  </si>
  <si>
    <t>3,1 (B)</t>
  </si>
  <si>
    <t>7,80 / 7,11</t>
  </si>
  <si>
    <t>32/35/38</t>
  </si>
  <si>
    <t>e00423694</t>
  </si>
  <si>
    <t>Сплит-система QV-I24DG/QN-I24UG</t>
  </si>
  <si>
    <t>7,88</t>
  </si>
  <si>
    <t>3,11 (B)</t>
  </si>
  <si>
    <t>6 х 2,5</t>
  </si>
  <si>
    <t>10,37 / 10,00</t>
  </si>
  <si>
    <t>42/44/46</t>
  </si>
  <si>
    <t>e00423695</t>
  </si>
  <si>
    <t>Сплит-система QV-I36DG/QN-I36UG</t>
  </si>
  <si>
    <t>10,60</t>
  </si>
  <si>
    <t>11,70</t>
  </si>
  <si>
    <t>3,730</t>
  </si>
  <si>
    <t>3,500</t>
  </si>
  <si>
    <t>2,84 (C)</t>
  </si>
  <si>
    <t>3,34 (C)</t>
  </si>
  <si>
    <t>3 х 1,5 + 5 х 2,5</t>
  </si>
  <si>
    <t>2 х 1,0</t>
  </si>
  <si>
    <t>6,69 / 6,28</t>
  </si>
  <si>
    <t>41/47/50</t>
  </si>
  <si>
    <t>e00423696</t>
  </si>
  <si>
    <t>Сплит-система QV-I48DG/QN-I48UG</t>
  </si>
  <si>
    <t>15,55</t>
  </si>
  <si>
    <t>4,850</t>
  </si>
  <si>
    <t>4,800</t>
  </si>
  <si>
    <t>3,24 (C)</t>
  </si>
  <si>
    <t>19,05</t>
  </si>
  <si>
    <t>9,10 / 9,00</t>
  </si>
  <si>
    <t>44/46/50</t>
  </si>
  <si>
    <t>e00423697</t>
  </si>
  <si>
    <t>Сплит-система QV-I60DG/QN-I60UG</t>
  </si>
  <si>
    <t>17,60</t>
  </si>
  <si>
    <t>18,50</t>
  </si>
  <si>
    <t>6,770</t>
  </si>
  <si>
    <t>5,780</t>
  </si>
  <si>
    <t>12,13 / 13,36</t>
  </si>
  <si>
    <t>45/47/50</t>
  </si>
  <si>
    <t>c00407562</t>
  </si>
  <si>
    <t>Сплит-система QV-I18DF/QN-I18UF</t>
  </si>
  <si>
    <t>Канальные сплит-системы постоянной производительности 2019</t>
  </si>
  <si>
    <t xml:space="preserve">	 Внутренние канальные блоки предназначены для кондиционирования нескольких помещений одновременно или помещений сложной конфигурации. Внутренние блоки таких кондиционеров устанавливаются в систему подвесных потолков, и воздух распределяется воздуховодами по кондиционируемым помещениям. Скрытый способ их монтажа не нарушает дизайн интерьера, оставляя на виду лишь изящные декоративные решетки для подачи воздуха. </t>
  </si>
  <si>
    <t>https://klimatprof.online/upload/iblock/3fb/3432423.JPG</t>
  </si>
  <si>
    <t>https://klimatprof.online/upload/iblock/f6e/2323542.JPG | https://klimatprof.online/upload/iblock/c21/234234.png</t>
  </si>
  <si>
    <t>5,30</t>
  </si>
  <si>
    <t>5,90</t>
  </si>
  <si>
    <t>1,761</t>
  </si>
  <si>
    <t>1,513</t>
  </si>
  <si>
    <t>5 х 2,5 + 2 х 0,75</t>
  </si>
  <si>
    <t>8,00 / 6,87</t>
  </si>
  <si>
    <t>32/35/43</t>
  </si>
  <si>
    <t>c00407563</t>
  </si>
  <si>
    <t>Сплит-система QV-I24DF/QN-I24UF</t>
  </si>
  <si>
    <t xml:space="preserve">	 Внутренние канальные блоки предназначены для кондиционирования нескольких помещений одновременно или помещений сложной конфигурации. Внутренние блоки таких кондиционеров устанавливаются в систему подвесных потолков, и воздух распределяется воздуховодами по кондиционируемым помещениям. Скрытый способ их монтажа не нарушает дизайн интерьера, оставляя на виду лишь изящные декоративные решетки для подачи воздуха.</t>
  </si>
  <si>
    <t>https://klimatprof.online/upload/iblock/9c3/3432423.JPG</t>
  </si>
  <si>
    <t>https://klimatprof.online/upload/iblock/56c/2323542.JPG | https://klimatprof.online/upload/iblock/0a7/234234.png</t>
  </si>
  <si>
    <t>7,20</t>
  </si>
  <si>
    <t>7,90</t>
  </si>
  <si>
    <t>2,351</t>
  </si>
  <si>
    <t>2,388</t>
  </si>
  <si>
    <t>3,06 (B)</t>
  </si>
  <si>
    <t>3,31 (C)</t>
  </si>
  <si>
    <t>3 х 0,75 + 3 х 2,5</t>
  </si>
  <si>
    <t>4 х 2,5 + 2 х 0,75</t>
  </si>
  <si>
    <t>10,69 / 12,40</t>
  </si>
  <si>
    <t>41/43/46</t>
  </si>
  <si>
    <t>c00407564</t>
  </si>
  <si>
    <t>Сплит-система QV-I36DF/QN-I36UF</t>
  </si>
  <si>
    <t>https://klimatprof.online/upload/iblock/da8/kanalnye-split-sistemy-quattroclima.png</t>
  </si>
  <si>
    <t>https://klimatprof.online/upload/iblock/5b3/234234334.jpg | https://klimatprof.online/upload/iblock/dc6/234234.png</t>
  </si>
  <si>
    <t>10,55</t>
  </si>
  <si>
    <t>12,00</t>
  </si>
  <si>
    <t>3,584</t>
  </si>
  <si>
    <t>3,468</t>
  </si>
  <si>
    <t>3,46 (B)</t>
  </si>
  <si>
    <t>3 х 0,75 + 5 х 2,5</t>
  </si>
  <si>
    <t>7,80 / 7,20</t>
  </si>
  <si>
    <t>c00407565</t>
  </si>
  <si>
    <t>Сплит-система QV-I48DF/QN-I48UF</t>
  </si>
  <si>
    <t>https://klimatprof.online/upload/iblock/3e2/kanalnye-split-sistemy-quattroclima.png</t>
  </si>
  <si>
    <t>https://klimatprof.online/upload/iblock/0d4/234234334.jpg | https://klimatprof.online/upload/iblock/881/234234.png</t>
  </si>
  <si>
    <t>14,00</t>
  </si>
  <si>
    <t>14,65</t>
  </si>
  <si>
    <t>4,56</t>
  </si>
  <si>
    <t>4,446</t>
  </si>
  <si>
    <t>3,07 (B)</t>
  </si>
  <si>
    <t>9,30 / 9,50</t>
  </si>
  <si>
    <t>42/44/47</t>
  </si>
  <si>
    <t>c00407566</t>
  </si>
  <si>
    <t>Сплит-система QV-I60DF/QN-I60UF</t>
  </si>
  <si>
    <t>https://klimatprof.online/upload/iblock/411/kanalnye-split-sistemy-quattroclima.png</t>
  </si>
  <si>
    <t>https://klimatprof.online/upload/iblock/b6f/234234334.jpg | https://klimatprof.online/upload/iblock/cb9/234234.png</t>
  </si>
  <si>
    <t>16,12</t>
  </si>
  <si>
    <t>17,73</t>
  </si>
  <si>
    <t>5,694</t>
  </si>
  <si>
    <t>4,845</t>
  </si>
  <si>
    <t>12,00 / 12,40</t>
  </si>
  <si>
    <t>43/45/47</t>
  </si>
  <si>
    <t>e00433807</t>
  </si>
  <si>
    <t>Сплит-система QV-I18DG1/QN-I18UG1</t>
  </si>
  <si>
    <t>Канальные сплит-системы постоянной производительности 2022</t>
  </si>
  <si>
    <t xml:space="preserve">	 В 2021 году в линейке полупромышленных сплит-систем QUATTROCLIMA произошли важные изменения. Теперь коммерческие кондиционеры бренда могут работать на охлаждение при наружных температурах до -15 °C, что позволяет использовать их также в серверных, лабораториях, помещениях для хранения продуктов и цветов.	 Канальные сплит-системы предназначены для кондиционирования нескольких залов одновременно, либо одного помещения сложной планировки. Внутренние блоки монтируются в систему подвесных потолков, и воздух распределяется воздуховодами по кондиционируемым помещениям. Скрытый способ монтажа позволяет обеспечить полную сохранность интерьерного дизайна — на виду остаются лишь декоративные решетки для подачи воздуха.	 Сплит-системы состоят из наружного и внутреннего блоков и представлены на сайте в виде комплекта для удобства пользователя. В комплект входит инфракрасный пульт дистанционного управления.	 В новой линейке 2022 года улучшены показатели энергоэффективности для моделей производительностью 24, 36, 48 и 60 тыс. BTU при работе на охлаждение и на обогрев.	 Благодаря конструктивным изменениям уменьшился вес наружных и некоторых внутренних блоков.	 В новом поколении наружных блоков используются обновленные модели компрессоров.</t>
  </si>
  <si>
    <t>https://klimatprof.online/upload/iblock/cf2/0ndty0vs9z5z1k8d82ddblbh6xdelwva/kanalnye-split-sistemy-quattroclima.png</t>
  </si>
  <si>
    <t>https://klimatprof.online/upload/iblock/30a/ne3vpij1l0jg3zye8dxg767et72xqbol/all.jpg | https://klimatprof.online/upload/iblock/5c2/ypvthl0a69vwb2xw5th0nv5iilat4ho0/remote.png</t>
  </si>
  <si>
    <t>1,73</t>
  </si>
  <si>
    <t>3,05 (B)</t>
  </si>
  <si>
    <t>8,0/7,5</t>
  </si>
  <si>
    <t>28/31/35/39</t>
  </si>
  <si>
    <t>e00433808</t>
  </si>
  <si>
    <t>Сплит-система QV-I24DG1/QN-I24UG1</t>
  </si>
  <si>
    <t>7,40</t>
  </si>
  <si>
    <t>2,15</t>
  </si>
  <si>
    <t>1,88</t>
  </si>
  <si>
    <t>3,27 (A)</t>
  </si>
  <si>
    <t>3,95 (A)</t>
  </si>
  <si>
    <t>0-120</t>
  </si>
  <si>
    <t>9,35/8,2</t>
  </si>
  <si>
    <t>38/40/43/46</t>
  </si>
  <si>
    <t>e00433809</t>
  </si>
  <si>
    <t>Сплит-система QV-I36DG1/QN-I36UG1</t>
  </si>
  <si>
    <t>3,50</t>
  </si>
  <si>
    <t>3,43</t>
  </si>
  <si>
    <t>0-160</t>
  </si>
  <si>
    <t>8,0/7,0</t>
  </si>
  <si>
    <t>37/40/45/48</t>
  </si>
  <si>
    <t>e00433810</t>
  </si>
  <si>
    <t>Сплит-система QV-I48DG1/QN-I48UG1</t>
  </si>
  <si>
    <t>15,24</t>
  </si>
  <si>
    <t>4,68</t>
  </si>
  <si>
    <t>4,42</t>
  </si>
  <si>
    <t>3,45 (B)</t>
  </si>
  <si>
    <t>9,1/9,0</t>
  </si>
  <si>
    <t>41/44/47/50</t>
  </si>
  <si>
    <t>e00433811</t>
  </si>
  <si>
    <t>Сплит-система QV-I60DG1/QN-I60UG1</t>
  </si>
  <si>
    <t>5,55</t>
  </si>
  <si>
    <t>5,01</t>
  </si>
  <si>
    <t>11,0/10,0</t>
  </si>
  <si>
    <t>e00423682</t>
  </si>
  <si>
    <t>Сплит-система QV-I12CG/QN-I12UG/QA-ICP9</t>
  </si>
  <si>
    <t>Кассетные сплит-системы постоянной производительности</t>
  </si>
  <si>
    <t xml:space="preserve">	 В 2021 году произошли большие изменения в полупромышленной линейке QuattroClima. Теперь все кассетные сплит-системы работают до -15 градусов на охлаждение.	 Кассетные сплит-системы предназначены для монтажа в помещениях с подвесными потолками и имеют управляемые жалюзи, обеспечивающие оптимально комфортное воздухораспределение. Возможность раздачи воздуха по четырем направлениям великолепно подходит для использования в помещениях общественного назначения. Максимальный комфорт обеспечивается при установке кассетного блока в центре помещения. В комплект входит инфракрасный пульт дистанционного управления. * опциональный пульт QA-RPG</t>
  </si>
  <si>
    <t>https://klimatprof.online/upload/iblock/6db/kassetnye-split-sistemy-quattroclima-compact.png</t>
  </si>
  <si>
    <t>https://klimatprof.online/upload/iblock/ec8/all.jpg | https://klimatprof.online/upload/iblock/dd7/epc1ithjm7u9ogfhtcudmhzrmxdqqwao/QA-RG.png</t>
  </si>
  <si>
    <t>3,96</t>
  </si>
  <si>
    <t>1,160</t>
  </si>
  <si>
    <t>3,03 (B)</t>
  </si>
  <si>
    <t>5,49 / 5,63</t>
  </si>
  <si>
    <t>39/41/46</t>
  </si>
  <si>
    <t>3,7</t>
  </si>
  <si>
    <t>e00423683</t>
  </si>
  <si>
    <t>Сплит-система QV-I18CG/QN-I18UG/QA-ICP9</t>
  </si>
  <si>
    <t>https://klimatprof.online/upload/iblock/2a4/kassetnye-split-sistemy-quattroclima-compact.png</t>
  </si>
  <si>
    <t>https://klimatprof.online/upload/iblock/571/all.jpg | https://klimatprof.online/upload/iblock/e17/13zg61bc1fwfkuz9np3okt5riiwqy9z3/QA-RG.png</t>
  </si>
  <si>
    <t>7,80 / 7,52</t>
  </si>
  <si>
    <t>32/40/45</t>
  </si>
  <si>
    <t>e00423684</t>
  </si>
  <si>
    <t>Сплит-система QV-I24CG/QN-I24UG/QA-ICP10</t>
  </si>
  <si>
    <t>https://klimatprof.online/upload/iblock/ebf/kassetnye-split-sistemy-quattroclima.png</t>
  </si>
  <si>
    <t>https://klimatprof.online/upload/iblock/ba8/all.jpg | https://klimatprof.online/upload/iblock/122/QA-RG.png | https://klimatprof.online/upload/iblock/34b/remote.png</t>
  </si>
  <si>
    <t>10,37 / 10,60</t>
  </si>
  <si>
    <t>36/42/45</t>
  </si>
  <si>
    <t>e00423685</t>
  </si>
  <si>
    <t>Сплит-система QV-I36CG/QN-I36UG/QA-ICP10</t>
  </si>
  <si>
    <t>6,76 / 6,28</t>
  </si>
  <si>
    <t>39/45/48</t>
  </si>
  <si>
    <t>e00423686</t>
  </si>
  <si>
    <t>Сплит-система QV-I48CG/QN-I48UG/QA-ICP10</t>
  </si>
  <si>
    <t>47/51/53</t>
  </si>
  <si>
    <t>e00423687</t>
  </si>
  <si>
    <t>Сплит-система QV-I60CG/QN-I60UG/QA-ICP10</t>
  </si>
  <si>
    <t>12,13 / 10,36</t>
  </si>
  <si>
    <t>Кассетные сплит-системы постоянной производительности 2019</t>
  </si>
  <si>
    <t>Кассетные сплит-системы предназначены для монтажа в помещениях с подвесными потолками и имеют управляемые жалюзи, обеспечивающие оптимально комфортное воздухораспределение. Возможность раздачи воздуха по четырем направлениям великолепно подходит для использования в помещениях общественного назначения. Максимальный комфорт обеспечивается при установке кассетного блока в центре помещения.</t>
  </si>
  <si>
    <t>7,2</t>
  </si>
  <si>
    <t>7,9</t>
  </si>
  <si>
    <t>C</t>
  </si>
  <si>
    <t>5,7</t>
  </si>
  <si>
    <t>c00407551</t>
  </si>
  <si>
    <t>Сплит-система QV-I12CF/QN-I12UF/QA-ICP7</t>
  </si>
  <si>
    <t>https://klimatprof.online/upload/iblock/a4e/435345435.JPG</t>
  </si>
  <si>
    <t>https://klimatprof.online/upload/iblock/c78/234234.png | https://klimatprof.online/upload/iblock/ffb/23212321.JPG</t>
  </si>
  <si>
    <t>1,150</t>
  </si>
  <si>
    <t>3 (D)</t>
  </si>
  <si>
    <t>5,30 / 5,30</t>
  </si>
  <si>
    <t>c00407552</t>
  </si>
  <si>
    <t>Сплит-система QV-I18CF/QN-I18UF/QA-ICP7</t>
  </si>
  <si>
    <t>https://klimatprof.online/upload/iblock/7a3/435345435.JPG</t>
  </si>
  <si>
    <t>https://klimatprof.online/upload/iblock/311/234234.png | https://klimatprof.online/upload/iblock/57a/23212321.JPG</t>
  </si>
  <si>
    <t>5,18</t>
  </si>
  <si>
    <t>1,683</t>
  </si>
  <si>
    <t>3,18 (D)</t>
  </si>
  <si>
    <t>7,65 / 8,00</t>
  </si>
  <si>
    <t>c00407553</t>
  </si>
  <si>
    <t>Сплит-система QV-I24CF/QN-I24UF/QA-ICP8</t>
  </si>
  <si>
    <t>https://klimatprof.online/upload/iblock/2c4/423423.JPG</t>
  </si>
  <si>
    <t>https://klimatprof.online/upload/iblock/cc6/234234.png | https://klimatprof.online/upload/iblock/8d1/23212321.JPG</t>
  </si>
  <si>
    <t>2,432</t>
  </si>
  <si>
    <t>2,192</t>
  </si>
  <si>
    <t>2,96 (C)</t>
  </si>
  <si>
    <t>3,6 (A)</t>
  </si>
  <si>
    <t>11,05 / 11,00</t>
  </si>
  <si>
    <t>37/41/43</t>
  </si>
  <si>
    <t>e00420540</t>
  </si>
  <si>
    <t>Сплит-система QV-I24CF/QN-I24UF/QA-ICP8B</t>
  </si>
  <si>
    <t>https://klimatprof.online/upload/iblock/a94/kassetnye-split-sistemy-quattroclima.png</t>
  </si>
  <si>
    <t>https://klimatprof.online/upload/iblock/5a1/23212321.jpg | https://klimatprof.online/upload/iblock/7b3/234234.png</t>
  </si>
  <si>
    <t>3,6 (B)</t>
  </si>
  <si>
    <t>3 х 1,5 + 3 х 2,5</t>
  </si>
  <si>
    <t>4 х 1,5 + 2 х 0,75</t>
  </si>
  <si>
    <t>c00407554</t>
  </si>
  <si>
    <t>Сплит-система QV-I36CF/QN-I36UF/QA-ICP8</t>
  </si>
  <si>
    <t xml:space="preserve">	 Кассетные сплит-системы предназначены для монтажа в помещениях с подвесными потолками и имеют управляемые жалюзи, обеспечивающие оптимально комфортное воздухораспределение. Возможность раздачи воздуха по четырем направлениям великолепно подходит для использования в помещениях общественного назначения. Максимальный комфорт обеспечивается при установке кассетного блока в центре помещения.</t>
  </si>
  <si>
    <t>https://klimatprof.online/upload/iblock/a6b/423423.JPG</t>
  </si>
  <si>
    <t>https://klimatprof.online/upload/iblock/709/234234.png | https://klimatprof.online/upload/iblock/140/23212321.JPG</t>
  </si>
  <si>
    <t>10,50</t>
  </si>
  <si>
    <t>3,723</t>
  </si>
  <si>
    <t>3,409</t>
  </si>
  <si>
    <t>2,82 (C)</t>
  </si>
  <si>
    <t>41/43/45</t>
  </si>
  <si>
    <t>e00420541</t>
  </si>
  <si>
    <t>Сплит-система QV-I36CF/QN-I36UF/QA-ICP8B</t>
  </si>
  <si>
    <t>https://klimatprof.online/upload/iblock/809/kassetnye-split-sistemy-quattroclima.png</t>
  </si>
  <si>
    <t>https://klimatprof.online/upload/iblock/acd/23212321.jpg | https://klimatprof.online/upload/iblock/165/234234.png</t>
  </si>
  <si>
    <t>c00407555</t>
  </si>
  <si>
    <t>Сплит-система QV-I48CF/QN-I48UF/QA-ICP8</t>
  </si>
  <si>
    <t>https://klimatprof.online/upload/iblock/77b/423423.JPG</t>
  </si>
  <si>
    <t>https://klimatprof.online/upload/iblock/7d7/234234.png | https://klimatprof.online/upload/iblock/50b/23213213.png</t>
  </si>
  <si>
    <t>4,636</t>
  </si>
  <si>
    <t>5,079</t>
  </si>
  <si>
    <t>3,02 (B)</t>
  </si>
  <si>
    <t>2,88 (D)</t>
  </si>
  <si>
    <t>e00420542</t>
  </si>
  <si>
    <t>Сплит-система QV-I48CF/QN-I48UF/QA-ICP8B</t>
  </si>
  <si>
    <t>https://klimatprof.online/upload/iblock/0bd/kassetnye-split-sistemy-quattroclima.png</t>
  </si>
  <si>
    <t>https://klimatprof.online/upload/iblock/d5d/23212321.jpg | https://klimatprof.online/upload/iblock/1fe/234234.png</t>
  </si>
  <si>
    <t>c00407556</t>
  </si>
  <si>
    <t>Сплит-система QV-I60CF/QN-I60UF/QA-ICP8</t>
  </si>
  <si>
    <t>https://klimatprof.online/upload/iblock/380/423423.JPG</t>
  </si>
  <si>
    <t>https://klimatprof.online/upload/iblock/aca/234234.png | https://klimatprof.online/upload/iblock/2ed/434233423.png</t>
  </si>
  <si>
    <t>5,700</t>
  </si>
  <si>
    <t>3,11 (D)</t>
  </si>
  <si>
    <t>11,00 / 11,30</t>
  </si>
  <si>
    <t>43/44/47</t>
  </si>
  <si>
    <t>e00420543</t>
  </si>
  <si>
    <t>Сплит-система QV-I60CF/QN-I60UF/QA-ICP8B</t>
  </si>
  <si>
    <t>https://klimatprof.online/upload/iblock/017/kassetnye-split-sistemy-quattroclima.png</t>
  </si>
  <si>
    <t>https://klimatprof.online/upload/iblock/42b/23212321.jpg | https://klimatprof.online/upload/iblock/7ac/234234.png</t>
  </si>
  <si>
    <t>e00433796</t>
  </si>
  <si>
    <t>Сплит-система QV-I12CG1/QN-I12UG1/QA-ICP11</t>
  </si>
  <si>
    <t>Кассетные сплит-системы постоянной производительности 2022</t>
  </si>
  <si>
    <t xml:space="preserve">	 В 2021 году произошли большие изменения в полупромышленной линейке QuattroClima. Теперь все кассетные сплит-системы работают до -15 градусов на охлаждение.	 Кассетные сплит-системы предназначены для монтажа в помещениях с подвесными потолками и имеют управляемые жалюзи, обеспечивающие оптимально комфортное воздухораспределение. Возможность раздачи воздуха по четырем направлениям великолепно подходит для использования в помещениях общественного назначения. Максимальный комфорт обеспечивается при установке кассетного блока в центре помещения. В комплект входит инфракрасный пульт дистанционного управления.	 В новой линейке 2022 года улучшены показатели энергоэффективности для моделей производительностью 18, 24, 36, и 48 тыс. BTU при работе на охлаждение и на обогрев.	 Благодаря конструктивным изменениям уменьшился вес наружных и некоторых внутренних блоков.	 В новом поколении наружных блоков используются обновленные модели компрессоров. * опциональный пульт QA-RPG</t>
  </si>
  <si>
    <t>https://klimatprof.online/upload/iblock/759/msksttlehnrim4cmakqvo1v2uyh12pny/kassetnye-split-sistemy-quattroclima.png</t>
  </si>
  <si>
    <t>https://klimatprof.online/upload/iblock/726/g130kgjr2ex1d2e7lpc0iel73dsjykrj/all.jpg | https://klimatprof.online/upload/iblock/d18/du1k61znnwa178d5yfc5d9x3t1kxmtwh/QA-RG.png | https://klimatprof.online/upload/iblock/324/umle4yc5s80dn3abd6k8ajti0uawa7t7/remote.png</t>
  </si>
  <si>
    <t>1,28</t>
  </si>
  <si>
    <t>3,1 (D)</t>
  </si>
  <si>
    <t>6,6/5,8</t>
  </si>
  <si>
    <t>39/42/45</t>
  </si>
  <si>
    <t>e00433797</t>
  </si>
  <si>
    <t>Сплит-система QV-I18CG1/QN-I18UG1/QA-ICP11</t>
  </si>
  <si>
    <t>1,70</t>
  </si>
  <si>
    <t>7,8/6,8</t>
  </si>
  <si>
    <t>e00433798</t>
  </si>
  <si>
    <t>Сплит-система QV-I24CG1/QN-I24UG1/QA-ICP12</t>
  </si>
  <si>
    <t>1,83</t>
  </si>
  <si>
    <t>9,35/8,35</t>
  </si>
  <si>
    <t>39/42/46</t>
  </si>
  <si>
    <t>5,3</t>
  </si>
  <si>
    <t>e00433799</t>
  </si>
  <si>
    <t>Сплит-система QV-I36CG1/QN-I36UG1/QA-ICP12</t>
  </si>
  <si>
    <t>43/47/52</t>
  </si>
  <si>
    <t>e00433800</t>
  </si>
  <si>
    <t>Сплит-система QV-I48CG1/QN-I48UG1/QA-ICP12</t>
  </si>
  <si>
    <t>4,60</t>
  </si>
  <si>
    <t>e00433801</t>
  </si>
  <si>
    <t>Сплит-система QV-I60CG1/QN-I60UG1/QA-ICP12</t>
  </si>
  <si>
    <t>3,16 (D)</t>
  </si>
  <si>
    <t>e00423688</t>
  </si>
  <si>
    <t>Сплит-система QV-I18FG/QN-I18UG</t>
  </si>
  <si>
    <t>Напольно-потолочные сплит-системы постоянной производительности</t>
  </si>
  <si>
    <t xml:space="preserve">	 В 2021 году в линейке полупромышленных сплит-систем QUATTROCLIMA произошли важные изменения. Теперь коммерческие кондиционеры бренда могут работать на охлаждение при наружных температурах до -15 °C, что позволяет использовать их также в серверных, лабораториях, помещениях для хранения продуктов и цветов.	 Напольно-потолочные сплит-системы незаменимы в тех случаях, когда требуется установка на полу, вдоль стены или под потолком, а установка кассетного кондиционера нецелесообразна из-за отсутствия в помещении подвесного потолка или потому, что оно обладает сложной планировкой. Напольно-потолочные кондиционеры отличаются низким уровнем шума и простотой установки.	 Сплит-системы состоят из наружного и внутреннего блоков и представлены на сайте в виде комплекта для удобства пользователя. В комплект входит инфракрасный пульт дистанционного управления. * опциональный пульт QA-RPG</t>
  </si>
  <si>
    <t>https://klimatprof.online/upload/iblock/66a/napolno-potolochnye-split-sistemy-quattroclima.png</t>
  </si>
  <si>
    <t>https://klimatprof.online/upload/iblock/4e1/all.jpg | https://klimatprof.online/upload/iblock/48b/QA-RG.png | https://klimatprof.online/upload/iblock/ab7/remote.png</t>
  </si>
  <si>
    <t>5,40</t>
  </si>
  <si>
    <t>5,80</t>
  </si>
  <si>
    <t>1,650</t>
  </si>
  <si>
    <t>e00423689</t>
  </si>
  <si>
    <t>Сплит-система QV-I24FG/QN-I24UG</t>
  </si>
  <si>
    <t>7,60</t>
  </si>
  <si>
    <t>2,240</t>
  </si>
  <si>
    <t>9,74 / 9,13</t>
  </si>
  <si>
    <t>42/46/50</t>
  </si>
  <si>
    <t>e00423690</t>
  </si>
  <si>
    <t>Сплит-система QV-I36FG/QN-I36UG</t>
  </si>
  <si>
    <t>3,450</t>
  </si>
  <si>
    <t>3,39 (C)</t>
  </si>
  <si>
    <t>5,82 / 5,60</t>
  </si>
  <si>
    <t>e00423691</t>
  </si>
  <si>
    <t>Сплит-система QV-I48FG/QN-I48UG</t>
  </si>
  <si>
    <t>43/47/51</t>
  </si>
  <si>
    <t>50,5</t>
  </si>
  <si>
    <t>e00423692</t>
  </si>
  <si>
    <t>Сплит-система QV-I60FG/QN-I60UG</t>
  </si>
  <si>
    <t>17,58</t>
  </si>
  <si>
    <t>5,200</t>
  </si>
  <si>
    <t>5,100</t>
  </si>
  <si>
    <t>12,00 / 10,30</t>
  </si>
  <si>
    <t>Напольно-потолочные сплит-системы постоянной производительности 2019</t>
  </si>
  <si>
    <t>Внутренние напольно-потолочные блоки незаменимы в тех случаях, когда требуется установка на полу, вдоль стены или под потолком, а скрытая установка кассетного блока невозможна из-за отсутствия в помещении подвесного потолка или потому, что оно слишком вытянуто по форме. При этом блоки отличаются низким уровнем шума и простотой установки.</t>
  </si>
  <si>
    <t>2,23</t>
  </si>
  <si>
    <t>2,25</t>
  </si>
  <si>
    <t>4,05</t>
  </si>
  <si>
    <t>c00407557</t>
  </si>
  <si>
    <t>Сплит-система QV-I18FF/QN-I18UF</t>
  </si>
  <si>
    <t>https://klimatprof.online/upload/iblock/2a7/napolno-potolochnye-split-sistemy-quattroclima.png</t>
  </si>
  <si>
    <t>https://klimatprof.online/upload/iblock/68b/234234334.jpg | https://klimatprof.online/upload/iblock/b82/234234.png</t>
  </si>
  <si>
    <t>1,712</t>
  </si>
  <si>
    <t>1,782</t>
  </si>
  <si>
    <t>3,29 (C)</t>
  </si>
  <si>
    <t>25 / нет</t>
  </si>
  <si>
    <t>7,78 / 8,50</t>
  </si>
  <si>
    <t>38/41/43</t>
  </si>
  <si>
    <t>e00420544</t>
  </si>
  <si>
    <t>Сплит-система QV-I18FF1/QN-I18UF</t>
  </si>
  <si>
    <t>https://klimatprof.online/upload/iblock/aa5/napolno-potolochnye-split-sistemy-quattroclima.png</t>
  </si>
  <si>
    <t>https://klimatprof.online/upload/iblock/09d/234234334.jpg | https://klimatprof.online/upload/iblock/bad/234234.png</t>
  </si>
  <si>
    <t>c00407558</t>
  </si>
  <si>
    <t>Сплит-система QV-I24FF/QN-I24UF</t>
  </si>
  <si>
    <t>https://klimatprof.online/upload/iblock/50f/napolno-potolochnye-split-sistemy-quattroclima.png</t>
  </si>
  <si>
    <t>https://klimatprof.online/upload/iblock/be2/234234334.jpg | https://klimatprof.online/upload/iblock/f47/234234.png</t>
  </si>
  <si>
    <t>2,254</t>
  </si>
  <si>
    <t>3,35 (B)</t>
  </si>
  <si>
    <t>10,10 / 11,20</t>
  </si>
  <si>
    <t>e00420545</t>
  </si>
  <si>
    <t>Сплит-система QV-I24FF1/QN-I24UF</t>
  </si>
  <si>
    <t>https://klimatprof.online/upload/iblock/e1c/napolno-potolochnye-split-sistemy-quattroclima.png</t>
  </si>
  <si>
    <t>https://klimatprof.online/upload/iblock/63e/234234334.jpg | https://klimatprof.online/upload/iblock/b01/234234.png</t>
  </si>
  <si>
    <t>2,230</t>
  </si>
  <si>
    <t>e00420546</t>
  </si>
  <si>
    <t>Сплит-система QV-I36FF1/QN-I36UF</t>
  </si>
  <si>
    <t>https://klimatprof.online/upload/iblock/811/napolno-potolochnye-split-sistemy-quattroclima.png</t>
  </si>
  <si>
    <t>https://klimatprof.online/upload/iblock/a96/234234334.jpg | https://klimatprof.online/upload/iblock/949/234234.png</t>
  </si>
  <si>
    <t>3,578</t>
  </si>
  <si>
    <t>2,95 (C)</t>
  </si>
  <si>
    <t>3,46 (C)</t>
  </si>
  <si>
    <t>c00407560</t>
  </si>
  <si>
    <t>Сплит-система QV-I48FF/QN-I48UF</t>
  </si>
  <si>
    <t>https://klimatprof.online/upload/iblock/8a9/napolno-potolochnye-split-sistemy-quattroclima.png</t>
  </si>
  <si>
    <t>https://klimatprof.online/upload/iblock/cc1/234234334.jpg | https://klimatprof.online/upload/iblock/408/234234.png</t>
  </si>
  <si>
    <t>4,551</t>
  </si>
  <si>
    <t>4,058</t>
  </si>
  <si>
    <t>e00420547</t>
  </si>
  <si>
    <t>Сплит-система QV-I48FF1/QN-I48UF</t>
  </si>
  <si>
    <t>https://klimatprof.online/upload/iblock/27d/napolno-potolochnye-split-sistemy-quattroclima.png</t>
  </si>
  <si>
    <t>https://klimatprof.online/upload/iblock/f3d/234234334.jpg | https://klimatprof.online/upload/iblock/32c/234234.png</t>
  </si>
  <si>
    <t>c00407561</t>
  </si>
  <si>
    <t>Сплит-система QV-I60FF/QN-I60UF</t>
  </si>
  <si>
    <t>https://klimatprof.online/upload/iblock/366/napolno-potolochnye-split-sistemy-quattroclima.png</t>
  </si>
  <si>
    <t>https://klimatprof.online/upload/iblock/2a5/234234334.jpg | https://klimatprof.online/upload/iblock/e53/234234.png</t>
  </si>
  <si>
    <t>5,594</t>
  </si>
  <si>
    <t>5,147</t>
  </si>
  <si>
    <t>2,88 (C)</t>
  </si>
  <si>
    <t>3,44 (B)</t>
  </si>
  <si>
    <t>e00420548</t>
  </si>
  <si>
    <t>Сплит-система QV-I60FF1/QN-I60UF</t>
  </si>
  <si>
    <t>https://klimatprof.online/upload/iblock/60e/napolno-potolochnye-split-sistemy-quattroclima.png</t>
  </si>
  <si>
    <t>https://klimatprof.online/upload/iblock/24f/234234334.jpg | https://klimatprof.online/upload/iblock/006/234234.png</t>
  </si>
  <si>
    <t>e00433802</t>
  </si>
  <si>
    <t>Сплит-система QV-I18FG1/QN-I18UG1</t>
  </si>
  <si>
    <t>Напольно-потолочные сплит-системы постоянной производительности 2022</t>
  </si>
  <si>
    <t xml:space="preserve">	 В 2021 году в линейке полупромышленных сплит-систем QUATTROCLIMA произошли важные изменения. Теперь коммерческие кондиционеры бренда могут работать на охлаждение при наружных температурах до -15 °C, что позволяет использовать их также в серверных, лабораториях, помещениях для хранения продуктов и цветов.	 Напольно-потолочные сплит-системы незаменимы в тех случаях, когда требуется установка на полу, вдоль стены или под потолком, а установка кассетного кондиционера нецелесообразна из-за отсутствия в помещении подвесного потолка или потому, что оно обладает сложной планировкой. Напольно-потолочные кондиционеры отличаются низким уровнем шума и простотой установки.	 Сплит-системы состоят из наружного и внутреннего блоков и представлены на сайте в виде комплекта для удобства пользователя. В комплект входит инфракрасный пульт дистанционного управления.	 В новой линейке 2022 года были улучшены показатели энергоэффективности для моделей производительностью 18 и 48 тыс. BTU при работе на охлаждение и на обогрев, а также для модели производительностью 36 тыс.BTU при работе на обогрев.	 Благодаря конструктивным изменениям уменьшился вес наружных и некоторых внутренних блоков.	 В новом поколении наружных блоков используются обновленные модели компрессоров. * опциональный пульт QA-RPG</t>
  </si>
  <si>
    <t>https://klimatprof.online/upload/iblock/8a4/ig4bb432ik7t2dvdibd0rkz9nht8t7me/napolno-potolochnye-split-sistemy-quattroclima.png</t>
  </si>
  <si>
    <t>https://klimatprof.online/upload/iblock/86b/8fclj0892dkiacimn8s5j0mb4zqyqy5s/all.jpg | https://klimatprof.online/upload/iblock/9d0/w5h2g70jl0223bjb9c4fl078qlnu6il1/QA-RG.png | https://klimatprof.online/upload/iblock/2dc/j5tp3bkt2epc1w0a9fzqkosmh3pus2js/remote.png</t>
  </si>
  <si>
    <t>1,7</t>
  </si>
  <si>
    <t>7,5/6,8</t>
  </si>
  <si>
    <t>e00433803</t>
  </si>
  <si>
    <t>Сплит-система QV-I24FG1/QN-I24UG1</t>
  </si>
  <si>
    <t>1,95</t>
  </si>
  <si>
    <t>9,35/8,5</t>
  </si>
  <si>
    <t>35/39/46</t>
  </si>
  <si>
    <t>e00433804</t>
  </si>
  <si>
    <t>Сплит-система QV-I36FG1/QN-I36UG1</t>
  </si>
  <si>
    <t>3,24</t>
  </si>
  <si>
    <t>7,2/7,0</t>
  </si>
  <si>
    <t>40/45/49</t>
  </si>
  <si>
    <t>e00433805</t>
  </si>
  <si>
    <t>Сплит-система QV-I48FG1/QN-I48UG1</t>
  </si>
  <si>
    <t>42/46/51</t>
  </si>
  <si>
    <t>e00433806</t>
  </si>
  <si>
    <t>Сплит-система QV-I60FG1/QN-I60UG1</t>
  </si>
  <si>
    <t>e00432786</t>
  </si>
  <si>
    <t>Блок внутренний QV-FM07WA</t>
  </si>
  <si>
    <t xml:space="preserve">	 Мультисплит-системы QUATTROCLIMA FREDDO идеально подходят для использования в загородных домах, многокомнатных квартирах и небольших офисах.	 К одному наружному блоку можно подключить до 3-х внутренних настенных блоков различ­ной производительности. Это позволяет создавать комфортный климат в нескольких помещениях, максимально сохраняя внешний вид фасада здания. Современный лаконичный дизайн и низкий уровень шума внутренних блоков позволяют разместить их в любом помещении.	 Мультисплит-системы QUATTROCLIMA FREDDO работают на озонобезопасном хладагенте R32 и обладают высоким классом энергоэффективности: А++ при работе на охлаждение и А+ при работе на обогрев.	 Все это делает мультисплит-системы QUATTROCLIMA FREDDO оптимальным решением для создания комфортного климата в нескольких помещениях.</t>
  </si>
  <si>
    <t>https://klimatprof.online/upload/iblock/761/mghtxdorjcq3e8heuq94gt4asb136ll3/внутр_мултисплит-01.jpg</t>
  </si>
  <si>
    <t>https://klimatprof.online/upload/iblock/9d6/740l423nh9x1g373w2n4uq933yqndqkj/QC-remote.png</t>
  </si>
  <si>
    <t>0,2/0,2</t>
  </si>
  <si>
    <t>40/37/33/25/22</t>
  </si>
  <si>
    <t>e00432787</t>
  </si>
  <si>
    <t>Блок внутренний QV-FM09WA</t>
  </si>
  <si>
    <t>e00432788</t>
  </si>
  <si>
    <t>Блок внутренний QV-FM12WA</t>
  </si>
  <si>
    <t>e00432789</t>
  </si>
  <si>
    <t>Блок внутренний QV-FM18WA</t>
  </si>
  <si>
    <t>5,21</t>
  </si>
  <si>
    <t>0,052</t>
  </si>
  <si>
    <t>0,34/0,34</t>
  </si>
  <si>
    <t>43/41/38//35/27</t>
  </si>
  <si>
    <t>e00432782</t>
  </si>
  <si>
    <t>Блок наружный QN-FM14UA</t>
  </si>
  <si>
    <t>Наружные блоки</t>
  </si>
  <si>
    <t>https://klimatprof.online/upload/iblock/ca2/jdupjqcco3mj2ks9xa05cr18tmlw3ujr/наружка_мультисплит-01.jpg</t>
  </si>
  <si>
    <t>https://klimatprof.online/upload/iblock/2af/oiber5adeeqqoqfgid1r0lde785m0j3m/QC-remote.png</t>
  </si>
  <si>
    <t>4,10 (1,20-4,85)</t>
  </si>
  <si>
    <t>4,31 (1,25-5,20)</t>
  </si>
  <si>
    <t>1,25 (0,25–1,56)</t>
  </si>
  <si>
    <t>1,16 (0,23–1,56)</t>
  </si>
  <si>
    <t>2?6,35</t>
  </si>
  <si>
    <t>2?9,52</t>
  </si>
  <si>
    <t>6,3 (1,2–8,0)/5,9 (1,1–8,0)</t>
  </si>
  <si>
    <t>e00432783</t>
  </si>
  <si>
    <t>Блок наружный QN-FM18UA</t>
  </si>
  <si>
    <t>5,20 (1,23-5,60)</t>
  </si>
  <si>
    <t>5,29 (1,29-5,75)</t>
  </si>
  <si>
    <t>1,61 (0,28–2,05)</t>
  </si>
  <si>
    <t>1,42 (0,25–2,05)</t>
  </si>
  <si>
    <t>8,2 (1,3–10,5)/7,3 (1,2–10,5)</t>
  </si>
  <si>
    <t>e00432784</t>
  </si>
  <si>
    <t>Блок наружный QN-FM21UA</t>
  </si>
  <si>
    <t>6,20 (2,80-6,60)</t>
  </si>
  <si>
    <t>6,50 (2,45-6,80)</t>
  </si>
  <si>
    <t>1,92 (0,34–2,58)</t>
  </si>
  <si>
    <t>1,75 (0,40–2,58)</t>
  </si>
  <si>
    <t>3?6,35</t>
  </si>
  <si>
    <t>3?9,52</t>
  </si>
  <si>
    <t>9,8 (1,5–13,2)/9,0 (1,7–13,2)</t>
  </si>
  <si>
    <t>e00432785</t>
  </si>
  <si>
    <t>Блок наружный QN-FM27UA</t>
  </si>
  <si>
    <t>7,90 (2,80-8,80)</t>
  </si>
  <si>
    <t>7,96 (2,45-8,80)</t>
  </si>
  <si>
    <t>2,63 (0,35–2,85)</t>
  </si>
  <si>
    <t>2,12 (0,42–2,85)</t>
  </si>
  <si>
    <t>12,7 (1,6–14,0)/10,9 (1,9–14,0)</t>
  </si>
  <si>
    <t>e00420116</t>
  </si>
  <si>
    <t>TOSOT</t>
  </si>
  <si>
    <t>Сплит-система T09H-SGT/I/T09H-SGT/O</t>
  </si>
  <si>
    <t>G-Tech</t>
  </si>
  <si>
    <t xml:space="preserve">	 Full DC Inverter G-TECH – новинка сезона 2020 года. Это технологичный кондиционер, заправленный экобезопасным хладагентом R32, обладающий высокими классами энергоэффективности и оснащенный встроенным модулем Wi-Fi.	 Серия G-TECH делает шаг навстречу пользователю и предлагает концепцию удобного обслуживания сплит-системы в домашних условиях, состоящей из 5 простых этапов, благодаря особой модульной компоновке.	 Серия G-TECH также оснащена уникальной системой подачи воздуха. Вертикальные направляющие жалюзи особой спиралевидной формы управляются при помощи электропривода. Располагаясь на широком горизонтальном направляющем жалюзи, они также вместе с ним регулируются в вертикальной плоскости. Такое конструктивное решение обеспечивает вихревую подачу воздуха под широким углом. Тем самым достигается имитация естественного ветра, а пользователь испытывает эффект нахождения на природе, пребывая в помещении.	 Благодаря мощному компрессору, модели серии G-TECH способны обеспечить эффективную работу даже в экстремальных температурных условиях. Диапазон рабочих температур наружного воздуха при работе на охлаждение составляет от -15 ℃ до 43 ℃, а при работе на обогрев — от -22 ℃ до 24 ℃.  Заказать WI-FI к этой модели</t>
  </si>
  <si>
    <t>https://klimatprof.online/upload/iblock/ac8/gtech.png</t>
  </si>
  <si>
    <t>https://klimatprof.online/upload/iblock/892/T09-12-18-24H-SLEu_O_1.jpg | https://klimatprof.online/upload/iblock/e53/YAU1FB  G-Tech.png</t>
  </si>
  <si>
    <t>2,70 (0,20–4,10)</t>
  </si>
  <si>
    <t>3,20 (0,90–4,70)</t>
  </si>
  <si>
    <t>0,600 (0,140–1,400)</t>
  </si>
  <si>
    <t>0,715 (0,180–1,650)</t>
  </si>
  <si>
    <t xml:space="preserve">2,80 / 3,30 </t>
  </si>
  <si>
    <t>21/22/28/33/36/39/43</t>
  </si>
  <si>
    <t>36,5</t>
  </si>
  <si>
    <t>e00420119</t>
  </si>
  <si>
    <t>Сплит-система T12H-SGT/I/T12H-SGT/O</t>
  </si>
  <si>
    <t>3,50 (0,20–4,50)</t>
  </si>
  <si>
    <t>3,81 (1,00–4,80)</t>
  </si>
  <si>
    <t>0,875 (0,140–1,400)</t>
  </si>
  <si>
    <t>0,952 (0,180–1,650)</t>
  </si>
  <si>
    <t>4,00 / 4,30</t>
  </si>
  <si>
    <t>e00423728</t>
  </si>
  <si>
    <t>Сплит-система T07H-SLyR/I/T07H-SLyR/O</t>
  </si>
  <si>
    <t>Lyra Inverter R32</t>
  </si>
  <si>
    <t>В новинке 2021 года — бытовых сплит-системах LYRA Inverter — дизайн встречается с технологичностью. Важное обновление: теперь модели серии заправлены экобезопасным хладагентом R32, что делает ее выбором людей, заботящихся об окружающей среде. Инверторный компрессор обеспечивает высокие показатели энергоэффективности.  Дизайн модели LYRA Inverter — минималистичный. Базовый цвет внутреннего блока — белый — дополняется тонкими эстетичными металлическими вставками. Компактные размеры внутреннего блока дарят больше свободы его размещения.  Заказать WI-FI к этой модели</t>
  </si>
  <si>
    <t>https://klimatprof.online/upload/iblock/a5c/Lyra F.png</t>
  </si>
  <si>
    <t>https://klimatprof.online/upload/iblock/c68/T09-12-18-24H-SLEu_O_1.jpg | https://klimatprof.online/upload/iblock/8e0/Lyra __YAA1FB.jpg</t>
  </si>
  <si>
    <t>2,35 (0,40–2,96)</t>
  </si>
  <si>
    <t>2,50 (0,50–3,40)</t>
  </si>
  <si>
    <t>0,681 (0,200–0,980)</t>
  </si>
  <si>
    <t>0,649 (0,200–1,230)</t>
  </si>
  <si>
    <t>3,45 (A)</t>
  </si>
  <si>
    <t>3,85 (A)</t>
  </si>
  <si>
    <t>3,30 / 3,50</t>
  </si>
  <si>
    <t>24/25/29/33/35/38/40</t>
  </si>
  <si>
    <t>20,8</t>
  </si>
  <si>
    <t>e00431722</t>
  </si>
  <si>
    <t>Сплит-система T07H-SLyR2/I/T07H-SLyR2/O</t>
  </si>
  <si>
    <t>Модели серии Lyra Inverter заправлены экобезопасным хладагентом R32, что делает ее выбором людей, заботящихся об окружающей среде. Инверторный компрессор обеспечивает высокие показатели энергоэффективности. Дизайн модели LYRA Inverter — минималистичный. Базовый цвет внутреннего блока — белый — дополняется тонкими эстетичными металлическими вставками. Компактные размеры внутреннего блока дарят больше свободы его размещения.Заказать WI-FI к этой модели</t>
  </si>
  <si>
    <t>https://klimatprof.online/upload/iblock/0f0/v7tc06428yt25iz3shx6epxt0u08iipb/Lyra F.png</t>
  </si>
  <si>
    <t>https://klimatprof.online/upload/iblock/ee3/p432secilqj9pg8fu3i6fp1d2brd126v/TOSOT_НБ_3P XLH3P(OUT)_ для Лира2.jpg | https://klimatprof.online/upload/iblock/e01/k1smj3nvq4cfvvp2v5a7enngv9tz8lqm/Lyra __YAA1FB.jpg</t>
  </si>
  <si>
    <t>5 (B)</t>
  </si>
  <si>
    <t>3,2 (B)</t>
  </si>
  <si>
    <t>3,3 / 3,5</t>
  </si>
  <si>
    <t>25/33/38/40</t>
  </si>
  <si>
    <t>e00423729</t>
  </si>
  <si>
    <t>Сплит-система T09H-SLyR/I/T09H-SLyR/O</t>
  </si>
  <si>
    <t>2,50 (0,50–3,25)</t>
  </si>
  <si>
    <t>2,80 (0,50–3,50)</t>
  </si>
  <si>
    <t>0,720 (0,150–1,300)</t>
  </si>
  <si>
    <t>0,750 (0,140–1,500)</t>
  </si>
  <si>
    <t>3,20 / 3,20</t>
  </si>
  <si>
    <t>25/32/36/38</t>
  </si>
  <si>
    <t>27,5</t>
  </si>
  <si>
    <t>e00431723</t>
  </si>
  <si>
    <t>Сплит-система T09H-SLyR2/I/T09H-SLyR2/O</t>
  </si>
  <si>
    <t>https://klimatprof.online/upload/iblock/830/ciqz0y431y0uomgszvp4jo1xhizef2xn/Lyra F.png</t>
  </si>
  <si>
    <t>https://klimatprof.online/upload/iblock/d2c/pmtgnr8w2cnaasa8p55wlqdnxuoteirx/TOSOT_НБ_3P XLH3P(OUT)_ для Лира2.jpg | https://klimatprof.online/upload/iblock/74b/ospbktz31i4uyhuu4e0cu0k129byg04f/Lyra __YAA1FB.jpg</t>
  </si>
  <si>
    <t>3,8 / 3,9</t>
  </si>
  <si>
    <t>e00423730</t>
  </si>
  <si>
    <t>Сплит-система T12H-SLyR/I/T12H-SLyR/O</t>
  </si>
  <si>
    <t>3,20 (0,90–3,60)</t>
  </si>
  <si>
    <t>3,40 (0,90–4,00)</t>
  </si>
  <si>
    <t>0,991 (0,220–1,300)</t>
  </si>
  <si>
    <t>0,916 (0,220–1,500)</t>
  </si>
  <si>
    <t>4,40 / 4,00</t>
  </si>
  <si>
    <t>e00431724</t>
  </si>
  <si>
    <t>Сплит-система T12H-SLyR2/I/T12H-SLyR2/O</t>
  </si>
  <si>
    <t>https://klimatprof.online/upload/iblock/2a6/9sorjv6zz0asudxat7chnb9wzv911g30/Lyra F.png</t>
  </si>
  <si>
    <t>https://klimatprof.online/upload/iblock/e70/c7i3ved10cw2b31uy1d1fceoxi7mnw5t/TOSOT_НБ_3P XLH3P(OUT)_ для Лира2.jpg | https://klimatprof.online/upload/iblock/884/3s0c6q61dmdl2ow079s7xy7j5xyr8uua/Lyra __YAA1FB.jpg</t>
  </si>
  <si>
    <t>3,5 (0,9–3,7)</t>
  </si>
  <si>
    <t>1,083 (0,220–1,300)</t>
  </si>
  <si>
    <t>0,918 (0,220–1,500)</t>
  </si>
  <si>
    <t>4,8 / 4,0</t>
  </si>
  <si>
    <t>24/26/30/33/35/37/41</t>
  </si>
  <si>
    <t>e00423731</t>
  </si>
  <si>
    <t>Сплит-система T18H-SLyR/I/T18H-SLyR/O</t>
  </si>
  <si>
    <t>4,60 (0,65–5,20)</t>
  </si>
  <si>
    <t>5,20 (0,70–5,40)</t>
  </si>
  <si>
    <t>1,430 (0,150–1,700)</t>
  </si>
  <si>
    <t>1,400 (0,160–1,600)</t>
  </si>
  <si>
    <t>6,30 / 6,20</t>
  </si>
  <si>
    <t>34/39/45/48</t>
  </si>
  <si>
    <t>e00431725</t>
  </si>
  <si>
    <t>Сплит-система T18H-SLyR2/I/T18H-SLyR2/O</t>
  </si>
  <si>
    <t>https://klimatprof.online/upload/iblock/cca/4s81zzt1wior54jfqeg9mgf5f3iu5kbl/Lyra F.png</t>
  </si>
  <si>
    <t>https://klimatprof.online/upload/iblock/b7e/gff8h77mfg1c333yzt9juxrpufcoakir/TOSOT_НБ_3P XLH3P(OUT)_ для Лира2.jpg | https://klimatprof.online/upload/iblock/b1d/er0kq18dkpataaz0y7jisbfuo4zfbjm1/Lyra __YAA1FB.jpg</t>
  </si>
  <si>
    <t>4,6 (1,00–5,3)</t>
  </si>
  <si>
    <t>5,9 / 5,8</t>
  </si>
  <si>
    <t>e00423732</t>
  </si>
  <si>
    <t>Сплит-система T24H-SLyR/I/T24H-SLyR/O</t>
  </si>
  <si>
    <t>6,16 (1,80–6,40)</t>
  </si>
  <si>
    <t>6,45 (1,60–6,60)</t>
  </si>
  <si>
    <t>1,760 (0,600–2,500)</t>
  </si>
  <si>
    <t>1,860 (0,650–2,600)</t>
  </si>
  <si>
    <t>7,70 / 8,10</t>
  </si>
  <si>
    <t>34/40/44/48</t>
  </si>
  <si>
    <t>e00431726</t>
  </si>
  <si>
    <t>Сплит-система T24H-SLyR2/I/T24H-SLyR2/O</t>
  </si>
  <si>
    <t>https://klimatprof.online/upload/iblock/639/os977j98gkc8j8zre8ds3xlnjstllf72/Lyra F.png</t>
  </si>
  <si>
    <t>https://klimatprof.online/upload/iblock/016/sjsdopx21gje3n93bum3ppph485you2e/TOSOT_НБ_3P XLH3P(OUT)_ для Лира2.jpg | https://klimatprof.online/upload/iblock/a92/mkl4mx23j8i9wzdl4mu0gyehk2ttdxu3/Lyra __YAA1FB.jpg</t>
  </si>
  <si>
    <t>6,2 (1,8–6,9)</t>
  </si>
  <si>
    <t>6,50 (1,30–7,03)</t>
  </si>
  <si>
    <t>1,827 (0,450–2,200)</t>
  </si>
  <si>
    <t>1,912 (0,450–2,300)</t>
  </si>
  <si>
    <t>7,6 / 7,6</t>
  </si>
  <si>
    <t>26/30/32/37/42/45/48</t>
  </si>
  <si>
    <t>e00423733</t>
  </si>
  <si>
    <t>Сплит-система T07H-SnN/I/T07H-SnN/O</t>
  </si>
  <si>
    <t>Natal 2021</t>
  </si>
  <si>
    <t>NATAL NEW — новинка 2021 года — задает стандарт современного кондиционера постоянной производительности, предлагая пользователю все необходимые технологии для управления климатом. Удобное расположение системы фильтров в верхней части внутреннего блока позволяет с легкостью производить очистку. Двойные жалюзи обеспечивают более комфортный воздушный поток. Благодаря обновленной конструкции внутреннего блока NATAL, уровень шума в тихом режиме снижен до 24 дБ, а за счет улучшенной конструкции вентилятора увеличен расход воздуха.</t>
  </si>
  <si>
    <t>https://klimatprof.online/upload/iblock/9d3/Natal-2021.png</t>
  </si>
  <si>
    <t>https://klimatprof.online/upload/iblock/a23/ODU-Tosot-RAC.jpg | https://klimatprof.online/upload/iblock/972/TOSOT REMOTE CONTROLLER.jpg</t>
  </si>
  <si>
    <t>2,35</t>
  </si>
  <si>
    <t>0,700</t>
  </si>
  <si>
    <t>0,651</t>
  </si>
  <si>
    <t>3,21 (А)</t>
  </si>
  <si>
    <t>3,61 (А)</t>
  </si>
  <si>
    <t>3,50 / 3,20</t>
  </si>
  <si>
    <t>24/27/28/34/35/37/39</t>
  </si>
  <si>
    <t>23,4</t>
  </si>
  <si>
    <t>8,7</t>
  </si>
  <si>
    <t>e00430936</t>
  </si>
  <si>
    <t>Сплит-система T07H-SnN2/I/T07H-SnN2/O</t>
  </si>
  <si>
    <t>2,30</t>
  </si>
  <si>
    <t>0,637</t>
  </si>
  <si>
    <t>3,5 / 3,1</t>
  </si>
  <si>
    <t>25/31/37/40</t>
  </si>
  <si>
    <t>22,3</t>
  </si>
  <si>
    <t>e00423734</t>
  </si>
  <si>
    <t>Сплит-система T09H-SnN/I/T09H-SnN/O</t>
  </si>
  <si>
    <t>2,65</t>
  </si>
  <si>
    <t>0,734</t>
  </si>
  <si>
    <t>3,70 / 3,40</t>
  </si>
  <si>
    <t>24/27/29/34/36/37/40</t>
  </si>
  <si>
    <t>e00430937</t>
  </si>
  <si>
    <t>Сплит-система T09H-SnN2/I/T09H-SnN2/O</t>
  </si>
  <si>
    <t>3,7 / 3,4</t>
  </si>
  <si>
    <t>24,7</t>
  </si>
  <si>
    <t>7,6</t>
  </si>
  <si>
    <t>e00423735</t>
  </si>
  <si>
    <t>Сплит-система T12H-SnN/I/T12H-SnN/O</t>
  </si>
  <si>
    <t>3,25</t>
  </si>
  <si>
    <t>3,40</t>
  </si>
  <si>
    <t>0,985</t>
  </si>
  <si>
    <t>0,941</t>
  </si>
  <si>
    <t>3,3 (А)</t>
  </si>
  <si>
    <t>4,62 / 4,41</t>
  </si>
  <si>
    <t>28/30/33/34/36/37/41</t>
  </si>
  <si>
    <t>31,7</t>
  </si>
  <si>
    <t>e00430938</t>
  </si>
  <si>
    <t>Сплит-система T12H-SnN2/I/T12H-SnN2/O</t>
  </si>
  <si>
    <t>1,009</t>
  </si>
  <si>
    <t>0,942</t>
  </si>
  <si>
    <t>4,8 / 4,6</t>
  </si>
  <si>
    <t>30/34/37/40</t>
  </si>
  <si>
    <t>30,5</t>
  </si>
  <si>
    <t>e00423736</t>
  </si>
  <si>
    <t>Сплит-система T18H-SnN/I/T18H-SnN/O</t>
  </si>
  <si>
    <t>4,80</t>
  </si>
  <si>
    <t>1,476</t>
  </si>
  <si>
    <t>1,468</t>
  </si>
  <si>
    <t>3,25 (А)</t>
  </si>
  <si>
    <t>6,42 / 6,38</t>
  </si>
  <si>
    <t>32/34/35/36/38/39/40</t>
  </si>
  <si>
    <t>11,9</t>
  </si>
  <si>
    <t>e00430939</t>
  </si>
  <si>
    <t>Сплит-система T18H-SnN2/I/T18H-SnN2/O</t>
  </si>
  <si>
    <t>1,477</t>
  </si>
  <si>
    <t>1,428</t>
  </si>
  <si>
    <t>3,25 (A)</t>
  </si>
  <si>
    <t>6,6 / 6,4</t>
  </si>
  <si>
    <t>34/36/40/41</t>
  </si>
  <si>
    <t>e00423737</t>
  </si>
  <si>
    <t>Сплит-система T24H-SnN/I/T24H-SnN/O</t>
  </si>
  <si>
    <t>6,20</t>
  </si>
  <si>
    <t>6,70</t>
  </si>
  <si>
    <t>1,907</t>
  </si>
  <si>
    <t>1,856</t>
  </si>
  <si>
    <t>8,29 / 8,07</t>
  </si>
  <si>
    <t>32/33/35/37/40/42/44</t>
  </si>
  <si>
    <t>46,5</t>
  </si>
  <si>
    <t>49,5</t>
  </si>
  <si>
    <t>e00430940</t>
  </si>
  <si>
    <t>Сплит-система T24H-SnN2/I/T24H-SnN2/O</t>
  </si>
  <si>
    <t>6,155</t>
  </si>
  <si>
    <t>1,917</t>
  </si>
  <si>
    <t>8,89</t>
  </si>
  <si>
    <t>35/38/42/44</t>
  </si>
  <si>
    <t>e00423738</t>
  </si>
  <si>
    <t>Сплит-система T28H-SnN/I/T28H-SnN/O</t>
  </si>
  <si>
    <t>9,20</t>
  </si>
  <si>
    <t>2,647</t>
  </si>
  <si>
    <t>2,548</t>
  </si>
  <si>
    <t>15,8</t>
  </si>
  <si>
    <t>4 х 2,5</t>
  </si>
  <si>
    <t>12,33 / 11,86</t>
  </si>
  <si>
    <t>39/40/41/42/46/47/49</t>
  </si>
  <si>
    <t>e00430941</t>
  </si>
  <si>
    <t>Сплит-система T28H-SnN2/I/T28H-SnN2/O</t>
  </si>
  <si>
    <t>8,90</t>
  </si>
  <si>
    <t>2,615</t>
  </si>
  <si>
    <t>2,465</t>
  </si>
  <si>
    <t>12,0 / 11,5</t>
  </si>
  <si>
    <t>61,5</t>
  </si>
  <si>
    <t>e00420226</t>
  </si>
  <si>
    <t>Сплит-система T36H-SNa/I/T36H-SNa/O</t>
  </si>
  <si>
    <t>https://klimatprof.online/upload/iblock/e55/split.jpg</t>
  </si>
  <si>
    <t>https://klimatprof.online/upload/iblock/efa/ODU-Tosot-RAC.jpg | https://klimatprof.online/upload/iblock/fe9/TOSOT REMOTE CONTROLLER.JPG</t>
  </si>
  <si>
    <t>9,50</t>
  </si>
  <si>
    <t>9,80</t>
  </si>
  <si>
    <t>2,960</t>
  </si>
  <si>
    <t>3,050</t>
  </si>
  <si>
    <t>3,21 (С)</t>
  </si>
  <si>
    <t>13,10 / 13,50</t>
  </si>
  <si>
    <t>41/42/47/48</t>
  </si>
  <si>
    <t>16,5</t>
  </si>
  <si>
    <t>e00420106</t>
  </si>
  <si>
    <t>Сплит-система T09H-STR/I-G/T09H-STR/O</t>
  </si>
  <si>
    <t>Triangle</t>
  </si>
  <si>
    <t xml:space="preserve"> Инверторные сплит-системы TRIANGLE – флагман сезона 2020 года. 	 Яркий дизайн сплит-системы сразу бросается в глаза. Изящные изгибы корпуса в сочетании с гармоничной палитрой текстур и вниманием к мелким деталям формируют образ современного дизайнерского кондиционера. Доступны два оттенка на выбор: золотистый и серебристый. 	 Передовой способностью кондиционеров TRIANGLE в области обеспечения комфортного микроклимата является интеллектуальная технология «I SENSE». В ее основе заложен принцип теплового сканирования помещения и установки индивидуального режима работы.	 Благодаря работе вертикальных жалюзи с электронным независимым управлением кондиционер поддерживает 4 различных режима подачи воздуха:	Follow — воздушные потоки направлены в сторону источников тепла; 	Avoid — воздушные потоки уклоняются от источников тепла; 	Surround — воздушные потоки опоясывают источники тепла; 	ECO — режим ожидания и экономии электроэнергии.	 Модели серии TRIANGLE способны обеспечить эффективную работу даже в экстремальных температурных условиях. Диапазон рабочих температур наружного воздуха при работе на охлаждение составляет от -15 ℃ до 52 ℃, а при работе на обогрев — от -25 ℃ до 24 ℃.  Заказать WI-FI к этой модели</t>
  </si>
  <si>
    <t>https://klimatprof.online/upload/iblock/68c/g7vmes78dz54hgrrq7wph5qk9r8zibos/Soyal-g.png</t>
  </si>
  <si>
    <t>https://klimatprof.online/upload/iblock/13e/6qeog4na8lai3ru7kbnkwi8tphwpsi9c/T09-12-18-24H-SLEu_O_1.jpg | https://klimatprof.online/upload/iblock/b40/ehsknewr1g48ynivxij5gomopdv7n7x4/ppp.bmp</t>
  </si>
  <si>
    <t>2,70 (0,22–4,40)</t>
  </si>
  <si>
    <t>3,60 (0,80–5,00)</t>
  </si>
  <si>
    <t>0,550 (0,130–1,300)</t>
  </si>
  <si>
    <t>0,750 (0,220–1,600)</t>
  </si>
  <si>
    <t>9,4 (A+++)</t>
  </si>
  <si>
    <t>5,1 (A++)</t>
  </si>
  <si>
    <t>2,65 / 3,54</t>
  </si>
  <si>
    <t>19/22/29/33/35/38/42</t>
  </si>
  <si>
    <t>e00420112</t>
  </si>
  <si>
    <t>Сплит-система T09H-STR/I-S/T09H-STR/O</t>
  </si>
  <si>
    <t>https://klimatprof.online/upload/iblock/128/etcy0f9uzsc3133kkwamb2b81y0b5ps0/Soyal-1.png</t>
  </si>
  <si>
    <t>https://klimatprof.online/upload/iblock/9bc/iohn31y6mkys4gkt1rcuku13h5cessj2/T09-12-18-24H-SLEu_O_1.jpg | https://klimatprof.online/upload/iblock/f08/4os66nn8t0cj8xjj1mzjz6qub9zdjrbz/ppp.bmp</t>
  </si>
  <si>
    <t>e00420109</t>
  </si>
  <si>
    <t>Сплит-система T12H-STR/I-G/T12H-STR/O</t>
  </si>
  <si>
    <t>https://klimatprof.online/upload/iblock/93e/9ot7goaffk31iopst4m8kgtrc8zpjyxd/Soyal-g.png</t>
  </si>
  <si>
    <t>https://klimatprof.online/upload/iblock/56b/jf4661kv96nhgb72mxzq3yyssnkg7lq7/T09-12-18-24H-SLEu_O_1.jpg | https://klimatprof.online/upload/iblock/64a/cvdopcnaje1eelwozxecyz7ctuwvelvn/ppp.bmp</t>
  </si>
  <si>
    <t>3,53 (0,22–4,60)</t>
  </si>
  <si>
    <t>4,20 (0,80–5,20)</t>
  </si>
  <si>
    <t>0,802 (0,130–1,400)</t>
  </si>
  <si>
    <t>0,934 (0,130–1,650)</t>
  </si>
  <si>
    <t>9 (A+++)</t>
  </si>
  <si>
    <t>3,55 / 4,23</t>
  </si>
  <si>
    <t>22/23/29/34/37/39/44</t>
  </si>
  <si>
    <t>e00420114</t>
  </si>
  <si>
    <t>Сплит-система T12H-STR/I-S/T12H-STR/O</t>
  </si>
  <si>
    <t>https://klimatprof.online/upload/iblock/322/w93xiobkqdfdstkunr6gbj9bgco2m77j/Soyal-1.png</t>
  </si>
  <si>
    <t>https://klimatprof.online/upload/iblock/0c3/gff4rylu10xo0rtyjbyeeyztlvhpihc6/T09-12-18-24H-SLEu_O_1.jpg | https://klimatprof.online/upload/iblock/0ee/nuzq7dzwk88sk7f8e6v3aiamx5qkwfpu/ppp.bmp</t>
  </si>
  <si>
    <t>e00420198</t>
  </si>
  <si>
    <t>Сплит-система T18H-ILD/I/T18H-ILU/O</t>
  </si>
  <si>
    <t>Инверторные канальные сплит-системы</t>
  </si>
  <si>
    <t xml:space="preserve">	 В 2020 году для собственного бренда TOSOT корпорация Gree Electric Appliances Inc. выводит на рынок коммерческие сплит-системы нового поколения с технологией FULL DC Inverter, отвечающие строгим европейским стандартам энергосбережения.	 В сравнении с полупромышленными сплит-системами постоянной производительности, решения с технологией FULL DC Inverter обеспечивают экономию до 59% в режиме охлаждения, и до 45% — в режиме обогрева.	 Максимальное расстояние между наружным и внутренним блоками составляет 75 м, а перепад высот — 30 м, что создает широкие возможности для конфигурации оборудования при монтаже.	 Скрытый монтаж канальных кондиционеров позволяет использовать их в самых различных интерьерах — в поле зрения находятся лишь изящные вентиляционные решетки.</t>
  </si>
  <si>
    <t>https://klimatprof.online/upload/iblock/ae9/LCAC-3-Duct-small.png</t>
  </si>
  <si>
    <t>https://klimatprof.online/upload/iblock/cc6/LCAC-3-Outdoor-LU3.png | https://klimatprof.online/upload/iblock/3f2/XK117.png</t>
  </si>
  <si>
    <t>5,30 (1,60–5,50)</t>
  </si>
  <si>
    <t>5,80 (1,50–6,00)</t>
  </si>
  <si>
    <t>1,650 (0,300–2,000)</t>
  </si>
  <si>
    <t>1,600 (0,300–2,000)</t>
  </si>
  <si>
    <t>3 х 1,0 + 3 х 1,5</t>
  </si>
  <si>
    <t>2 х 0,75</t>
  </si>
  <si>
    <t>0–50</t>
  </si>
  <si>
    <t>7,40 (1,30–8,70) / 7,00 (1,30–8,70)</t>
  </si>
  <si>
    <t>35/37/39/40</t>
  </si>
  <si>
    <t>e00420200</t>
  </si>
  <si>
    <t>Сплит-система T24H-ILD/I/T24H-ILU/O</t>
  </si>
  <si>
    <t>7,15 (2,40–7,50)</t>
  </si>
  <si>
    <t>8,00 (2,20–8,30)</t>
  </si>
  <si>
    <t>2,450 (0,400–2,500)</t>
  </si>
  <si>
    <t>2,500 (0,400–2,500)</t>
  </si>
  <si>
    <t>15,87</t>
  </si>
  <si>
    <t>3 х 1,0 + 3 х 2,5</t>
  </si>
  <si>
    <t>10,65 (1,74–10,87) / 10,87 (1,74–10,87)</t>
  </si>
  <si>
    <t>38/40/42/43</t>
  </si>
  <si>
    <t>e00420202</t>
  </si>
  <si>
    <t>Сплит-система T36H-ILD/I/T36H-ILU/O</t>
  </si>
  <si>
    <t>10,10 (2,40–10,50)</t>
  </si>
  <si>
    <t>11,00 (2,40–11,50)</t>
  </si>
  <si>
    <t>3,400 (0,500–3,500)</t>
  </si>
  <si>
    <t>3,200 (0,500–3,400)</t>
  </si>
  <si>
    <t>5,1 (A)</t>
  </si>
  <si>
    <t>0–150</t>
  </si>
  <si>
    <t>16,30 (2,40–16,60) / 15,30 (2,40–16,20)</t>
  </si>
  <si>
    <t>37/39/41/43</t>
  </si>
  <si>
    <t>e00420204</t>
  </si>
  <si>
    <t>Сплит-система T48H-ILD/I/T48H-ILU/O</t>
  </si>
  <si>
    <t>14,00 (4,20–14,60)</t>
  </si>
  <si>
    <t>15,00 (4,20–16,00)</t>
  </si>
  <si>
    <t>5,000 (1,200–5,200)</t>
  </si>
  <si>
    <t>4,400 (1,000–5,000)</t>
  </si>
  <si>
    <t>3 х 1,0 + 5 х 1,5</t>
  </si>
  <si>
    <t>8,60 (2,00–9,00) / 7,60 (1,70–8,60)</t>
  </si>
  <si>
    <t>37/39/40/42</t>
  </si>
  <si>
    <t>e00420206</t>
  </si>
  <si>
    <t>Сплит-система T60H-ILD/I/T60H-ILU/O</t>
  </si>
  <si>
    <t>15,60 (5,40–16,00)</t>
  </si>
  <si>
    <t>17,00 (5,40–17,60)</t>
  </si>
  <si>
    <t>5,400 (1,400–5,600)</t>
  </si>
  <si>
    <t>4,800 (1,200–5,000)</t>
  </si>
  <si>
    <t>4,7 (B)</t>
  </si>
  <si>
    <t>3,5 (A)</t>
  </si>
  <si>
    <t>0–200</t>
  </si>
  <si>
    <t>9,40 (2,40–9,80) / 8,40 (2,00–8,70)</t>
  </si>
  <si>
    <t>42/44/45/50</t>
  </si>
  <si>
    <t>b00380288</t>
  </si>
  <si>
    <t>Сплит-система TFRI20B/I_TFRI20B/O</t>
  </si>
  <si>
    <t>Инверторные канальные сплит-системы высокой производительности</t>
  </si>
  <si>
    <t xml:space="preserve">	 В TFRI установлены инверторные компрессоры, применение которых позволило улучшить показатели энергоэффективности и сделать процесс эксплуатации оборудования еще более экономичным.За счет установки вентиляторов с DC-инверторными моторами, а также модернизации холодильного контура наружного блока, значительно снижен вес внутренних и наружных блоков. Разница с моделями предыдущей серии доходит до 50 кг, как у внутренних блоков, так и у наружных. Новые канальные кондиционеры обладают улучшенными шумовыми характеристиками. Например, уровень звукового давления внутреннего блока системы мощностью 20 кВт стал тише на 6 дБ. Наружные блоки TFRI также понизили уровень шума в среднем на 10%.Помимо пульта индивидуального управления новое поколение мощных канальных кондиционеров предоставляет возможность подключения к системе удаленного мониторинга и управления через специальный конвертер. Модельный ряд кондиционеров представлен холодопроизводительностью 20, 25, 30 и 40 кВт.</t>
  </si>
  <si>
    <t>https://klimatprof.online/upload/iblock/869/345345.png</t>
  </si>
  <si>
    <t>3,25 (C)</t>
  </si>
  <si>
    <t>Mitsubishi</t>
  </si>
  <si>
    <t>0–250</t>
  </si>
  <si>
    <t>16,50 / 15,60</t>
  </si>
  <si>
    <t>50/51/52</t>
  </si>
  <si>
    <t>b00380291</t>
  </si>
  <si>
    <t>Сплит-система TFRI25C/I_TFRI25C/O</t>
  </si>
  <si>
    <t>9,4</t>
  </si>
  <si>
    <t>18,90 / 17,20</t>
  </si>
  <si>
    <t>51/52/53</t>
  </si>
  <si>
    <t>b00380294</t>
  </si>
  <si>
    <t>Сплит-система TFRI30B/I_TFRI30B/O</t>
  </si>
  <si>
    <t>HITACHI</t>
  </si>
  <si>
    <t>22,70 / 20,70</t>
  </si>
  <si>
    <t>53/54/55</t>
  </si>
  <si>
    <t>b00380297</t>
  </si>
  <si>
    <t>Сплит-система TFRI40B/I_TFRI20B/O*2</t>
  </si>
  <si>
    <t>15,4</t>
  </si>
  <si>
    <t>27,80 / 26,40</t>
  </si>
  <si>
    <t>54/55/56</t>
  </si>
  <si>
    <t>e00420458</t>
  </si>
  <si>
    <t>Сплит-система T12H-ILC/I/TF05P-LC/T12H-ILU/O</t>
  </si>
  <si>
    <t xml:space="preserve">	 В 2020 году для собственного бренда TOSOT корпорация Gree Electric Appliances Inc. выводит на рынок коммерческие сплит-системы нового поколения с технологией FULL DC Inverter, отвечающие строгим европейским стандартам энергосбережения.	 В сравнении с полупромышленными сплит-системами постоянной производительности, решения с технологией FULL DC Inverter обеспечивают экономию до 59% в режиме охлаждения, и до 45% — в режиме обогрева.	 Максимальное расстояние между наружным и внутренним блоками составляет 75 м, а перепад высот — 30 м, что создает широкие возможности для конфигурации оборудования при монтаже.	 Кассетные кондиционеры являются оптимальным решением для помещений с подвесными потолками и обеспечивают равномерную подачу воздуха сразу в 4 направлениях.</t>
  </si>
  <si>
    <t>https://klimatprof.online/upload/iblock/9de/LCAC_3_Cassette_T48_T60_I_3.png</t>
  </si>
  <si>
    <t>https://klimatprof.online/upload/iblock/4f7/LCAC_3_Outdoor_LU3.png | https://klimatprof.online/upload/iblock/71e/YAA1FB6_LCAC_inv.png</t>
  </si>
  <si>
    <t>4,00 (0,900–4,50)</t>
  </si>
  <si>
    <t>1,030 (0,200–1,600)</t>
  </si>
  <si>
    <t>1,100 (0,200–1,600)</t>
  </si>
  <si>
    <t>5,4 (A)</t>
  </si>
  <si>
    <t>4,45 (1,00–8,00) / 4,80 (1,00–8,00)</t>
  </si>
  <si>
    <t>31/35/37/41</t>
  </si>
  <si>
    <t>e00420173</t>
  </si>
  <si>
    <t>Сплит-система T18H-ILC/I/TF05P-LC/T18H-ILU/O</t>
  </si>
  <si>
    <t>5,00 (1,60–5,50)</t>
  </si>
  <si>
    <t>5,60 (1,500–6,00)</t>
  </si>
  <si>
    <t>1,560 (0,300–2,000)</t>
  </si>
  <si>
    <t>6,78 (1,30–8,70) / 7,00 (1,30–8,70)</t>
  </si>
  <si>
    <t>31/35/39/44</t>
  </si>
  <si>
    <t>e00420176</t>
  </si>
  <si>
    <t>Сплит-система T24H-ILC/I/TF06P-LC/T24H-ILU/O</t>
  </si>
  <si>
    <t>7,00 (2,40–8,00)</t>
  </si>
  <si>
    <t>8,00 (2,200–9,00)</t>
  </si>
  <si>
    <t>2,180 (0,400–3,000)</t>
  </si>
  <si>
    <t>2,200 (0,400–3,000)</t>
  </si>
  <si>
    <t>9,47 (1,74–13,00) / 9,56 (1,74–13,00)</t>
  </si>
  <si>
    <t>39/41/45/47</t>
  </si>
  <si>
    <t>e00420179</t>
  </si>
  <si>
    <t>Сплит-система T36H-ILC/I/TF06P-LC/T36H-ILU/O</t>
  </si>
  <si>
    <t>11,00 (2,400–11,50)</t>
  </si>
  <si>
    <t>3,000 (0,500–3,300)</t>
  </si>
  <si>
    <t>5,5 (A)</t>
  </si>
  <si>
    <t>16,30 (2,40–16,60) / 14,40 (2,40–15,80)</t>
  </si>
  <si>
    <t>42/46/48/50</t>
  </si>
  <si>
    <t>e00420182</t>
  </si>
  <si>
    <t>Сплит-система T48H-ILC/I/TF06P-LC/T48H-ILU/O</t>
  </si>
  <si>
    <t>15,00 (4,200–16,00)</t>
  </si>
  <si>
    <t>4,6 (B)</t>
  </si>
  <si>
    <t>1 / 380 / 50</t>
  </si>
  <si>
    <t>42/46/49/51</t>
  </si>
  <si>
    <t>e00420185</t>
  </si>
  <si>
    <t>Сплит-система T60H-ILC/I/TF06P-LC/T60H-ILU/O</t>
  </si>
  <si>
    <t>15,00 (5,40–15,60)</t>
  </si>
  <si>
    <t>5,200 (1,400–5,600)</t>
  </si>
  <si>
    <t>4,700 (1,200–5,000)</t>
  </si>
  <si>
    <t>9,00 (2,40–9,80) / 8,20 (2,00–8,70)</t>
  </si>
  <si>
    <t>48/50/52/54</t>
  </si>
  <si>
    <t>e00420188</t>
  </si>
  <si>
    <t>Сплит-система T18H-ILF/I/T18H-ILU/O</t>
  </si>
  <si>
    <t xml:space="preserve">	 В 2020 году для собственного бренда TOSOT корпорация Gree Electric Appliances Inc. выводит на рынок коммерческие сплит-системы нового поколения с технологией FULL DC Inverter, отвечающие строгим европейским стандартам энергосбережения.	 В сравнении с полупромышленными сплит-системами постоянной производительности, решения с технологией FULL DC Inverter обеспечивают экономию до 59% в режиме охлаждения, и до 45% — в режиме обогрева.	 Максимальное расстояние между наружным и внутренним блоками составляет 75 м, а перепад высот — 30 м, что создает широкие возможности для конфигурации оборудования при монтаже.	 Напольно-потолочные кондиционеры находят применение в помещениях нестандартной формы, предлагая вариативность монтажа — под потолком или на стене рядом с полом.</t>
  </si>
  <si>
    <t>https://klimatprof.online/upload/iblock/d08/LCAC_3_Floor_Ceiling_IDUs_I3.png</t>
  </si>
  <si>
    <t>https://klimatprof.online/upload/iblock/413/LCAC_3_Outdoor_LU3.png | https://klimatprof.online/upload/iblock/ee4/YAA1FB6_LCAC_inv.png</t>
  </si>
  <si>
    <t>5,20 (1,60–5,50)</t>
  </si>
  <si>
    <t>1,620 (0,300–2,000)</t>
  </si>
  <si>
    <t>1,700 (0,300–2,000)</t>
  </si>
  <si>
    <t>7,00 (1,30–8,70) / 7,40 (1,30–8,70)</t>
  </si>
  <si>
    <t>36/39/42/44</t>
  </si>
  <si>
    <t>e00420190</t>
  </si>
  <si>
    <t>Сплит-система T24H-ILF/I/T24H-ILU/O</t>
  </si>
  <si>
    <t>7,15 (2,40–7,80)</t>
  </si>
  <si>
    <t>8,00 (2,20–8,50)</t>
  </si>
  <si>
    <t>2,400 (0,400–2,400)</t>
  </si>
  <si>
    <t>2,550 (0,400–2,550)</t>
  </si>
  <si>
    <t>10,43 (1,74–10,43) / 11,09 (1,74–11,09)</t>
  </si>
  <si>
    <t>43/45/48/49</t>
  </si>
  <si>
    <t>e00420192</t>
  </si>
  <si>
    <t>Сплит-система T36H-ILF/I/T36H-ILU/O</t>
  </si>
  <si>
    <t>10,00 (2,40–10,50)</t>
  </si>
  <si>
    <t>43/45/47/49</t>
  </si>
  <si>
    <t>e00420194</t>
  </si>
  <si>
    <t>Сплит-система T48H-ILF/I/T48H-ILU/O</t>
  </si>
  <si>
    <t>5,200 (1,200–5,400)</t>
  </si>
  <si>
    <t>8,60 (2,00–9,20) / 7,60 (1,70–8,60)</t>
  </si>
  <si>
    <t>44/48/50/52</t>
  </si>
  <si>
    <t>e00420196</t>
  </si>
  <si>
    <t>Сплит-система T60H-ILF/I/T60H-ILU/O</t>
  </si>
  <si>
    <t>15,40 (5,40–16,00)</t>
  </si>
  <si>
    <t>9,00 (2,40–9,80) / 8,40 (2,00–8,70)</t>
  </si>
  <si>
    <t>45/49/53/54</t>
  </si>
  <si>
    <t>Канальные сплит-системы</t>
  </si>
  <si>
    <t>Канальные внутренние блоки полупромышленных сплит-систем устанавливаются в монтажном пространстве подвесного потолка и имеют возможность подмеса свежего воздуха. Рекомендуемый объем подаваемого атмосферного воздуха - 10% от общего объема рециркулируемого воздуха. За счет высокого статического давления канальный кондиционер может обслуживать несколько воздуховодов одновременно, что обуславливает его применение в помещениях большой площади и/или сложной конфигурации.&amp;nbsp;</t>
  </si>
  <si>
    <t>https://klimatprof.online/upload/iblock/e21/kanalnye-split-sistemy-tosot-2-pokoleniya.png</t>
  </si>
  <si>
    <t>https://klimatprof.online/upload/iblock/88f/42_48.jpg | https://klimatprof.online/upload/iblock/fe7/Nasos_otvoda_kondensata.jpg | https://klimatprof.online/upload/iblock/f5b/23254.jpg</t>
  </si>
  <si>
    <t>26/</t>
  </si>
  <si>
    <t>10,7/9,5</t>
  </si>
  <si>
    <t>D</t>
  </si>
  <si>
    <t>11,5/11</t>
  </si>
  <si>
    <t>8,5/8,2</t>
  </si>
  <si>
    <t>4,7</t>
  </si>
  <si>
    <t>10,7/10,4</t>
  </si>
  <si>
    <t>59,83</t>
  </si>
  <si>
    <t>9,6/9,4</t>
  </si>
  <si>
    <t>10,01</t>
  </si>
  <si>
    <t>5,7/5,6</t>
  </si>
  <si>
    <t>8/7,8</t>
  </si>
  <si>
    <t>c00409623</t>
  </si>
  <si>
    <t>Блок наружный T42H-LU3/O</t>
  </si>
  <si>
    <t>8,7/9</t>
  </si>
  <si>
    <t>b00359901</t>
  </si>
  <si>
    <t>Сплит-система T24H-LD2/I2_T24H-LU2/O</t>
  </si>
  <si>
    <t>https://klimatprof.online/upload/iblock/e08/T24-30H-LD2_I2.jpg</t>
  </si>
  <si>
    <t>https://klimatprof.online/upload/iblock/e14/42_48.jpg | https://klimatprof.online/upload/iblock/961/Nasos_otvoda_kondensata.jpg | https://klimatprof.online/upload/iblock/a3f/23254.jpg</t>
  </si>
  <si>
    <t>T24H-LD2/I2/T24H-LU2/O</t>
  </si>
  <si>
    <t>3,21 (C)</t>
  </si>
  <si>
    <t>T24H-LD2/I2</t>
  </si>
  <si>
    <t>T24H-LU2/O</t>
  </si>
  <si>
    <t>0-30</t>
  </si>
  <si>
    <t>43/38/34/32</t>
  </si>
  <si>
    <t>c00407752</t>
  </si>
  <si>
    <t>Сплит-система T36H-LD3/I/T36H-LU3/O</t>
  </si>
  <si>
    <t>https://klimatprof.online/upload/iblock/468/LCAC 3 Duct IDU.png</t>
  </si>
  <si>
    <t>https://klimatprof.online/upload/iblock/bc2/LCAC 3 ODU.png | https://klimatprof.online/upload/iblock/dd4/XK117 прозрачный PNG.png | https://klimatprof.online/upload/iblock/6eb/YB1FA прозрачный PNG.png</t>
  </si>
  <si>
    <t>3,16 (B)</t>
  </si>
  <si>
    <t>3,75 (A)</t>
  </si>
  <si>
    <t>5,6/5,6</t>
  </si>
  <si>
    <t>b00359904</t>
  </si>
  <si>
    <t>Сплит-система T42H-LD2/I2_T42H-LU2/O</t>
  </si>
  <si>
    <t>https://klimatprof.online/upload/iblock/d48/T36-42-48H-LD2_I2.jpg</t>
  </si>
  <si>
    <t>https://klimatprof.online/upload/iblock/188/42_48.jpg | https://klimatprof.online/upload/iblock/804/Nasos_otvoda_kondensata.jpg | https://klimatprof.online/upload/iblock/408/23254.jpg</t>
  </si>
  <si>
    <t>T42H-LD2/I2/T42H-LU2/O</t>
  </si>
  <si>
    <t>2,73 (D)</t>
  </si>
  <si>
    <t>3,33 (C)</t>
  </si>
  <si>
    <t>T42H-LD2/I2</t>
  </si>
  <si>
    <t>T42H-LU2/O</t>
  </si>
  <si>
    <t>0-75</t>
  </si>
  <si>
    <t>51/48/46/44</t>
  </si>
  <si>
    <t>b00359905</t>
  </si>
  <si>
    <t>Сплит-система T48H-LD2/I2_T48H-LU2/O</t>
  </si>
  <si>
    <t>https://klimatprof.online/upload/iblock/855/60K.jpg</t>
  </si>
  <si>
    <t>https://klimatprof.online/upload/iblock/76f/42_48.jpg | https://klimatprof.online/upload/iblock/d35/Nasos_otvoda_kondensata.jpg | https://klimatprof.online/upload/iblock/eb9/YB1FA .jpg</t>
  </si>
  <si>
    <t>T48H-LD2/I2/T48H-LU2/O</t>
  </si>
  <si>
    <t>T48H-LD2/I2</t>
  </si>
  <si>
    <t>T48H-LU2/O</t>
  </si>
  <si>
    <t>c00406747</t>
  </si>
  <si>
    <t>Сплит-система T60H-LD3/I/T60H-LU3/O</t>
  </si>
  <si>
    <t>https://klimatprof.online/upload/iblock/0a5/T60H-LD2_I2.jpg</t>
  </si>
  <si>
    <t>https://klimatprof.online/upload/iblock/4d6/42_48.jpg | https://klimatprof.online/upload/iblock/8ae/23254.jpg | https://klimatprof.online/upload/iblock/32e/Nasos_otvoda_kondensata.jpg</t>
  </si>
  <si>
    <t>0-150</t>
  </si>
  <si>
    <t>37/40/45/47</t>
  </si>
  <si>
    <t>b00359902</t>
  </si>
  <si>
    <t>Сплит-система T30H-LD2/I2_T30H-LU2/O</t>
  </si>
  <si>
    <t>https://klimatprof.online/upload/iblock/212/T24-30H-LD2_I2.jpg</t>
  </si>
  <si>
    <t>https://klimatprof.online/upload/iblock/83e/42_48.jpg | https://klimatprof.online/upload/iblock/36c/Nasos_otvoda_kondensata.jpg | https://klimatprof.online/upload/iblock/0ac/23254.jpg</t>
  </si>
  <si>
    <t>T30H-LD2/I2/T30H-LU2/O</t>
  </si>
  <si>
    <t>3,26 (C)</t>
  </si>
  <si>
    <t>T30H-LD2/I2</t>
  </si>
  <si>
    <t>T30H-LU2/O</t>
  </si>
  <si>
    <t>0-50</t>
  </si>
  <si>
    <t>48/46/45/44</t>
  </si>
  <si>
    <t>c00409619</t>
  </si>
  <si>
    <t>Сплит-система T42H-LD3/I / T42H-LU3/O</t>
  </si>
  <si>
    <t>11,98</t>
  </si>
  <si>
    <t>2,72 (D)</t>
  </si>
  <si>
    <t>Внутренние блоки кассетных полупромышленных сплит-систем представлены в&amp;nbsp;компактном(650х650 мм) и&amp;nbsp;стандартном&amp;nbsp;(950х950 мм)&amp;nbsp;исполнениях.&amp;nbsp;Блоки устанавливаются в подвесной потолок и обеспечивают равномерное охлаждение/обогрев помещения за счет подачи воздуха в четырех направлениях. Небольшая высота (от 230 мм) и встроенный насос отвода конденсата облегчают монтаж кассетных сплит-систем. Предусмотрена возможность подсоединения воздуховода для подмеса свежего воздуха в количестве 10% от общего объема рециркулируемого воздуха.</t>
  </si>
  <si>
    <t>https://klimatprof.online/upload/iblock/6ba/345345.png</t>
  </si>
  <si>
    <t>https://klimatprof.online/upload/iblock/068/42_48.jpg | https://klimatprof.online/upload/iblock/c3b/23423432.png | https://klimatprof.online/upload/iblock/2cc/YB1FA.jpg</t>
  </si>
  <si>
    <t>1,9</t>
  </si>
  <si>
    <t>9,2/8,6</t>
  </si>
  <si>
    <t>4,8</t>
  </si>
  <si>
    <t>33/</t>
  </si>
  <si>
    <t>10,7/9,6</t>
  </si>
  <si>
    <t>7,1</t>
  </si>
  <si>
    <t>10,28/9,8</t>
  </si>
  <si>
    <t>2,6</t>
  </si>
  <si>
    <t>11/10</t>
  </si>
  <si>
    <t>12,68/12,26</t>
  </si>
  <si>
    <t>8/7,5</t>
  </si>
  <si>
    <t>4,9</t>
  </si>
  <si>
    <t>9,3/9,5</t>
  </si>
  <si>
    <t>15,1</t>
  </si>
  <si>
    <t>16,8</t>
  </si>
  <si>
    <t>10,5/10,3</t>
  </si>
  <si>
    <t>17,4</t>
  </si>
  <si>
    <t>9,2/9,8</t>
  </si>
  <si>
    <t>14,1</t>
  </si>
  <si>
    <t>47,5</t>
  </si>
  <si>
    <t>b00359893</t>
  </si>
  <si>
    <t>Сплит-система T18H-LC2/I_TC03P-LC_T18H-LU2/O</t>
  </si>
  <si>
    <t>Внутренние блоки кассетных полупромышленных сплит-систем представлены в&amp;nbsp;компактном(650х650 мм) и&amp;nbsp;стандартном&amp;nbsp;(950х950 мм)&amp;nbsp;исполнениях.&amp;nbsp;Блоки устанавливаются в подвесной потолок и обеспечивают равномерное охлаждение/обогрев помещения за счет подачи воздуха в четырех направлениях. Небольшая высота (от 230 мм) и встроенный насос отвода конденсата облегчают монтаж кассетных сплит-систем. Предусмотрена возможность подсоединения воздуховода для подмеса свежего воздуха в количестве 10% от общего объема рециркулируемого воздуха. Кассетные полупромышленные сплит-системы могут быть оснащены низкотемпературными комплектами&amp;nbsp;WHITE FROST&amp;nbsp;или&amp;nbsp;BLACK FROST, обеспечивающими работу кондиционеров в режиме охлаждения при температуре наружного воздуха до -30°С или до -43°С соответственно.</t>
  </si>
  <si>
    <t>https://klimatprof.online/upload/iblock/ef1/Cassettee_indoor.jpg</t>
  </si>
  <si>
    <t>https://klimatprof.online/upload/iblock/325/42_48.jpg | https://klimatprof.online/upload/iblock/dfd/YBFA.jpg | https://klimatprof.online/upload/iblock/eda/XK60.png</t>
  </si>
  <si>
    <t>T18H-LC2/I_TС03P-LC_T18H-LU2/O</t>
  </si>
  <si>
    <t>2,84 (D)</t>
  </si>
  <si>
    <t>T18H-LC2/I</t>
  </si>
  <si>
    <t>T18H-LU2/O</t>
  </si>
  <si>
    <t>TС03P-LC</t>
  </si>
  <si>
    <t>50/49/47/46</t>
  </si>
  <si>
    <t>c00407886</t>
  </si>
  <si>
    <t>Сплит-система T18H-LC3/I / TF05P-LC / T18H-LU3/O</t>
  </si>
  <si>
    <t>https://klimatprof.online/upload/iblock/a27/LCAC 3 Cassette IDU прозрачный PNG.png</t>
  </si>
  <si>
    <t>https://klimatprof.online/upload/iblock/a8f/LCAC 3 ODU.png | https://klimatprof.online/upload/iblock/1e5/XK117 прозрачный PNG.png | https://klimatprof.online/upload/iblock/503/YB1FA прозрачный PNG.png</t>
  </si>
  <si>
    <t>3,7 (A)</t>
  </si>
  <si>
    <t>25/</t>
  </si>
  <si>
    <t>7,45/6,46</t>
  </si>
  <si>
    <t>35/38/43/44</t>
  </si>
  <si>
    <t>b00359894</t>
  </si>
  <si>
    <t>Сплит-система T24H-LC2/I_TC04P-LC_T24H-LU2/O</t>
  </si>
  <si>
    <t>https://klimatprof.online/upload/iblock/a9a/Cassettee_indoor.jpg</t>
  </si>
  <si>
    <t>https://klimatprof.online/upload/iblock/8c1/42_48.jpg | https://klimatprof.online/upload/iblock/b1d/YBFA.jpg | https://klimatprof.online/upload/iblock/6af/XK60.png</t>
  </si>
  <si>
    <t>T24H-LC2/I_TС04P-LC_T24H-LU2/O</t>
  </si>
  <si>
    <t>T24H-LC2/I</t>
  </si>
  <si>
    <t>TС04P-LC</t>
  </si>
  <si>
    <t>49/48/47/46</t>
  </si>
  <si>
    <t>c00407887</t>
  </si>
  <si>
    <t>Сплит-система T24H-LC3/I / TF06P-LC / T24H-LU3/O</t>
  </si>
  <si>
    <t>https://klimatprof.online/upload/iblock/f84/LCAC 3 Cassette IDU прозрачный PNG.png</t>
  </si>
  <si>
    <t>https://klimatprof.online/upload/iblock/04b/LCAC 3 ODU.png | https://klimatprof.online/upload/iblock/b16/XK117 прозрачный PNG.png | https://klimatprof.online/upload/iblock/a11/YB1FA прозрачный PNG.png</t>
  </si>
  <si>
    <t>3,3 (A)</t>
  </si>
  <si>
    <t>39/42/45/46</t>
  </si>
  <si>
    <t>b00359895</t>
  </si>
  <si>
    <t>Сплит-система T30H-LC2/I_TC04P-LC_T30H-LU2/O</t>
  </si>
  <si>
    <t>https://klimatprof.online/upload/iblock/461/Cassettee_indoor.jpg</t>
  </si>
  <si>
    <t>https://klimatprof.online/upload/iblock/c34/42_48.jpg | https://klimatprof.online/upload/iblock/06e/YBFA.jpg</t>
  </si>
  <si>
    <t>T30H-LC2/I_TС04P-LC_T30H-LU2/O</t>
  </si>
  <si>
    <t>3,15 (B)</t>
  </si>
  <si>
    <t>T30H-LC2/I</t>
  </si>
  <si>
    <t>51/50/49/48</t>
  </si>
  <si>
    <t>c00409614</t>
  </si>
  <si>
    <t>Сплит-система T30H-LC3/I / TF06P-LC / T30H-LU3/O</t>
  </si>
  <si>
    <t>45/48/50/52</t>
  </si>
  <si>
    <t>b00359896</t>
  </si>
  <si>
    <t>Сплит-система T36H-LC2/I_TC04P-LC_T36H-LU2/O</t>
  </si>
  <si>
    <t>https://klimatprof.online/upload/iblock/e17/Cassettee_indoor.jpg</t>
  </si>
  <si>
    <t>https://klimatprof.online/upload/iblock/2ee/42_48.jpg | https://klimatprof.online/upload/iblock/e03/YBFA.jpg | https://klimatprof.online/upload/iblock/0e3/XK60.png</t>
  </si>
  <si>
    <t>T36H-LC2/I_TС04P-LC_T36H-LU2/O</t>
  </si>
  <si>
    <t>2,86 (C)</t>
  </si>
  <si>
    <t>3,48 (B)</t>
  </si>
  <si>
    <t>T36H-LC2/I</t>
  </si>
  <si>
    <t>T36H-LU2/O</t>
  </si>
  <si>
    <t>52/47/46/43</t>
  </si>
  <si>
    <t>c00407751</t>
  </si>
  <si>
    <t>Сплит-система T36H-LC3/I / TF06P-LC / T36H-LU3/O</t>
  </si>
  <si>
    <t>https://klimatprof.online/upload/iblock/7e2/LCAC 3 Cassette IDU прозрачный PNG.png</t>
  </si>
  <si>
    <t>https://klimatprof.online/upload/iblock/83a/LCAC 3 ODU.png | https://klimatprof.online/upload/iblock/23b/XK117 прозрачный PNG.png | https://klimatprof.online/upload/iblock/b0f/YB1FA прозрачный PNG.png</t>
  </si>
  <si>
    <t>3,13 (B)</t>
  </si>
  <si>
    <t>b00359897</t>
  </si>
  <si>
    <t>Сплит-система T42H-LC2/I_TC04P-LC_T42H-LU2/O</t>
  </si>
  <si>
    <t>https://klimatprof.online/upload/iblock/1bf/Cassettee_indoor.jpg</t>
  </si>
  <si>
    <t>https://klimatprof.online/upload/iblock/426/42_48.jpg | https://klimatprof.online/upload/iblock/85e/YBFA.jpg | https://klimatprof.online/upload/iblock/db4/XK60.png</t>
  </si>
  <si>
    <t>T42H-LC2/I_TС04P-LC_T42H-LU2/O</t>
  </si>
  <si>
    <t>T42H-LC2/I</t>
  </si>
  <si>
    <t>b00359898</t>
  </si>
  <si>
    <t>Сплит-система T48H-LC2/I_TC04P-LC_T48H-LU2/O</t>
  </si>
  <si>
    <t>https://klimatprof.online/upload/iblock/9da/Cassettee_indoor.jpg</t>
  </si>
  <si>
    <t>https://klimatprof.online/upload/iblock/40c/42_48.jpg | https://klimatprof.online/upload/iblock/23f/YBFA.jpg</t>
  </si>
  <si>
    <t>T48H-LC2/I_TС04P-LC_T48H-LU2/O</t>
  </si>
  <si>
    <t>T48H-LC2/I</t>
  </si>
  <si>
    <t>c00406014</t>
  </si>
  <si>
    <t>Сплит-система T48H-LC3/I_TF06P-LC_T48H-LU3/O</t>
  </si>
  <si>
    <t>https://klimatprof.online/upload/iblock/7f8/345345.png</t>
  </si>
  <si>
    <t>https://klimatprof.online/upload/iblock/aa1/23423432.png | https://klimatprof.online/upload/iblock/d2c/XK117.jpg | https://klimatprof.online/upload/iblock/9c5/YB1FA.bmp</t>
  </si>
  <si>
    <t>7,8/75</t>
  </si>
  <si>
    <t>45/47/51/54</t>
  </si>
  <si>
    <t>b00359899</t>
  </si>
  <si>
    <t>Сплит-система T60H-LC2/I_TC04P-LC_T60H-LU2/O</t>
  </si>
  <si>
    <t>https://klimatprof.online/upload/iblock/f02/Cassettee_indoor.jpg</t>
  </si>
  <si>
    <t>https://klimatprof.online/upload/iblock/d15/42_48.jpg</t>
  </si>
  <si>
    <t>T60H-LC2/I_TС04P-LC_T60H-LU2/O</t>
  </si>
  <si>
    <t>T60H-LC2/I</t>
  </si>
  <si>
    <t>T60H-LU2/O</t>
  </si>
  <si>
    <t>c00406018</t>
  </si>
  <si>
    <t>Сплит-система T60H-LC3/I_TF06P-LC_T60H-LU3/O</t>
  </si>
  <si>
    <t>https://klimatprof.online/upload/iblock/43c/345345.png</t>
  </si>
  <si>
    <t>https://klimatprof.online/upload/iblock/eca/23423432.png | https://klimatprof.online/upload/iblock/c59/XK117.jpg | https://klimatprof.online/upload/iblock/61d/YB1FA.bmp</t>
  </si>
  <si>
    <t>45/47/51/55</t>
  </si>
  <si>
    <t>c00410706</t>
  </si>
  <si>
    <t>Сплит-система Т24H-FT/I / Т24H-FT/O</t>
  </si>
  <si>
    <t>Колонные сплит-системы</t>
  </si>
  <si>
    <t xml:space="preserve">	 Колонные блоки оснащены надежным компрессором постоянной производительности GREE и представляют собой высокомощное оборудование для кондиционирования больших помещений.</t>
  </si>
  <si>
    <t>https://klimatprof.online/upload/iblock/f1a/48_55_FT.png</t>
  </si>
  <si>
    <t>https://klimatprof.online/upload/iblock/584/ODU.png | https://klimatprof.online/upload/iblock/bc4/YAP1F.png</t>
  </si>
  <si>
    <t>7,06</t>
  </si>
  <si>
    <t>7,80</t>
  </si>
  <si>
    <t>2,430</t>
  </si>
  <si>
    <t>2,350</t>
  </si>
  <si>
    <t>3,32 (С)</t>
  </si>
  <si>
    <t>10,49 / 10,15</t>
  </si>
  <si>
    <t>38/41/44/46</t>
  </si>
  <si>
    <t>64,5</t>
  </si>
  <si>
    <t>c00410709</t>
  </si>
  <si>
    <t>Сплит-система Т48H-FT/I / Т48H-FT/O</t>
  </si>
  <si>
    <t>14,10</t>
  </si>
  <si>
    <t>15,50</t>
  </si>
  <si>
    <t>5,000</t>
  </si>
  <si>
    <t>4,830</t>
  </si>
  <si>
    <t>2,82 (С)</t>
  </si>
  <si>
    <t>9,90 / 9,56</t>
  </si>
  <si>
    <t>83,5</t>
  </si>
  <si>
    <t>c00410712</t>
  </si>
  <si>
    <t>Сплит-система Т55H-FT/I / Т55H-FT/O</t>
  </si>
  <si>
    <t>15,20</t>
  </si>
  <si>
    <t>17,00</t>
  </si>
  <si>
    <t>5,410</t>
  </si>
  <si>
    <t>5,290</t>
  </si>
  <si>
    <t>2,81 (С)</t>
  </si>
  <si>
    <t>11,72 / 11,24</t>
  </si>
  <si>
    <t>44/47/50/52</t>
  </si>
  <si>
    <t xml:space="preserve">	 Напольно-потолочные внутренние блоки, как правило, устанавливаются в помещениях сложной формы, не оборудованных подвесными потолками. При подпотолочном размещении поток воздуха распространяется горизонтально вдоль потолка, при напольном - вертикально вверх вдоль стены. Компактные размеры и различные возможности монтажа делают напольно-потолочные кондиционеры достойной альтернативой кассетным.</t>
  </si>
  <si>
    <t>https://klimatprof.online/upload/iblock/8d6/Napolno_potolochnyi_blok_.png</t>
  </si>
  <si>
    <t>https://klimatprof.online/upload/iblock/786/T18-24H-LU2_O_.png | https://klimatprof.online/upload/iblock/0a8/YB1FA_.png | https://klimatprof.online/upload/iblock/58e/XK60.png</t>
  </si>
  <si>
    <t>17/</t>
  </si>
  <si>
    <t>1,65</t>
  </si>
  <si>
    <t>7,9/6,94</t>
  </si>
  <si>
    <t>11,4/11,1</t>
  </si>
  <si>
    <t>10,76/10,52</t>
  </si>
  <si>
    <t>11,8/12,5</t>
  </si>
  <si>
    <t>11,8</t>
  </si>
  <si>
    <t>3,6</t>
  </si>
  <si>
    <t>5,6/5,9</t>
  </si>
  <si>
    <t>13,2</t>
  </si>
  <si>
    <t>10/10</t>
  </si>
  <si>
    <t>7,8/7,7</t>
  </si>
  <si>
    <t>5,45</t>
  </si>
  <si>
    <t>10,7/10,65</t>
  </si>
  <si>
    <t>19,1</t>
  </si>
  <si>
    <t>5,48</t>
  </si>
  <si>
    <t>b00367529</t>
  </si>
  <si>
    <t>Сплит-система T18H-LF2/I_T18H-LU2/O</t>
  </si>
  <si>
    <t>https://klimatprof.online/upload/iblock/f1d/Napolno_potolochnyi_blok_.png</t>
  </si>
  <si>
    <t>https://klimatprof.online/upload/iblock/4da/T18-24H-LU2_O_.png | https://klimatprof.online/upload/iblock/cff/YB1FA_.png</t>
  </si>
  <si>
    <t>T18H-LF2/I/T18H-LU2/O</t>
  </si>
  <si>
    <t>2,85 (D)</t>
  </si>
  <si>
    <t>T18H-LF2/I</t>
  </si>
  <si>
    <t>33-37</t>
  </si>
  <si>
    <t>c00407888</t>
  </si>
  <si>
    <t>Сплит-система T18H-LF3/I / T18H-LU3/O</t>
  </si>
  <si>
    <t>https://klimatprof.online/upload/iblock/e68/LCAC 3 Floor Ceiling IDU.png</t>
  </si>
  <si>
    <t>https://klimatprof.online/upload/iblock/f2f/LCAC 3 ODU.png | https://klimatprof.online/upload/iblock/219/XK117 прозрачный PNG.png | https://klimatprof.online/upload/iblock/c79/YB1FA прозрачный PNG.png</t>
  </si>
  <si>
    <t>3,59 (B)</t>
  </si>
  <si>
    <t>33/37/40/41</t>
  </si>
  <si>
    <t>b00367530</t>
  </si>
  <si>
    <t>Сплит-система T24H-LF2/I_T24H-LU2/O</t>
  </si>
  <si>
    <t>https://klimatprof.online/upload/iblock/cb1/Napolno_potolochnyi_blok_.png</t>
  </si>
  <si>
    <t>https://klimatprof.online/upload/iblock/2de/T18-24H-LU2_O_.png | https://klimatprof.online/upload/iblock/123/YB1FA_.png</t>
  </si>
  <si>
    <t>T24H-LF2/I/T24H-LU2/O</t>
  </si>
  <si>
    <t>3,42 (B)</t>
  </si>
  <si>
    <t>T24H-LF2/I</t>
  </si>
  <si>
    <t>40-46</t>
  </si>
  <si>
    <t>c00407889</t>
  </si>
  <si>
    <t>Сплит-система T24H-LF3/I / T24H-LU3/O</t>
  </si>
  <si>
    <t>https://klimatprof.online/upload/iblock/6c1/LCAC 3 Floor Ceiling IDU.png</t>
  </si>
  <si>
    <t>https://klimatprof.online/upload/iblock/9a1/LCAC 3 ODU.png | https://klimatprof.online/upload/iblock/390/XK117 прозрачный PNG.png | https://klimatprof.online/upload/iblock/ef5/YB1FA прозрачный PNG.png</t>
  </si>
  <si>
    <t>3,24 (A)</t>
  </si>
  <si>
    <t>41/44/46/47</t>
  </si>
  <si>
    <t>b00367532</t>
  </si>
  <si>
    <t>Сплит-система T36H-LF2/I_T36H-LU2/O</t>
  </si>
  <si>
    <t>https://klimatprof.online/upload/iblock/013/Napolno_potolochnyi_blok_.png</t>
  </si>
  <si>
    <t>https://klimatprof.online/upload/iblock/4b9/T30-36H-LU2_O_.jpg | https://klimatprof.online/upload/iblock/e8d/YB1FA_.png</t>
  </si>
  <si>
    <t>T36H-LF2/I/T36H-LU2/O</t>
  </si>
  <si>
    <t>3,28 (C)</t>
  </si>
  <si>
    <t>T36H-LF2/I</t>
  </si>
  <si>
    <t>49-51</t>
  </si>
  <si>
    <t>c00410427</t>
  </si>
  <si>
    <t>Сплит-система T36H-LF3/I / T36H-LU3/O</t>
  </si>
  <si>
    <t>https://klimatprof.online/upload/iblock/ea9/LCAC 3 Floor Ceiling IDU.png</t>
  </si>
  <si>
    <t>https://klimatprof.online/upload/iblock/3c7/LCAC 3 ODU.png | https://klimatprof.online/upload/iblock/3bd/XK117 прозрачный PNG.png | https://klimatprof.online/upload/iblock/b9a/YB1FA прозрачный PNG.png</t>
  </si>
  <si>
    <t>3,53 (B)</t>
  </si>
  <si>
    <t>48/49/50/51</t>
  </si>
  <si>
    <t>b00367533</t>
  </si>
  <si>
    <t>Сплит-система T42H-LF2/I_T42H-LU2/O</t>
  </si>
  <si>
    <t>https://klimatprof.online/upload/iblock/e03/Napolno_potolochnyi_blok_.png</t>
  </si>
  <si>
    <t>https://klimatprof.online/upload/iblock/193/T42-48H-LU2_O_.png | https://klimatprof.online/upload/iblock/146/YB1FA_.png</t>
  </si>
  <si>
    <t>T42H-LF2/I/T42H-LU2/O</t>
  </si>
  <si>
    <t>2,79 (D)</t>
  </si>
  <si>
    <t>3,22 (C)</t>
  </si>
  <si>
    <t>T42H-LF2/I</t>
  </si>
  <si>
    <t>b00367534</t>
  </si>
  <si>
    <t>Сплит-система T48H-LF2/I_T48H-LU2/O</t>
  </si>
  <si>
    <t>https://klimatprof.online/upload/iblock/cd4/Napolno_potolochnyi_blok_.png</t>
  </si>
  <si>
    <t>https://klimatprof.online/upload/iblock/d4a/T42-48H-LU2_O_.png | https://klimatprof.online/upload/iblock/56f/YB1FA_.png</t>
  </si>
  <si>
    <t>T48H-LF2/I/T48H-LU2/O</t>
  </si>
  <si>
    <t>T48H-LF2/I</t>
  </si>
  <si>
    <t>c00406748</t>
  </si>
  <si>
    <t>Сплит-система T48H-LF3/I/T48H-LU3/O</t>
  </si>
  <si>
    <t>51/52/53/54</t>
  </si>
  <si>
    <t>b00367535</t>
  </si>
  <si>
    <t>Сплит-система T60H-LF2/I_T60H-LU2/O</t>
  </si>
  <si>
    <t>https://klimatprof.online/upload/iblock/041/Napolno_potolochnyi_blok_.png</t>
  </si>
  <si>
    <t>https://klimatprof.online/upload/iblock/a51/T60H-LU2_O_.png | https://klimatprof.online/upload/iblock/e61/YB1FA_.png</t>
  </si>
  <si>
    <t>T60H-LF2/I/T60H-LU2/O</t>
  </si>
  <si>
    <t>T60H-LF2/I</t>
  </si>
  <si>
    <t>c00406749</t>
  </si>
  <si>
    <t>Сплит-система T60H-LF3/I/T60H-LU3/O</t>
  </si>
  <si>
    <t>https://klimatprof.online/upload/iblock/c3c/54253425.png</t>
  </si>
  <si>
    <t>https://klimatprof.online/upload/iblock/dd1/T60H-LU2_O.png | https://klimatprof.online/upload/iblock/b67/3453453425.png | https://klimatprof.online/upload/iblock/793/XK60.png</t>
  </si>
  <si>
    <t>b00367531</t>
  </si>
  <si>
    <t>Сплит-система T30H-LF2/I_T30H-LU2/O</t>
  </si>
  <si>
    <t>https://klimatprof.online/upload/iblock/a22/Napolno_potolochnyi_blok_.png</t>
  </si>
  <si>
    <t>https://klimatprof.online/upload/iblock/6fc/T30-36H-LU2_O_.jpg | https://klimatprof.online/upload/iblock/4d5/YB1FA_.png</t>
  </si>
  <si>
    <t>T30H-LF2/I/T30H-LU2/O</t>
  </si>
  <si>
    <t>3,04 (B)</t>
  </si>
  <si>
    <t>T30H-LF2/I</t>
  </si>
  <si>
    <t>43-48</t>
  </si>
  <si>
    <t>000163893</t>
  </si>
  <si>
    <t>Блок внутренний T09H-FD/I</t>
  </si>
  <si>
    <t xml:space="preserve">Преимущества серии:					Компактные размеры		Функция подготовки воздуха для предотвращения поступления холодного воздуха в помещение при запуске кондиционера в режиме обогрева		Встроенный насос отвода конденсата, позволяющий поднимать конденсат на высоту до 1 м		Комплектация проводным и беспроводным пультами управления		Гарантия 4 года			</t>
  </si>
  <si>
    <t>https://klimatprof.online/upload/iblock/d57/Vnutrennij_kanalnyj.png</t>
  </si>
  <si>
    <t>https://klimatprof.online/upload/iblock/2ec/Provodnoj_pult_upravleniya_XK19.jpg | https://klimatprof.online/upload/iblock/4af/Besprovodnoj_pult_upravleniya_YT1F.png | https://klimatprof.online/upload/iblock/64b/Derzhatel_dlja_pulta_upravlenija.png</t>
  </si>
  <si>
    <t>2,50</t>
  </si>
  <si>
    <t>0,075</t>
  </si>
  <si>
    <t>T09H-FD/I</t>
  </si>
  <si>
    <t>31/37</t>
  </si>
  <si>
    <t>e00430957</t>
  </si>
  <si>
    <t>Блок внутренний T09H-FDA/I</t>
  </si>
  <si>
    <t xml:space="preserve">	 В случаях, когда к дизайну интерьера предъявляются жесткие требования, оптимальным решением становится канальный внутренний блок. Видимой его частью является лишь декоративная вентиляционная решетка, в то время когда сам блок скрыт за подвесным потолком. Внутренние канальные блоки универсальны для серий наружных блоков Free Match и Free Match Super. </t>
  </si>
  <si>
    <t>https://klimatprof.online/upload/iblock/a9d/Vnutrennij_kanalnyj.png</t>
  </si>
  <si>
    <t>https://klimatprof.online/upload/iblock/511/359zgbeoo94gpgwlrfz8kpsaomdms6bb/пульт 2.jpg | https://klimatprof.online/upload/iblock/401/v5hu5g3lhwi2wr5d76jjbhymp3eeibt3/пульт 3.jpg</t>
  </si>
  <si>
    <t>0,065</t>
  </si>
  <si>
    <t>31/34/37/41</t>
  </si>
  <si>
    <t>000163894</t>
  </si>
  <si>
    <t>Блок внутренний T12H-FD/I</t>
  </si>
  <si>
    <t>https://klimatprof.online/upload/iblock/965/Vnutrennij_kanalnyj.png</t>
  </si>
  <si>
    <t>https://klimatprof.online/upload/iblock/dfd/Provodnoj_pult_upravleniya_XK19.jpg | https://klimatprof.online/upload/iblock/521/Besprovodnoj_pult_upravleniya_YT1F.png | https://klimatprof.online/upload/iblock/31c/Derzhatel_dlya_pulta_upravlenia.png</t>
  </si>
  <si>
    <t>3,85</t>
  </si>
  <si>
    <t>T12H-FD/I</t>
  </si>
  <si>
    <t>32/39</t>
  </si>
  <si>
    <t>e00430958</t>
  </si>
  <si>
    <t>Блок внутренний T12H-FDA/I</t>
  </si>
  <si>
    <t>32/35/39/42</t>
  </si>
  <si>
    <t>000163895</t>
  </si>
  <si>
    <t>Блок внутренний T18H-FD/I</t>
  </si>
  <si>
    <t>https://klimatprof.online/upload/iblock/306/Vnutrennij_kanalnyj.png</t>
  </si>
  <si>
    <t>https://klimatprof.online/upload/iblock/9b4/Provodnoj_pult_upravleniya_XK19.jpg | https://klimatprof.online/upload/iblock/dde/Besprovodnoj_pult_upravleniya_YT1F.png | https://klimatprof.online/upload/iblock/4c4/Derzhatel_dlja_pulta_upravlenija.png</t>
  </si>
  <si>
    <t>5,00</t>
  </si>
  <si>
    <t>5,50</t>
  </si>
  <si>
    <t>0,080</t>
  </si>
  <si>
    <t>T18H-FD/I</t>
  </si>
  <si>
    <t>33/40</t>
  </si>
  <si>
    <t>e00430959</t>
  </si>
  <si>
    <t>Блок внутренний T18H-FDA/I</t>
  </si>
  <si>
    <t>0,095</t>
  </si>
  <si>
    <t>33/36/41/45</t>
  </si>
  <si>
    <t>000163896</t>
  </si>
  <si>
    <t>Блок внутренний T21H-FD/I</t>
  </si>
  <si>
    <t>https://klimatprof.online/upload/iblock/a55/Vnutrennij_kanalnyj.png</t>
  </si>
  <si>
    <t>https://klimatprof.online/upload/iblock/a07/Provodnoj_pult_upravleniya_XK19.jpg | https://klimatprof.online/upload/iblock/8f0/Besprovodnoj_pult_upravleniya_YT1F.png | https://klimatprof.online/upload/iblock/e65/Derzhatel_dlya_pulta_upravlenia.png</t>
  </si>
  <si>
    <t>6,00</t>
  </si>
  <si>
    <t>6,60</t>
  </si>
  <si>
    <t>0,110</t>
  </si>
  <si>
    <t>T21H-FD/I</t>
  </si>
  <si>
    <t>34/42</t>
  </si>
  <si>
    <t>e00430960</t>
  </si>
  <si>
    <t>Блок внутренний T21H-FDA/I</t>
  </si>
  <si>
    <t>34/37/42/48</t>
  </si>
  <si>
    <t>000163897</t>
  </si>
  <si>
    <t>Блок внутренний T24H-FD/I</t>
  </si>
  <si>
    <t>https://klimatprof.online/upload/iblock/cb1/Vnutrennij_kanalnyj.png</t>
  </si>
  <si>
    <t>https://klimatprof.online/upload/iblock/896/Provodnoj_pult_upravleniya_XK19.jpg | https://klimatprof.online/upload/iblock/8ad/Besprovodnoj_pult_upravleniya_YT1F.png | https://klimatprof.online/upload/iblock/8d0/Derzhatel_dlja_pulta_upravlenija.png</t>
  </si>
  <si>
    <t>7,10</t>
  </si>
  <si>
    <t>8,00</t>
  </si>
  <si>
    <t>T24H-FD/I</t>
  </si>
  <si>
    <t>e00430961</t>
  </si>
  <si>
    <t>Блок внутренний T24H-FDA/I</t>
  </si>
  <si>
    <t>k00332607</t>
  </si>
  <si>
    <t>Блок внутренний T12H-FC/I4 / TA03</t>
  </si>
  <si>
    <t>Внутренние блоки кассетного типа</t>
  </si>
  <si>
    <t xml:space="preserve">Преимущества серии:					Компактные размеры		Равномерное распределение воздушного потока в четырех направлениях		Информативный LED-дисплей		Встроенный насос отвода конденсата, позволяющий поднимать конденсат на высоту до 0,5 м		Функция подготовки воздуха предотвращает поступление холодного воздуха в помещение при запуске кондиционера в режиме обогрева		Точный температурный контроль благодаря электронному расширительному клапану		Комплектация проводным и беспроводным пультами управления		Гарантия 4 года			 </t>
  </si>
  <si>
    <t>https://klimatprof.online/upload/iblock/213/245534543543.png</t>
  </si>
  <si>
    <t>https://klimatprof.online/upload/iblock/037/Provodnoj_pult_upravleniya_XK19.jpg | https://klimatprof.online/upload/iblock/d9d/Besprovodnoj_pult_upravleniya_YT1F.png | https://klimatprof.online/upload/iblock/2e5/Derzhatel_dlja_pulta_upravlenija.png</t>
  </si>
  <si>
    <t>T12H-FC/I4</t>
  </si>
  <si>
    <t>ТA03</t>
  </si>
  <si>
    <t>e00431950</t>
  </si>
  <si>
    <t>Блок внутренний T12H-FCA/I4/TC03P-LC</t>
  </si>
  <si>
    <t xml:space="preserve">	 Наиболее эффективным решением для создания комфортного микроклимата в помещениях большой площади являются кассетные кондиционеры. Блоки устанавливаются в подвесной потолок и обеспечивают равномерное охлаждение или обогрев за счет подачи воздуха в четырех направлениях. Внутренние блоки кассетного типа универсальны для серий наружных блоков Free Match и Free Match Super.</t>
  </si>
  <si>
    <t>https://klimatprof.online/upload/iblock/740/245534543543.png</t>
  </si>
  <si>
    <t>https://klimatprof.online/upload/iblock/bf7/usqzvtc7iqkgbwjprq43jwn3mn6d100a/пульт 3.jpg</t>
  </si>
  <si>
    <t>k00332608</t>
  </si>
  <si>
    <t>Блок внутренний T18H-FC/I4 / TA03</t>
  </si>
  <si>
    <t>https://klimatprof.online/upload/iblock/1ef/245534543543.png</t>
  </si>
  <si>
    <t>https://klimatprof.online/upload/iblock/bc6/Provodnoj_pult_upravleniya_XK19.jpg | https://klimatprof.online/upload/iblock/781/Besprovodnoj_pult_upravleniya_YT1F.png | https://klimatprof.online/upload/iblock/0d3/Derzhatel_dlja_pulta_upravlenija.png</t>
  </si>
  <si>
    <t>T18H-FC/I4</t>
  </si>
  <si>
    <t>e00431951</t>
  </si>
  <si>
    <t>Блок внутренний T18H-FCA/I4/TC03P-LC</t>
  </si>
  <si>
    <t>e00431952</t>
  </si>
  <si>
    <t>Блок внутренний T24H-FCA/I/TC04P-LC</t>
  </si>
  <si>
    <t>k00159821</t>
  </si>
  <si>
    <t>Блок внутренний кассетный T24H-FC/I_TB04</t>
  </si>
  <si>
    <t>https://klimatprof.online/upload/iblock/3c5/245534543543.png</t>
  </si>
  <si>
    <t>https://klimatprof.online/upload/iblock/8c9/Provodnoj_pult_upravleniya_XK19.jpg | https://klimatprof.online/upload/iblock/d12/Besprovodnoj_pult_upravleniya_YT1F.png | https://klimatprof.online/upload/iblock/9c6/Derzhatel_dlya_pulta_upravlenia.png</t>
  </si>
  <si>
    <t>T24H-FC/I</t>
  </si>
  <si>
    <t>ТВ04</t>
  </si>
  <si>
    <t>000163889</t>
  </si>
  <si>
    <t>Блок внутренний T09H-FF/I</t>
  </si>
  <si>
    <t xml:space="preserve">Преимущества серии:					Универсальность в размещении		Широкий угол подачи воздуха		Информативный LED-дисплей		Функция подготовки воздуха для предотвращения поступления холодного воздуха в помещение при запуске кондиционера в режиме обогрева		Комплектация проводным и беспроводным пультами управления		Гарантия 4 года			</t>
  </si>
  <si>
    <t>https://klimatprof.online/upload/iblock/c8b/Vnutrennij_napolno_potolochnyj.jpg</t>
  </si>
  <si>
    <t>https://klimatprof.online/upload/iblock/9fe/Provodnoj_pult_upravleniya_XK19.jpg | https://klimatprof.online/upload/iblock/26f/Besprovodnoj_pult_upravleniya_YT1F.png | https://klimatprof.online/upload/iblock/f70/Derzhatel_dlja_pulta_upravlenija.png</t>
  </si>
  <si>
    <t>0,055</t>
  </si>
  <si>
    <t>T09H-FF/I</t>
  </si>
  <si>
    <t>36/40</t>
  </si>
  <si>
    <t>000163890</t>
  </si>
  <si>
    <t>Блок внутренний T12H-FF/I</t>
  </si>
  <si>
    <t xml:space="preserve">Преимущества серии:					Универсальность в размещении		Широкий угол подачи воздуха		Информативный LED-дисплей		Функция подготовки воздуха для предотвращения поступления холодного воздуха в помещение при запуске кондиционера в режиме обогрева		Комплектация проводным и беспроводным пультами управления		Гарантия 4 года			 </t>
  </si>
  <si>
    <t>https://klimatprof.online/upload/iblock/795/Vnutrennij_napolno_potolochnyj.jpg</t>
  </si>
  <si>
    <t>https://klimatprof.online/upload/iblock/f89/Provodnoj_pult_upravleniya_XK19.jpg | https://klimatprof.online/upload/iblock/b1b/Besprovodnoj_pult_upravleniya_YT1F.png | https://klimatprof.online/upload/iblock/358/Derzhatel_dlya_pulta_upravlenia.png</t>
  </si>
  <si>
    <t>T12H-FF/I</t>
  </si>
  <si>
    <t>000163891</t>
  </si>
  <si>
    <t>Блок внутренний T18H-FF/I</t>
  </si>
  <si>
    <t>https://klimatprof.online/upload/iblock/3a7/Vnutrennij_napolno_potolochnyj.jpg</t>
  </si>
  <si>
    <t>https://klimatprof.online/upload/iblock/d53/Provodnoj_pult_upravleniya_XK19.jpg | https://klimatprof.online/upload/iblock/dd8/Besprovodnoj_pult_upravleniya_YT1F.png | https://klimatprof.online/upload/iblock/3bf/Derzhatel_dlya_pulta_upravlenia.png</t>
  </si>
  <si>
    <t>T18H-FF/I</t>
  </si>
  <si>
    <t>40/45</t>
  </si>
  <si>
    <t>000163892</t>
  </si>
  <si>
    <t>Блок внутренний T24H-FF/I</t>
  </si>
  <si>
    <t>https://klimatprof.online/upload/iblock/88f/Vnutrennij_napolno_potolochnyj.jpg</t>
  </si>
  <si>
    <t>https://klimatprof.online/upload/iblock/e60/Provodnoj_pult_upravleniya_XK19.jpg | https://klimatprof.online/upload/iblock/9b2/Besprovodnoj_pult_upravleniya_YT1F.png | https://klimatprof.online/upload/iblock/722/Derzhatel_dlja_pulta_upravlenija.png</t>
  </si>
  <si>
    <t>T24H-FF/I</t>
  </si>
  <si>
    <t>40/48</t>
  </si>
  <si>
    <t>e00420218</t>
  </si>
  <si>
    <t>Блок внутренний T07H-SLyIM/I</t>
  </si>
  <si>
    <t>Внутренние блоки настенного типа серии Lyra Inverter</t>
  </si>
  <si>
    <t xml:space="preserve">	 LYRA INVERTER – новинка сезона 2020 года в модельном ряду внутренних блоков мультисплит-систем, отрицающая своим обликом классические образы бытовых кондиционеров. Тщательно продуманные пропорции, изящные линии, компактные размеры и металлическое обрамление внутреннего блока — именно за это потребители ценят дизайн LYRA.	 В линейку 2020 года модель вошла с инверторным компрессором, генератором холодной плазмы и опциональной возможностью Wi-Fi управления.  Заказать WI-FI к этой модели</t>
  </si>
  <si>
    <t>https://klimatprof.online/upload/iblock/43c/Lyra_F.png</t>
  </si>
  <si>
    <t>https://klimatprof.online/upload/iblock/de1/Lyra __YAA1FB.png</t>
  </si>
  <si>
    <t>0,030</t>
  </si>
  <si>
    <t>24/31/37/40</t>
  </si>
  <si>
    <t>e00420219</t>
  </si>
  <si>
    <t>Блок внутренний T09H-SLyIM/I</t>
  </si>
  <si>
    <t>27/35/37/40</t>
  </si>
  <si>
    <t>e00420220</t>
  </si>
  <si>
    <t>Блок внутренний T12H-SLyIM/I</t>
  </si>
  <si>
    <t>3,20</t>
  </si>
  <si>
    <t>3,30</t>
  </si>
  <si>
    <t>29/33/36/40</t>
  </si>
  <si>
    <t>e00420221</t>
  </si>
  <si>
    <t>Блок внутренний T18H-SLyIM/I</t>
  </si>
  <si>
    <t>0,040</t>
  </si>
  <si>
    <t>33/37/43/45</t>
  </si>
  <si>
    <t>e00420222</t>
  </si>
  <si>
    <t>Блок внутренний T24H-SLyIM/I</t>
  </si>
  <si>
    <t>6,16</t>
  </si>
  <si>
    <t>34/39/43/47</t>
  </si>
  <si>
    <t>e00430949</t>
  </si>
  <si>
    <t>Блок внутренний T07H-SLyRA/I</t>
  </si>
  <si>
    <t>Внутренние блоки настенного типа серии Lyra Inverter R32</t>
  </si>
  <si>
    <t>LYRA INVERTER R32 –тщательно продуманные пропорции, изящные линии, компактные размеры и металлическое обрамление внутреннего блока — именно за это потребители ценят дизайн LYRA.В линейку 2022 года модель вошла с инверторным компрессором на хладагенте R32, генератором холодной плазмы и опциональной возможностью Wi-Fi управления.  Заказать WI-FI к этой модели</t>
  </si>
  <si>
    <t>https://klimatprof.online/upload/iblock/694/gtzdw4xxcytoi4oh1sghyuja1t9g30y3/Lyra.JPG</t>
  </si>
  <si>
    <t>https://klimatprof.online/upload/iblock/0ae/ykulgip4v7lu9ims6xy2c1iujcpkifqu/Пульт_1.jpg</t>
  </si>
  <si>
    <t>e00430950</t>
  </si>
  <si>
    <t>Блок внутренний T09H-SLyRA/I</t>
  </si>
  <si>
    <t>e00430951</t>
  </si>
  <si>
    <t>Блок внутренний T12H-SLyRA/I</t>
  </si>
  <si>
    <t>e00430952</t>
  </si>
  <si>
    <t>Блок внутренний T18H-SLyRA/I</t>
  </si>
  <si>
    <t>5,20</t>
  </si>
  <si>
    <t>e00430953</t>
  </si>
  <si>
    <t>Блок внутренний T24H-SLyRA/I</t>
  </si>
  <si>
    <t>6,45</t>
  </si>
  <si>
    <t>0,060</t>
  </si>
  <si>
    <t>000337561</t>
  </si>
  <si>
    <t>Блок наружный T14H-FM4/O</t>
  </si>
  <si>
    <t>Наружные блоки Free Match Euro</t>
  </si>
  <si>
    <t xml:space="preserve">	 Наружные блоки мультисплит-систем TOSOT представлены двумя инверторными сериями: Free Match и Free Match Super. Выбор в пользу той или иной серии зависит от ряда факторов. К одному наружному блоку Free Match могут быть подсоединены до 5 внутренних, суммарная длина трассы составит 80 м, а максимальный перепад высот между блоками - 15 м. Такое решение идеально для создания системы кондиционирования в коттедже или многокомнатной квартире. Когда же речь идет о квартирах большой площади или мини-отелях, стоит обратить внимание на серию Free Match Super, наружные блоки которой отличаются большими показателями по холодопроизводительности, длине трассы и перепаду высот. Неоспоримым преимуществом данной серии является возможность подключения 9 внутренних блоков.</t>
  </si>
  <si>
    <t>https://klimatprof.online/upload/iblock/42c/outdoor_tosot.jpg</t>
  </si>
  <si>
    <t>https://klimatprof.online/upload/iblock/bad/2134213.jpg | https://klimatprof.online/upload/iblock/e03/21321321.png</t>
  </si>
  <si>
    <t>4,10 (2,05–4,40)</t>
  </si>
  <si>
    <t>4,40 (2,49–5,42)</t>
  </si>
  <si>
    <t>1,200</t>
  </si>
  <si>
    <t>1,180</t>
  </si>
  <si>
    <t>T14H-FM4/O</t>
  </si>
  <si>
    <t>2 x 9,5</t>
  </si>
  <si>
    <t>5,32 / 5,24</t>
  </si>
  <si>
    <t>000337562</t>
  </si>
  <si>
    <t>Блок наружный T18H-FM4/O</t>
  </si>
  <si>
    <t>https://klimatprof.online/upload/iblock/c32/outdoor_tosot.jpg</t>
  </si>
  <si>
    <t>5,20 (2,14–5,80)</t>
  </si>
  <si>
    <t>5,40 (2,58–5,92)</t>
  </si>
  <si>
    <t>1,450</t>
  </si>
  <si>
    <t>T18H-FM4/O</t>
  </si>
  <si>
    <t>6,43 / 6,43</t>
  </si>
  <si>
    <t>000337563</t>
  </si>
  <si>
    <t>Блок наружный T21H-FM4/O</t>
  </si>
  <si>
    <t>https://klimatprof.online/upload/iblock/94b/outdoor_tosot.jpg</t>
  </si>
  <si>
    <t>6,10 (2,20–7,33)</t>
  </si>
  <si>
    <t>6,50 (3,60–8,50)</t>
  </si>
  <si>
    <t>1,910</t>
  </si>
  <si>
    <t>1,730</t>
  </si>
  <si>
    <t>T21H-FM4/O</t>
  </si>
  <si>
    <t>3 x 9,5</t>
  </si>
  <si>
    <t>8,47 / 7,68</t>
  </si>
  <si>
    <t>66,5</t>
  </si>
  <si>
    <t>000337564</t>
  </si>
  <si>
    <t>Блок наружный T24H-FM4/O</t>
  </si>
  <si>
    <t>https://klimatprof.online/upload/iblock/2a8/outdoor_tosot.jpg</t>
  </si>
  <si>
    <t>7,10 (2,29–8,50)</t>
  </si>
  <si>
    <t>8,50 (3,66–8,79)</t>
  </si>
  <si>
    <t>2,280</t>
  </si>
  <si>
    <t>T24H-FM4/O</t>
  </si>
  <si>
    <t>9,67 / 10,12</t>
  </si>
  <si>
    <t>000337565</t>
  </si>
  <si>
    <t>Блок наружный T28H-FM4/O</t>
  </si>
  <si>
    <t>https://klimatprof.online/upload/iblock/e50/outdoor_tosot.jpg</t>
  </si>
  <si>
    <t>8,00 (2,29–10,26)</t>
  </si>
  <si>
    <t>9,30 (3,66–10,26)</t>
  </si>
  <si>
    <t>2,540</t>
  </si>
  <si>
    <t>2,490</t>
  </si>
  <si>
    <t>T28H-FM4/O</t>
  </si>
  <si>
    <t>4 x 9,5</t>
  </si>
  <si>
    <t>11,27 / 11,05</t>
  </si>
  <si>
    <t>000337566</t>
  </si>
  <si>
    <t>Блок наружный T36H-FM4/O</t>
  </si>
  <si>
    <t>https://klimatprof.online/upload/iblock/155/TH-FM_O.JPG</t>
  </si>
  <si>
    <t>10,50 (2,10–11,00)</t>
  </si>
  <si>
    <t>12,00  (2,60–14,00)</t>
  </si>
  <si>
    <t>3,750</t>
  </si>
  <si>
    <t>T36H-FM4/O</t>
  </si>
  <si>
    <t>3 x 6,35 + 9,5</t>
  </si>
  <si>
    <t>2 x 9,5 + 12,7 + 15,8</t>
  </si>
  <si>
    <t>15,42 / 15,20</t>
  </si>
  <si>
    <t>b00369188</t>
  </si>
  <si>
    <t>Блок наружный T42H-FM4/O2</t>
  </si>
  <si>
    <t>https://klimatprof.online/upload/iblock/d1f/213213.jpg</t>
  </si>
  <si>
    <t>12,10 (2,10–13,60)</t>
  </si>
  <si>
    <t>13,00 (2,60–14,00)</t>
  </si>
  <si>
    <t>3,760</t>
  </si>
  <si>
    <t>5,7 (A++)</t>
  </si>
  <si>
    <t>T42H-FM4/O2</t>
  </si>
  <si>
    <t>4 x 6,35 + 9,5</t>
  </si>
  <si>
    <t>2 x 9,5 + 2 x 12,7 + 15,8</t>
  </si>
  <si>
    <t>17,21 / 15,79</t>
  </si>
  <si>
    <t>e00430942</t>
  </si>
  <si>
    <t>Блок наружный T14H-FMA/O</t>
  </si>
  <si>
    <t>Наружные блоки Free Match Euro R32</t>
  </si>
  <si>
    <t>В 2022 году инверторные мультисплит-системы ТМ Tosot Free Match Euro перешли на экологичный хладагент R32 с возможностью подключения к одному наружному блоку допяти внутренних блоков. Суммарная длина трассы составит 75м, а максимальный перепад высот между блоками - 15 м. Диапазон рабочих температур составляет от -15 до +43 на охлаждение и от -22 до +24 на обогрев. Такое решение идеально для создания системы кондиционирования в коттедже или многокомнатной квартире.</t>
  </si>
  <si>
    <t>https://klimatprof.online/upload/iblock/163/756b9pucq09n7cu0hncvorhh1rrb6sra/out.jpg</t>
  </si>
  <si>
    <t>4,10 (2,05–5,00)</t>
  </si>
  <si>
    <t>4,40 (2,49–5,40)</t>
  </si>
  <si>
    <t>7,2 (А++)</t>
  </si>
  <si>
    <t>4,88 / 4,44</t>
  </si>
  <si>
    <t>e00430943</t>
  </si>
  <si>
    <t>Блок наружный T18H-FMA/O</t>
  </si>
  <si>
    <t>5,30 (2,14–5,80)</t>
  </si>
  <si>
    <t>5,65 (2,58–6,50)</t>
  </si>
  <si>
    <t>1,48</t>
  </si>
  <si>
    <t>6,56 / 5,55</t>
  </si>
  <si>
    <t>e00430944</t>
  </si>
  <si>
    <t>Блок наружный T21H-FMA/O</t>
  </si>
  <si>
    <t>6,10 (2,20–8,30)</t>
  </si>
  <si>
    <t>1,43</t>
  </si>
  <si>
    <t>7,8 (А++)</t>
  </si>
  <si>
    <t>6,57 / 6,33</t>
  </si>
  <si>
    <t>e00430945</t>
  </si>
  <si>
    <t>Блок наружный T24H-FMA/O</t>
  </si>
  <si>
    <t>7,10 (2,30–9,20)</t>
  </si>
  <si>
    <t>8,60 (3,65–9,20)</t>
  </si>
  <si>
    <t>7,1 (А++)</t>
  </si>
  <si>
    <t>8,35 / 9,89</t>
  </si>
  <si>
    <t>e00430946</t>
  </si>
  <si>
    <t>Блок наружный T28H-FMA/O</t>
  </si>
  <si>
    <t>8,00 (2,30–11,00)</t>
  </si>
  <si>
    <t>9,50 (3,65–10,25)</t>
  </si>
  <si>
    <t>2,12</t>
  </si>
  <si>
    <t>9,41 / 9,77</t>
  </si>
  <si>
    <t>e00430947</t>
  </si>
  <si>
    <t>Блок наружный T36H-FMA/O</t>
  </si>
  <si>
    <t>10,50 (2,60–12,00)</t>
  </si>
  <si>
    <t>12,00 (2,60–13,50)</t>
  </si>
  <si>
    <t>3,10</t>
  </si>
  <si>
    <t>14 / 13</t>
  </si>
  <si>
    <t>e00430948</t>
  </si>
  <si>
    <t>Блок наружный T42H-FMA/O2</t>
  </si>
  <si>
    <t>12,00 (2,60–13,00)</t>
  </si>
  <si>
    <t>13,00 (2,60–14,50)</t>
  </si>
  <si>
    <t>3,45</t>
  </si>
  <si>
    <t>5 x 9,5</t>
  </si>
  <si>
    <t>16 / 15</t>
  </si>
  <si>
    <t>000260455</t>
  </si>
  <si>
    <t>Блок наружный T42H-FMS/O</t>
  </si>
  <si>
    <t>Наружные блоки Free Match Super</t>
  </si>
  <si>
    <t xml:space="preserve">Преимущества серии: 					Свободная комплектация до 9 внутренних блоков, до 448 комбинаций подключений		Инверторные компрессоры GREE		Работа в широком диапазоне температур		Функция эффективного оттаивания			</t>
  </si>
  <si>
    <t>https://klimatprof.online/upload/iblock/549/Naruzhnyj_T42H-T56HFMS_O.png</t>
  </si>
  <si>
    <t>12,10 (1,00–14,00)</t>
  </si>
  <si>
    <t>12,50 (1,20–14,00)</t>
  </si>
  <si>
    <t>4,100</t>
  </si>
  <si>
    <t>3,700</t>
  </si>
  <si>
    <t>T42H-FMS/O</t>
  </si>
  <si>
    <t>2 х 1,5</t>
  </si>
  <si>
    <t>18,00 / 17,00</t>
  </si>
  <si>
    <t>000260456</t>
  </si>
  <si>
    <t>Блок наружный T48H-FMS/O</t>
  </si>
  <si>
    <t>https://klimatprof.online/upload/iblock/c1d/Naruzhnyj_T42H-T56HFMS_O.png</t>
  </si>
  <si>
    <t>14,00 (1,00–16,00)</t>
  </si>
  <si>
    <t>15,50 (1,20–17,00)</t>
  </si>
  <si>
    <t>4,900</t>
  </si>
  <si>
    <t>4,300</t>
  </si>
  <si>
    <t>5,39 (A)</t>
  </si>
  <si>
    <t>4,08 (A+)</t>
  </si>
  <si>
    <t>T48H-FMS/O</t>
  </si>
  <si>
    <t>21,50 / 19,50</t>
  </si>
  <si>
    <t>000260457</t>
  </si>
  <si>
    <t>Блок наружный T48H-FMS/O2</t>
  </si>
  <si>
    <t>https://klimatprof.online/upload/iblock/24e/Naruzhnyj_T42H-T56HFMS_O.png</t>
  </si>
  <si>
    <t>16,00 (1,20–17,40)</t>
  </si>
  <si>
    <t>4,400</t>
  </si>
  <si>
    <t>4,250</t>
  </si>
  <si>
    <t>T48H-FMS/O2</t>
  </si>
  <si>
    <t>9,00 / 8,40</t>
  </si>
  <si>
    <t>000260458</t>
  </si>
  <si>
    <t>Блок наружный T56H-FMS/O</t>
  </si>
  <si>
    <t>https://klimatprof.online/upload/iblock/ae3/Naruzhnyj_T42H-T56HFMS_O.png</t>
  </si>
  <si>
    <t>15,50 (1,00–18,00)</t>
  </si>
  <si>
    <t>17,50 (1,20–18,50)</t>
  </si>
  <si>
    <t>6,09 (A+)</t>
  </si>
  <si>
    <t>4,21 (A+)</t>
  </si>
  <si>
    <t>T56H-FMS/O</t>
  </si>
  <si>
    <t>23,00 / 22,00</t>
  </si>
  <si>
    <t>000260459</t>
  </si>
  <si>
    <t>Блок наружный T56H-FMS/O2</t>
  </si>
  <si>
    <t>https://klimatprof.online/upload/iblock/7fb/Naruzhnyj_T42H-T56HFMS_O.png</t>
  </si>
  <si>
    <t>16,00 (1,00–18,00)</t>
  </si>
  <si>
    <t>18,00 (1,20-19,00)</t>
  </si>
  <si>
    <t>4,700</t>
  </si>
  <si>
    <t>T56H-FMS/O2</t>
  </si>
  <si>
    <t>9,50 / 8,50</t>
  </si>
  <si>
    <t>Производитель</t>
  </si>
  <si>
    <t>тип</t>
  </si>
  <si>
    <t>часть</t>
  </si>
  <si>
    <t xml:space="preserve"> (Сплит система) Площадь помещения: N[26]</t>
  </si>
  <si>
    <t xml:space="preserve"> (Сплит система) Инвертор: S[нет]</t>
  </si>
  <si>
    <t xml:space="preserve"> (Потребляемая мощность) Охлаждение: N[0.82]</t>
  </si>
  <si>
    <t xml:space="preserve"> (Потребляемая мощность) Обогрев: S[0.771]</t>
  </si>
  <si>
    <t xml:space="preserve"> (Внутренний блок) Уровень шума мин. / макс.: S[28,5 / 34 / 38]</t>
  </si>
  <si>
    <t>разделить</t>
  </si>
  <si>
    <t xml:space="preserve"> (Наружный блок) Максимальный уровень шума: N[53]</t>
  </si>
  <si>
    <t xml:space="preserve"> (Соединительные трубы) Жидкостная линия : N[6.35]</t>
  </si>
  <si>
    <t xml:space="preserve"> (Соединительные трубы) Газовая линия : N[9.53]</t>
  </si>
  <si>
    <t xml:space="preserve"> (Допустимая темп. наружного воздуха) Охлаждение: S[от –43 до +43]</t>
  </si>
  <si>
    <t xml:space="preserve"> (Допустимая темп. наружного воздуха) Обогрев: S[от –7 до +24]</t>
  </si>
  <si>
    <t xml:space="preserve"> (Соединительные трубы) Максимальная длина трубопровода: N[20]</t>
  </si>
  <si>
    <t xml:space="preserve"> (Соединительные трубы) Максимальный перепад высот: S[8]</t>
  </si>
  <si>
    <t xml:space="preserve"> (Рабочий ток) Хладагент: S[R410A]</t>
  </si>
  <si>
    <t xml:space="preserve"> (Сплит система) Теплопроизводительность: N[2.78]</t>
  </si>
  <si>
    <t xml:space="preserve"> (Наружный блок) Марка компрессора: S[GMCC]</t>
  </si>
  <si>
    <t xml:space="preserve"> (Сплит система) Холодопроизводительность: N[2.63]</t>
  </si>
  <si>
    <t xml:space="preserve"> Тип</t>
  </si>
  <si>
    <t xml:space="preserve"> (Сплит система) Холодопроизводительность</t>
  </si>
  <si>
    <t xml:space="preserve"> (Сплит система) Площадь помещения</t>
  </si>
  <si>
    <t xml:space="preserve"> (Сплит система) Инвертор</t>
  </si>
  <si>
    <t xml:space="preserve"> (Сплит система) Теплопроизводительность</t>
  </si>
  <si>
    <t xml:space="preserve"> (Потребляемая мощность) Охлаждение</t>
  </si>
  <si>
    <t xml:space="preserve"> (Потребляемая мощность) Обогрев</t>
  </si>
  <si>
    <t xml:space="preserve"> (Рабочий ток) Охлаждение</t>
  </si>
  <si>
    <t xml:space="preserve"> (Рабочий ток) Обогрев</t>
  </si>
  <si>
    <t xml:space="preserve"> (Рабочий ток) Напряжение / Частота источника питания</t>
  </si>
  <si>
    <t xml:space="preserve"> (Рабочий ток) Хладагент</t>
  </si>
  <si>
    <t xml:space="preserve"> (Рабочий ток) Количество хладагента</t>
  </si>
  <si>
    <t xml:space="preserve"> (Рабочий ток) Объем рециркулируемого воздуха внутреннего блока</t>
  </si>
  <si>
    <t xml:space="preserve"> (Внутренний блок) Размеры (Ш × Г × В)</t>
  </si>
  <si>
    <t xml:space="preserve"> (Внутренний блок) Упаковка (Ш × Г × В)</t>
  </si>
  <si>
    <t xml:space="preserve"> (Внутренний блок) Масса (нетто / брутто)</t>
  </si>
  <si>
    <t xml:space="preserve"> (Внутренний блок) Уровень шума мин. / макс.</t>
  </si>
  <si>
    <t xml:space="preserve"> (Наружный блок) Марка компрессора</t>
  </si>
  <si>
    <t xml:space="preserve"> (Наружный блок) Размеры (Ш × Г × В)</t>
  </si>
  <si>
    <t xml:space="preserve"> (Наружный блок) Упаковка (Ш × Г × В)</t>
  </si>
  <si>
    <t xml:space="preserve"> (Наружный блок) Масса (нетто / брутто)</t>
  </si>
  <si>
    <t xml:space="preserve"> (Наружный блок) Максимальный уровень шума</t>
  </si>
  <si>
    <t xml:space="preserve"> (Соединительные трубы) Жидкостная линия </t>
  </si>
  <si>
    <t xml:space="preserve"> (Соединительные трубы) Газовая линия </t>
  </si>
  <si>
    <t xml:space="preserve"> (Соединительные трубы) Максимальная длина трубопровода</t>
  </si>
  <si>
    <t xml:space="preserve"> (Соединительные трубы) Максимальный перепад высот</t>
  </si>
  <si>
    <t xml:space="preserve"> (Допустимая темп. наружного воздуха) Охлаждение</t>
  </si>
  <si>
    <t xml:space="preserve"> (Допустимая темп. наружного воздуха) Обогрев</t>
  </si>
  <si>
    <t xml:space="preserve"> E[Lessar]</t>
  </si>
  <si>
    <t xml:space="preserve"> S[Сплит система]</t>
  </si>
  <si>
    <t xml:space="preserve"> N[2.63]</t>
  </si>
  <si>
    <t xml:space="preserve"> N[26]</t>
  </si>
  <si>
    <t xml:space="preserve"> S[нет]</t>
  </si>
  <si>
    <t xml:space="preserve"> N[2.78]</t>
  </si>
  <si>
    <t xml:space="preserve"> N[0.82]</t>
  </si>
  <si>
    <t xml:space="preserve"> S[0.771]</t>
  </si>
  <si>
    <t xml:space="preserve"> S[3.6]</t>
  </si>
  <si>
    <t xml:space="preserve"> S[3.4]</t>
  </si>
  <si>
    <t xml:space="preserve"> S[1 / 220 / 50]</t>
  </si>
  <si>
    <t xml:space="preserve"> S[R410A]</t>
  </si>
  <si>
    <t xml:space="preserve"> N[730]</t>
  </si>
  <si>
    <t xml:space="preserve"> S[390 / 519 / 585]</t>
  </si>
  <si>
    <t xml:space="preserve"> S[717 x 193 x 302]</t>
  </si>
  <si>
    <t xml:space="preserve"> S[785 x 375 x 285]</t>
  </si>
  <si>
    <t xml:space="preserve"> S[7,8 / 10]</t>
  </si>
  <si>
    <t xml:space="preserve"> S[28,5 / 34 / 38]</t>
  </si>
  <si>
    <t xml:space="preserve"> S[GMCC]</t>
  </si>
  <si>
    <t xml:space="preserve"> S[700 x 270 x 550]</t>
  </si>
  <si>
    <t xml:space="preserve"> S[815 x 325 x 615]</t>
  </si>
  <si>
    <t xml:space="preserve"> S[26,4 / 28,6]</t>
  </si>
  <si>
    <t xml:space="preserve"> N[53]</t>
  </si>
  <si>
    <t xml:space="preserve"> N[6.35]</t>
  </si>
  <si>
    <t xml:space="preserve"> N[9.53]</t>
  </si>
  <si>
    <t xml:space="preserve"> N[20]</t>
  </si>
  <si>
    <t xml:space="preserve"> S[8]</t>
  </si>
  <si>
    <t xml:space="preserve"> S[от –43 до +43]</t>
  </si>
  <si>
    <t xml:space="preserve"> S[от –7 до +24]</t>
  </si>
  <si>
    <t>Производитель: E[Lessar]</t>
  </si>
  <si>
    <t xml:space="preserve"> Тип: S[Сплит система]</t>
  </si>
  <si>
    <t xml:space="preserve"> (Рабочий ток) Охлаждение: S[3.6]</t>
  </si>
  <si>
    <t xml:space="preserve"> (Рабочий ток) Обогрев: S[3.4]</t>
  </si>
  <si>
    <t xml:space="preserve"> (Рабочий ток) Напряжение / Частота источника питания: S[1 / 220 / 50]</t>
  </si>
  <si>
    <t xml:space="preserve"> (Рабочий ток) Количество хладагента: N[730]</t>
  </si>
  <si>
    <t xml:space="preserve"> (Рабочий ток) Объем рециркулируемого воздуха внутреннего блока: S[390 / 519 / 585]</t>
  </si>
  <si>
    <t xml:space="preserve"> (Внутренний блок) Размеры (Ш × Г × В): S[717 x 193 x 302]</t>
  </si>
  <si>
    <t xml:space="preserve"> (Внутренний блок) Упаковка (Ш × Г × В): S[785 x 375 x 285]</t>
  </si>
  <si>
    <t xml:space="preserve"> (Внутренний блок) Масса (нетто / брутто): S[7,8 / 10]</t>
  </si>
  <si>
    <t xml:space="preserve"> (Наружный блок) Размеры (Ш × Г × В): S[700 x 270 x 550]</t>
  </si>
  <si>
    <t xml:space="preserve"> (Наружный блок) Упаковка (Ш × Г × В): S[815 x 325 x 615]</t>
  </si>
  <si>
    <t xml:space="preserve"> (Наружный блок) Масса (нетто / брутто): S[26,4 / 28,6]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</si>
</sst>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charset val="204"/>
    </font>
    <font>
      <sz val="11"/>
      <color rgb="FFFF0000"/>
      <name val="Calibri"/>
      <family val="2"/>
      <charset val="204"/>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CCFFCC"/>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left"/>
    </xf>
    <xf numFmtId="0" fontId="1" fillId="0" borderId="0" xfId="0" applyFont="1" applyAlignment="1">
      <alignment horizontal="left"/>
    </xf>
    <xf numFmtId="0" fontId="0" fillId="0" borderId="0" xfId="0" applyAlignment="1">
      <alignment wrapText="1"/>
    </xf>
    <xf numFmtId="0" fontId="0" fillId="2" borderId="0" xfId="0" applyFill="1" applyAlignment="1">
      <alignment wrapText="1"/>
    </xf>
    <xf numFmtId="0" fontId="1" fillId="0" borderId="0" xfId="0" applyFont="1" applyAlignment="1">
      <alignment wrapText="1"/>
    </xf>
    <xf numFmtId="0" fontId="0" fillId="3" borderId="0" xfId="0" applyFill="1" applyAlignment="1">
      <alignment wrapText="1"/>
    </xf>
    <xf numFmtId="0" fontId="1" fillId="3" borderId="0" xfId="0" applyFont="1" applyFill="1" applyAlignment="1">
      <alignment wrapText="1"/>
    </xf>
    <xf numFmtId="0" fontId="1" fillId="2" borderId="0" xfId="0" applyFont="1" applyFill="1" applyAlignment="1">
      <alignment horizontal="left"/>
    </xf>
    <xf numFmtId="0" fontId="0" fillId="2" borderId="0" xfId="0" applyFill="1" applyAlignment="1">
      <alignment horizontal="left"/>
    </xf>
    <xf numFmtId="0" fontId="0" fillId="4" borderId="0" xfId="0" applyFill="1"/>
    <xf numFmtId="0" fontId="2" fillId="0" borderId="0" xfId="0" applyFont="1"/>
  </cellXfs>
  <cellStyles count="1">
    <cellStyle name="Обычный" xfId="0" builtinId="0"/>
  </cellStyles>
  <dxfs count="0"/>
  <tableStyles count="0" defaultTableStyle="TableStyleMedium9"/>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D497"/>
  <sheetViews>
    <sheetView topLeftCell="A5" zoomScale="90" zoomScaleNormal="90" workbookViewId="0">
      <selection activeCell="D131" sqref="D131:D132"/>
    </sheetView>
  </sheetViews>
  <sheetFormatPr defaultRowHeight="15" x14ac:dyDescent="0.25"/>
  <cols>
    <col min="4" max="4" width="44" customWidth="1"/>
    <col min="5" max="5" width="55.42578125" customWidth="1"/>
    <col min="23" max="27" width="13" customWidth="1"/>
    <col min="29" max="29" width="14.42578125" customWidth="1"/>
  </cols>
  <sheetData>
    <row r="1" spans="1:108" s="1" customFormat="1" x14ac:dyDescent="0.25">
      <c r="B1" s="1">
        <v>1</v>
      </c>
      <c r="D1" s="1">
        <v>2</v>
      </c>
      <c r="R1" s="2" t="s">
        <v>4388</v>
      </c>
      <c r="S1" s="2" t="s">
        <v>4388</v>
      </c>
      <c r="U1" s="2"/>
      <c r="V1" s="2"/>
      <c r="W1" s="2" t="s">
        <v>4388</v>
      </c>
      <c r="X1" s="2" t="s">
        <v>4388</v>
      </c>
      <c r="Y1" s="2" t="s">
        <v>4388</v>
      </c>
      <c r="Z1" s="2" t="s">
        <v>4388</v>
      </c>
    </row>
    <row r="2" spans="1:108" s="1" customFormat="1" x14ac:dyDescent="0.25">
      <c r="D2" s="2" t="s">
        <v>4382</v>
      </c>
      <c r="K2" s="1">
        <v>5</v>
      </c>
      <c r="L2" s="1">
        <v>3</v>
      </c>
      <c r="M2" s="1">
        <v>6</v>
      </c>
      <c r="N2" s="1">
        <v>7</v>
      </c>
      <c r="O2" s="1">
        <v>8</v>
      </c>
      <c r="P2" s="1">
        <v>26</v>
      </c>
      <c r="Q2" s="1">
        <v>27</v>
      </c>
      <c r="R2" s="1">
        <v>18</v>
      </c>
      <c r="S2" s="1">
        <v>18</v>
      </c>
      <c r="V2" s="1">
        <v>23</v>
      </c>
      <c r="W2" s="1">
        <v>28</v>
      </c>
      <c r="X2" s="1">
        <v>28</v>
      </c>
      <c r="Y2" s="1">
        <v>29</v>
      </c>
      <c r="Z2" s="1">
        <v>29</v>
      </c>
      <c r="AC2" s="1">
        <v>4</v>
      </c>
      <c r="AK2" s="1">
        <v>19</v>
      </c>
      <c r="AM2" s="1">
        <v>24</v>
      </c>
      <c r="AN2" s="1">
        <v>25</v>
      </c>
      <c r="AT2" s="1">
        <v>12</v>
      </c>
      <c r="BG2" s="1">
        <v>4</v>
      </c>
    </row>
    <row r="3" spans="1:108" s="1" customFormat="1" ht="74.25" customHeight="1" x14ac:dyDescent="0.25">
      <c r="B3" s="8" t="s">
        <v>4380</v>
      </c>
      <c r="C3" s="9"/>
      <c r="D3" s="8" t="s">
        <v>4381</v>
      </c>
      <c r="K3" s="3" t="s">
        <v>4384</v>
      </c>
      <c r="L3" s="3" t="s">
        <v>4399</v>
      </c>
      <c r="M3" s="3" t="s">
        <v>4397</v>
      </c>
      <c r="N3" s="3" t="s">
        <v>4385</v>
      </c>
      <c r="O3" s="3" t="s">
        <v>4386</v>
      </c>
      <c r="P3" s="3" t="s">
        <v>4394</v>
      </c>
      <c r="Q3" s="3" t="s">
        <v>4395</v>
      </c>
      <c r="R3" s="3" t="s">
        <v>4387</v>
      </c>
      <c r="S3" s="3" t="s">
        <v>4387</v>
      </c>
      <c r="U3" s="3"/>
      <c r="V3" s="3" t="s">
        <v>4389</v>
      </c>
      <c r="W3" s="3" t="s">
        <v>4392</v>
      </c>
      <c r="X3" s="3" t="s">
        <v>4392</v>
      </c>
      <c r="Y3" s="3" t="s">
        <v>4393</v>
      </c>
      <c r="Z3" s="3" t="s">
        <v>4393</v>
      </c>
      <c r="AC3" s="3" t="s">
        <v>4383</v>
      </c>
      <c r="AK3" s="3" t="s">
        <v>4398</v>
      </c>
      <c r="AM3" s="3" t="s">
        <v>4390</v>
      </c>
      <c r="AN3" s="3" t="s">
        <v>4391</v>
      </c>
      <c r="AT3" s="3" t="s">
        <v>4396</v>
      </c>
      <c r="BG3" s="3" t="s">
        <v>4383</v>
      </c>
    </row>
    <row r="4" spans="1:108" s="3" customFormat="1" ht="145.5" customHeight="1" x14ac:dyDescent="0.25">
      <c r="A4" s="3" t="s">
        <v>0</v>
      </c>
      <c r="B4" s="4" t="s">
        <v>1</v>
      </c>
      <c r="C4" s="4" t="s">
        <v>2</v>
      </c>
      <c r="D4" s="4" t="s">
        <v>3</v>
      </c>
      <c r="E4" s="3" t="s">
        <v>4</v>
      </c>
      <c r="F4" s="3" t="s">
        <v>5</v>
      </c>
      <c r="G4" s="3" t="s">
        <v>6</v>
      </c>
      <c r="H4" s="3" t="s">
        <v>7</v>
      </c>
      <c r="I4" s="3" t="s">
        <v>8</v>
      </c>
      <c r="J4" s="3" t="s">
        <v>9</v>
      </c>
      <c r="K4" s="4" t="s">
        <v>10</v>
      </c>
      <c r="L4" s="6" t="s">
        <v>11</v>
      </c>
      <c r="M4" s="6" t="s">
        <v>12</v>
      </c>
      <c r="N4" s="4" t="s">
        <v>13</v>
      </c>
      <c r="O4" s="4" t="s">
        <v>14</v>
      </c>
      <c r="P4" s="4" t="s">
        <v>15</v>
      </c>
      <c r="Q4" s="4" t="s">
        <v>16</v>
      </c>
      <c r="R4" s="4" t="s">
        <v>17</v>
      </c>
      <c r="S4" s="4" t="s">
        <v>18</v>
      </c>
      <c r="T4" s="3" t="s">
        <v>19</v>
      </c>
      <c r="U4" s="3" t="s">
        <v>20</v>
      </c>
      <c r="V4" s="4" t="s">
        <v>21</v>
      </c>
      <c r="W4" s="4" t="s">
        <v>22</v>
      </c>
      <c r="X4" s="4" t="s">
        <v>23</v>
      </c>
      <c r="Y4" s="4" t="s">
        <v>24</v>
      </c>
      <c r="Z4" s="4" t="s">
        <v>25</v>
      </c>
      <c r="AA4" s="3" t="s">
        <v>26</v>
      </c>
      <c r="AB4" s="3" t="s">
        <v>27</v>
      </c>
      <c r="AC4" s="7" t="s">
        <v>28</v>
      </c>
      <c r="AD4" s="3" t="s">
        <v>29</v>
      </c>
      <c r="AE4" s="3" t="s">
        <v>30</v>
      </c>
      <c r="AF4" s="3" t="s">
        <v>31</v>
      </c>
      <c r="AG4" s="3" t="s">
        <v>32</v>
      </c>
      <c r="AH4" s="3" t="s">
        <v>33</v>
      </c>
      <c r="AI4" s="5" t="s">
        <v>34</v>
      </c>
      <c r="AJ4" s="3" t="s">
        <v>35</v>
      </c>
      <c r="AK4" s="6" t="s">
        <v>36</v>
      </c>
      <c r="AL4" s="3" t="s">
        <v>37</v>
      </c>
      <c r="AM4" s="4" t="s">
        <v>38</v>
      </c>
      <c r="AN4" s="4" t="s">
        <v>39</v>
      </c>
      <c r="AO4" s="3" t="s">
        <v>40</v>
      </c>
      <c r="AP4" s="3" t="s">
        <v>41</v>
      </c>
      <c r="AQ4" s="3" t="s">
        <v>42</v>
      </c>
      <c r="AR4" s="3" t="s">
        <v>43</v>
      </c>
      <c r="AS4" s="3" t="s">
        <v>44</v>
      </c>
      <c r="AT4" s="4" t="s">
        <v>45</v>
      </c>
      <c r="AU4" s="3" t="s">
        <v>46</v>
      </c>
      <c r="AV4" s="3" t="s">
        <v>47</v>
      </c>
      <c r="AW4" s="3" t="s">
        <v>48</v>
      </c>
      <c r="AX4" s="3" t="s">
        <v>49</v>
      </c>
      <c r="AY4" s="3" t="s">
        <v>50</v>
      </c>
      <c r="AZ4" s="3" t="s">
        <v>51</v>
      </c>
      <c r="BA4" s="3" t="s">
        <v>52</v>
      </c>
      <c r="BB4" s="3" t="s">
        <v>53</v>
      </c>
      <c r="BC4" s="3" t="s">
        <v>54</v>
      </c>
      <c r="BD4" s="3" t="s">
        <v>55</v>
      </c>
      <c r="BE4" s="3" t="s">
        <v>56</v>
      </c>
      <c r="BF4" s="3" t="s">
        <v>57</v>
      </c>
      <c r="BG4" s="7" t="s">
        <v>58</v>
      </c>
      <c r="BH4" s="3" t="s">
        <v>59</v>
      </c>
      <c r="BI4" s="3" t="s">
        <v>60</v>
      </c>
      <c r="BJ4" s="3" t="s">
        <v>61</v>
      </c>
      <c r="BK4" s="3" t="s">
        <v>62</v>
      </c>
      <c r="BL4" s="3" t="s">
        <v>63</v>
      </c>
      <c r="BM4" s="3" t="s">
        <v>64</v>
      </c>
      <c r="BN4" s="3" t="s">
        <v>65</v>
      </c>
      <c r="BO4" s="3" t="s">
        <v>66</v>
      </c>
      <c r="BP4" s="3" t="s">
        <v>67</v>
      </c>
      <c r="BQ4" s="3" t="s">
        <v>68</v>
      </c>
      <c r="BR4" s="3" t="s">
        <v>69</v>
      </c>
      <c r="BS4" s="3" t="s">
        <v>70</v>
      </c>
      <c r="BT4" s="3" t="s">
        <v>71</v>
      </c>
      <c r="BU4" s="3" t="s">
        <v>72</v>
      </c>
      <c r="BV4" s="3" t="s">
        <v>73</v>
      </c>
      <c r="BW4" s="3" t="s">
        <v>74</v>
      </c>
      <c r="BX4" s="3" t="s">
        <v>75</v>
      </c>
      <c r="BY4" s="3" t="s">
        <v>76</v>
      </c>
      <c r="BZ4" s="3" t="s">
        <v>77</v>
      </c>
      <c r="CA4" s="3" t="s">
        <v>78</v>
      </c>
      <c r="CB4" s="3" t="s">
        <v>79</v>
      </c>
      <c r="CC4" s="3" t="s">
        <v>80</v>
      </c>
      <c r="CD4" s="3" t="s">
        <v>81</v>
      </c>
      <c r="CE4" s="3" t="s">
        <v>82</v>
      </c>
      <c r="CF4" s="3" t="s">
        <v>83</v>
      </c>
      <c r="CG4" s="3" t="s">
        <v>84</v>
      </c>
      <c r="CH4" s="3" t="s">
        <v>85</v>
      </c>
      <c r="CI4" s="3" t="s">
        <v>86</v>
      </c>
      <c r="CJ4" s="3" t="s">
        <v>87</v>
      </c>
      <c r="CK4" s="3" t="s">
        <v>88</v>
      </c>
      <c r="CL4" s="3" t="s">
        <v>89</v>
      </c>
      <c r="CM4" s="3" t="s">
        <v>90</v>
      </c>
      <c r="CN4" s="3" t="s">
        <v>91</v>
      </c>
      <c r="CO4" s="3" t="s">
        <v>92</v>
      </c>
      <c r="CP4" s="3" t="s">
        <v>93</v>
      </c>
      <c r="CQ4" s="3" t="s">
        <v>94</v>
      </c>
      <c r="CR4" s="3" t="s">
        <v>95</v>
      </c>
      <c r="CS4" s="3" t="s">
        <v>96</v>
      </c>
      <c r="CT4" s="3" t="s">
        <v>97</v>
      </c>
      <c r="CU4" s="3" t="s">
        <v>98</v>
      </c>
      <c r="CV4" s="3" t="s">
        <v>99</v>
      </c>
      <c r="CW4" s="3" t="s">
        <v>100</v>
      </c>
      <c r="CX4" s="3" t="s">
        <v>101</v>
      </c>
      <c r="CY4" s="3" t="s">
        <v>102</v>
      </c>
      <c r="CZ4" s="3" t="s">
        <v>103</v>
      </c>
      <c r="DA4" s="3" t="s">
        <v>104</v>
      </c>
      <c r="DB4" s="3" t="s">
        <v>105</v>
      </c>
      <c r="DC4" s="3" t="s">
        <v>106</v>
      </c>
      <c r="DD4" s="3" t="s">
        <v>107</v>
      </c>
    </row>
    <row r="5" spans="1:108" x14ac:dyDescent="0.25">
      <c r="A5" t="s">
        <v>108</v>
      </c>
      <c r="B5" t="s">
        <v>109</v>
      </c>
      <c r="C5" t="s">
        <v>110</v>
      </c>
      <c r="D5" t="s">
        <v>111</v>
      </c>
      <c r="E5" t="s">
        <v>112</v>
      </c>
      <c r="F5" t="s">
        <v>113</v>
      </c>
      <c r="G5">
        <v>88900</v>
      </c>
      <c r="H5" t="s">
        <v>114</v>
      </c>
      <c r="I5" t="s">
        <v>115</v>
      </c>
      <c r="J5" t="s">
        <v>116</v>
      </c>
      <c r="K5" t="s">
        <v>117</v>
      </c>
      <c r="L5">
        <v>2</v>
      </c>
      <c r="M5">
        <v>2</v>
      </c>
      <c r="N5" t="s">
        <v>118</v>
      </c>
      <c r="O5" t="s">
        <v>119</v>
      </c>
      <c r="P5">
        <v>20</v>
      </c>
      <c r="Q5">
        <v>15</v>
      </c>
      <c r="R5" s="11"/>
      <c r="S5" s="11"/>
      <c r="T5">
        <v>1</v>
      </c>
      <c r="W5">
        <v>-10</v>
      </c>
      <c r="X5">
        <v>43</v>
      </c>
      <c r="Y5">
        <v>-15</v>
      </c>
      <c r="Z5">
        <v>24</v>
      </c>
      <c r="AB5" t="s">
        <v>120</v>
      </c>
      <c r="AC5">
        <v>11</v>
      </c>
      <c r="AF5" t="s">
        <v>121</v>
      </c>
      <c r="AG5" t="s">
        <v>122</v>
      </c>
      <c r="AH5" t="s">
        <v>123</v>
      </c>
      <c r="AI5">
        <v>220</v>
      </c>
      <c r="AJ5" t="s">
        <v>124</v>
      </c>
      <c r="AK5" t="s">
        <v>125</v>
      </c>
      <c r="AL5">
        <v>220</v>
      </c>
      <c r="AM5" t="s">
        <v>126</v>
      </c>
      <c r="AN5" t="s">
        <v>127</v>
      </c>
      <c r="AO5" t="s">
        <v>128</v>
      </c>
      <c r="AP5" t="s">
        <v>129</v>
      </c>
      <c r="AQ5" t="s">
        <v>129</v>
      </c>
      <c r="AR5" t="s">
        <v>129</v>
      </c>
      <c r="AS5" t="s">
        <v>129</v>
      </c>
      <c r="AT5" t="s">
        <v>130</v>
      </c>
      <c r="AU5" t="s">
        <v>131</v>
      </c>
      <c r="AV5" t="s">
        <v>132</v>
      </c>
      <c r="AW5">
        <v>16</v>
      </c>
      <c r="BD5" t="s">
        <v>133</v>
      </c>
      <c r="BE5" t="s">
        <v>129</v>
      </c>
      <c r="BF5" t="s">
        <v>134</v>
      </c>
      <c r="BG5">
        <v>19</v>
      </c>
      <c r="BH5" t="s">
        <v>135</v>
      </c>
      <c r="BR5" t="s">
        <v>136</v>
      </c>
      <c r="CG5">
        <v>535</v>
      </c>
      <c r="CH5">
        <v>595</v>
      </c>
      <c r="CI5">
        <v>663</v>
      </c>
      <c r="CJ5">
        <v>790</v>
      </c>
      <c r="CK5">
        <v>293</v>
      </c>
      <c r="CL5">
        <v>395</v>
      </c>
      <c r="CM5">
        <v>21</v>
      </c>
      <c r="CN5">
        <v>25</v>
      </c>
      <c r="CO5">
        <v>270</v>
      </c>
      <c r="CP5">
        <v>366</v>
      </c>
      <c r="CQ5">
        <v>870</v>
      </c>
      <c r="CR5">
        <v>925</v>
      </c>
      <c r="CS5">
        <v>204</v>
      </c>
      <c r="CT5">
        <v>270</v>
      </c>
      <c r="CU5" t="s">
        <v>137</v>
      </c>
      <c r="CV5" t="s">
        <v>138</v>
      </c>
    </row>
    <row r="6" spans="1:108" x14ac:dyDescent="0.25">
      <c r="A6" t="s">
        <v>139</v>
      </c>
      <c r="B6" t="s">
        <v>109</v>
      </c>
      <c r="C6" t="s">
        <v>110</v>
      </c>
      <c r="D6" t="s">
        <v>140</v>
      </c>
      <c r="E6" t="s">
        <v>112</v>
      </c>
      <c r="F6" t="s">
        <v>113</v>
      </c>
      <c r="G6">
        <v>95100</v>
      </c>
      <c r="H6" t="s">
        <v>141</v>
      </c>
      <c r="I6" t="s">
        <v>115</v>
      </c>
      <c r="J6" t="s">
        <v>116</v>
      </c>
      <c r="K6" t="s">
        <v>117</v>
      </c>
      <c r="L6" t="s">
        <v>142</v>
      </c>
      <c r="M6" t="s">
        <v>142</v>
      </c>
      <c r="N6" t="s">
        <v>143</v>
      </c>
      <c r="O6" t="s">
        <v>144</v>
      </c>
      <c r="P6">
        <v>20</v>
      </c>
      <c r="Q6">
        <v>15</v>
      </c>
      <c r="T6">
        <v>1</v>
      </c>
      <c r="W6">
        <v>-10</v>
      </c>
      <c r="X6">
        <v>43</v>
      </c>
      <c r="Y6">
        <v>-15</v>
      </c>
      <c r="Z6">
        <v>24</v>
      </c>
      <c r="AB6" t="s">
        <v>145</v>
      </c>
      <c r="AC6">
        <v>14</v>
      </c>
      <c r="AF6" t="s">
        <v>146</v>
      </c>
      <c r="AG6" t="s">
        <v>122</v>
      </c>
      <c r="AH6" t="s">
        <v>147</v>
      </c>
      <c r="AI6">
        <v>220</v>
      </c>
      <c r="AJ6" t="s">
        <v>148</v>
      </c>
      <c r="AK6" t="s">
        <v>125</v>
      </c>
      <c r="AL6">
        <v>220</v>
      </c>
      <c r="AM6" t="s">
        <v>126</v>
      </c>
      <c r="AN6" t="s">
        <v>127</v>
      </c>
      <c r="AO6" t="s">
        <v>128</v>
      </c>
      <c r="AP6" t="s">
        <v>129</v>
      </c>
      <c r="AQ6" t="s">
        <v>129</v>
      </c>
      <c r="AR6" t="s">
        <v>129</v>
      </c>
      <c r="AS6" t="s">
        <v>129</v>
      </c>
      <c r="AT6" t="s">
        <v>130</v>
      </c>
      <c r="AU6" t="s">
        <v>131</v>
      </c>
      <c r="AV6" t="s">
        <v>132</v>
      </c>
      <c r="AW6">
        <v>16</v>
      </c>
      <c r="BD6" t="s">
        <v>149</v>
      </c>
      <c r="BE6" t="s">
        <v>129</v>
      </c>
      <c r="BF6" t="s">
        <v>134</v>
      </c>
      <c r="BG6">
        <v>23</v>
      </c>
      <c r="BH6" t="s">
        <v>135</v>
      </c>
      <c r="BR6" t="s">
        <v>136</v>
      </c>
      <c r="CG6">
        <v>535</v>
      </c>
      <c r="CH6">
        <v>595</v>
      </c>
      <c r="CI6">
        <v>663</v>
      </c>
      <c r="CJ6">
        <v>790</v>
      </c>
      <c r="CK6">
        <v>293</v>
      </c>
      <c r="CL6">
        <v>395</v>
      </c>
      <c r="CM6">
        <v>21</v>
      </c>
      <c r="CN6">
        <v>25</v>
      </c>
      <c r="CO6">
        <v>270</v>
      </c>
      <c r="CP6">
        <v>366</v>
      </c>
      <c r="CQ6">
        <v>870</v>
      </c>
      <c r="CR6">
        <v>925</v>
      </c>
      <c r="CS6">
        <v>204</v>
      </c>
      <c r="CT6">
        <v>270</v>
      </c>
      <c r="CU6" t="s">
        <v>137</v>
      </c>
      <c r="CV6" t="s">
        <v>138</v>
      </c>
    </row>
    <row r="7" spans="1:108" x14ac:dyDescent="0.25">
      <c r="A7" t="s">
        <v>150</v>
      </c>
      <c r="B7" t="s">
        <v>109</v>
      </c>
      <c r="C7" t="s">
        <v>110</v>
      </c>
      <c r="D7" t="s">
        <v>151</v>
      </c>
      <c r="E7" t="s">
        <v>112</v>
      </c>
      <c r="F7" t="s">
        <v>113</v>
      </c>
      <c r="G7">
        <v>111200</v>
      </c>
      <c r="H7" t="s">
        <v>152</v>
      </c>
      <c r="I7" t="s">
        <v>115</v>
      </c>
      <c r="J7" t="s">
        <v>116</v>
      </c>
      <c r="K7" t="s">
        <v>117</v>
      </c>
      <c r="L7" t="s">
        <v>153</v>
      </c>
      <c r="M7" t="s">
        <v>153</v>
      </c>
      <c r="N7" t="s">
        <v>154</v>
      </c>
      <c r="O7" t="s">
        <v>155</v>
      </c>
      <c r="P7">
        <v>20</v>
      </c>
      <c r="Q7">
        <v>15</v>
      </c>
      <c r="T7">
        <v>1</v>
      </c>
      <c r="W7">
        <v>-10</v>
      </c>
      <c r="X7">
        <v>43</v>
      </c>
      <c r="Y7">
        <v>-15</v>
      </c>
      <c r="Z7">
        <v>24</v>
      </c>
      <c r="AB7" t="s">
        <v>156</v>
      </c>
      <c r="AC7">
        <v>19</v>
      </c>
      <c r="AF7" t="s">
        <v>146</v>
      </c>
      <c r="AG7" t="s">
        <v>157</v>
      </c>
      <c r="AH7" t="s">
        <v>158</v>
      </c>
      <c r="AI7">
        <v>220</v>
      </c>
      <c r="AJ7" t="s">
        <v>159</v>
      </c>
      <c r="AK7" t="s">
        <v>125</v>
      </c>
      <c r="AL7">
        <v>220</v>
      </c>
      <c r="AM7" t="s">
        <v>126</v>
      </c>
      <c r="AN7" t="s">
        <v>127</v>
      </c>
      <c r="AO7" t="s">
        <v>128</v>
      </c>
      <c r="AP7" t="s">
        <v>129</v>
      </c>
      <c r="AQ7" t="s">
        <v>129</v>
      </c>
      <c r="AR7" t="s">
        <v>129</v>
      </c>
      <c r="AS7" t="s">
        <v>129</v>
      </c>
      <c r="AT7" t="s">
        <v>130</v>
      </c>
      <c r="AU7" t="s">
        <v>131</v>
      </c>
      <c r="AV7" t="s">
        <v>132</v>
      </c>
      <c r="AW7">
        <v>16</v>
      </c>
      <c r="BD7" t="s">
        <v>160</v>
      </c>
      <c r="BE7" t="s">
        <v>129</v>
      </c>
      <c r="BF7" t="s">
        <v>134</v>
      </c>
      <c r="BG7">
        <v>32</v>
      </c>
      <c r="BH7" t="s">
        <v>135</v>
      </c>
      <c r="BR7" t="s">
        <v>136</v>
      </c>
      <c r="CG7">
        <v>535</v>
      </c>
      <c r="CH7">
        <v>595</v>
      </c>
      <c r="CI7">
        <v>663</v>
      </c>
      <c r="CJ7">
        <v>790</v>
      </c>
      <c r="CK7">
        <v>293</v>
      </c>
      <c r="CL7">
        <v>395</v>
      </c>
      <c r="CM7">
        <v>26</v>
      </c>
      <c r="CN7">
        <v>30</v>
      </c>
      <c r="CO7">
        <v>270</v>
      </c>
      <c r="CP7">
        <v>366</v>
      </c>
      <c r="CQ7">
        <v>870</v>
      </c>
      <c r="CR7">
        <v>925</v>
      </c>
      <c r="CS7">
        <v>204</v>
      </c>
      <c r="CT7">
        <v>270</v>
      </c>
      <c r="CU7" t="s">
        <v>137</v>
      </c>
      <c r="CV7" t="s">
        <v>138</v>
      </c>
    </row>
    <row r="8" spans="1:108" x14ac:dyDescent="0.25">
      <c r="A8" t="s">
        <v>161</v>
      </c>
      <c r="B8" t="s">
        <v>109</v>
      </c>
      <c r="C8" t="s">
        <v>110</v>
      </c>
      <c r="D8" t="s">
        <v>162</v>
      </c>
      <c r="E8" t="s">
        <v>112</v>
      </c>
      <c r="F8" t="s">
        <v>113</v>
      </c>
      <c r="G8">
        <v>143800</v>
      </c>
      <c r="H8" t="s">
        <v>163</v>
      </c>
      <c r="I8" t="s">
        <v>115</v>
      </c>
      <c r="J8" t="s">
        <v>116</v>
      </c>
      <c r="K8" t="s">
        <v>117</v>
      </c>
      <c r="L8">
        <v>4</v>
      </c>
      <c r="M8">
        <v>4</v>
      </c>
      <c r="N8" t="s">
        <v>164</v>
      </c>
      <c r="O8" t="s">
        <v>165</v>
      </c>
      <c r="P8">
        <v>20</v>
      </c>
      <c r="Q8">
        <v>15</v>
      </c>
      <c r="T8">
        <v>1</v>
      </c>
      <c r="W8">
        <v>-10</v>
      </c>
      <c r="X8">
        <v>43</v>
      </c>
      <c r="Y8">
        <v>-15</v>
      </c>
      <c r="Z8">
        <v>24</v>
      </c>
      <c r="AB8" t="s">
        <v>166</v>
      </c>
      <c r="AC8">
        <v>22</v>
      </c>
      <c r="AF8" t="s">
        <v>167</v>
      </c>
      <c r="AG8" t="s">
        <v>157</v>
      </c>
      <c r="AH8" t="s">
        <v>168</v>
      </c>
      <c r="AI8">
        <v>220</v>
      </c>
      <c r="AJ8" t="s">
        <v>169</v>
      </c>
      <c r="AK8" t="s">
        <v>125</v>
      </c>
      <c r="AL8">
        <v>220</v>
      </c>
      <c r="AM8" t="s">
        <v>126</v>
      </c>
      <c r="AN8" t="s">
        <v>170</v>
      </c>
      <c r="AO8" t="s">
        <v>171</v>
      </c>
      <c r="AP8" t="s">
        <v>129</v>
      </c>
      <c r="AQ8" t="s">
        <v>129</v>
      </c>
      <c r="AR8" t="s">
        <v>129</v>
      </c>
      <c r="AS8" t="s">
        <v>129</v>
      </c>
      <c r="AT8" t="s">
        <v>130</v>
      </c>
      <c r="AU8" t="s">
        <v>131</v>
      </c>
      <c r="AV8" t="s">
        <v>132</v>
      </c>
      <c r="AW8">
        <v>16</v>
      </c>
      <c r="BD8" t="s">
        <v>172</v>
      </c>
      <c r="BE8" t="s">
        <v>129</v>
      </c>
      <c r="BF8" t="s">
        <v>134</v>
      </c>
      <c r="BG8">
        <v>38</v>
      </c>
      <c r="BH8" t="s">
        <v>135</v>
      </c>
      <c r="BR8" t="s">
        <v>173</v>
      </c>
      <c r="CG8">
        <v>540</v>
      </c>
      <c r="CH8">
        <v>648</v>
      </c>
      <c r="CI8">
        <v>790</v>
      </c>
      <c r="CJ8">
        <v>938</v>
      </c>
      <c r="CK8">
        <v>290</v>
      </c>
      <c r="CL8">
        <v>400</v>
      </c>
      <c r="CM8">
        <v>34</v>
      </c>
      <c r="CN8">
        <v>37</v>
      </c>
      <c r="CO8">
        <v>270</v>
      </c>
      <c r="CP8">
        <v>366</v>
      </c>
      <c r="CQ8">
        <v>870</v>
      </c>
      <c r="CR8">
        <v>925</v>
      </c>
      <c r="CS8">
        <v>204</v>
      </c>
      <c r="CT8">
        <v>270</v>
      </c>
      <c r="CU8" t="s">
        <v>137</v>
      </c>
      <c r="CV8" t="s">
        <v>138</v>
      </c>
    </row>
    <row r="9" spans="1:108" x14ac:dyDescent="0.25">
      <c r="A9" t="s">
        <v>174</v>
      </c>
      <c r="B9" t="s">
        <v>109</v>
      </c>
      <c r="C9" t="s">
        <v>110</v>
      </c>
      <c r="D9" t="s">
        <v>175</v>
      </c>
      <c r="E9" t="s">
        <v>176</v>
      </c>
      <c r="F9" t="s">
        <v>177</v>
      </c>
      <c r="G9">
        <v>70400</v>
      </c>
      <c r="H9" t="s">
        <v>178</v>
      </c>
      <c r="I9" t="s">
        <v>179</v>
      </c>
      <c r="J9" t="s">
        <v>180</v>
      </c>
      <c r="K9" t="s">
        <v>117</v>
      </c>
      <c r="L9" t="s">
        <v>181</v>
      </c>
      <c r="M9" t="s">
        <v>182</v>
      </c>
      <c r="N9" t="s">
        <v>183</v>
      </c>
      <c r="O9" t="s">
        <v>184</v>
      </c>
      <c r="P9">
        <v>20</v>
      </c>
      <c r="Q9">
        <v>15</v>
      </c>
      <c r="T9">
        <v>1</v>
      </c>
      <c r="W9">
        <v>-10</v>
      </c>
      <c r="X9">
        <v>46</v>
      </c>
      <c r="Y9">
        <v>-15</v>
      </c>
      <c r="Z9">
        <v>24</v>
      </c>
      <c r="AC9">
        <v>11</v>
      </c>
      <c r="AF9" t="s">
        <v>185</v>
      </c>
      <c r="AG9" t="s">
        <v>157</v>
      </c>
      <c r="AM9" t="s">
        <v>126</v>
      </c>
      <c r="AN9" t="s">
        <v>127</v>
      </c>
      <c r="AO9" t="s">
        <v>186</v>
      </c>
      <c r="AP9" t="s">
        <v>129</v>
      </c>
      <c r="AQ9" t="s">
        <v>129</v>
      </c>
      <c r="AR9" t="s">
        <v>129</v>
      </c>
      <c r="AS9" t="s">
        <v>129</v>
      </c>
      <c r="AT9" t="s">
        <v>187</v>
      </c>
      <c r="AU9" t="s">
        <v>131</v>
      </c>
      <c r="AV9" t="s">
        <v>132</v>
      </c>
      <c r="AW9">
        <v>16</v>
      </c>
      <c r="BD9" t="s">
        <v>188</v>
      </c>
      <c r="BE9" t="s">
        <v>129</v>
      </c>
      <c r="BG9">
        <v>20</v>
      </c>
      <c r="BH9" t="s">
        <v>135</v>
      </c>
      <c r="BR9" t="s">
        <v>189</v>
      </c>
      <c r="CG9">
        <v>541</v>
      </c>
      <c r="CH9">
        <v>596</v>
      </c>
      <c r="CI9">
        <v>663</v>
      </c>
      <c r="CJ9">
        <v>798</v>
      </c>
      <c r="CK9">
        <v>290</v>
      </c>
      <c r="CL9">
        <v>369</v>
      </c>
      <c r="CM9">
        <v>23</v>
      </c>
      <c r="CN9">
        <v>25</v>
      </c>
      <c r="CO9">
        <v>270</v>
      </c>
      <c r="CP9">
        <v>334</v>
      </c>
      <c r="CQ9">
        <v>784</v>
      </c>
      <c r="CR9">
        <v>864</v>
      </c>
      <c r="CS9">
        <v>224</v>
      </c>
      <c r="CT9">
        <v>279</v>
      </c>
      <c r="CU9">
        <v>8</v>
      </c>
      <c r="CV9">
        <v>11</v>
      </c>
    </row>
    <row r="10" spans="1:108" x14ac:dyDescent="0.25">
      <c r="A10" t="s">
        <v>190</v>
      </c>
      <c r="B10" t="s">
        <v>109</v>
      </c>
      <c r="C10" t="s">
        <v>110</v>
      </c>
      <c r="D10" t="s">
        <v>191</v>
      </c>
      <c r="E10" t="s">
        <v>176</v>
      </c>
      <c r="F10" t="s">
        <v>177</v>
      </c>
      <c r="G10">
        <v>70400</v>
      </c>
      <c r="H10" t="s">
        <v>178</v>
      </c>
      <c r="I10" t="s">
        <v>192</v>
      </c>
      <c r="J10" t="s">
        <v>193</v>
      </c>
      <c r="K10" t="s">
        <v>117</v>
      </c>
      <c r="L10" t="s">
        <v>194</v>
      </c>
      <c r="M10" t="s">
        <v>195</v>
      </c>
      <c r="N10" t="s">
        <v>196</v>
      </c>
      <c r="O10" t="s">
        <v>197</v>
      </c>
      <c r="P10">
        <v>20</v>
      </c>
      <c r="Q10">
        <v>15</v>
      </c>
      <c r="T10">
        <v>1</v>
      </c>
      <c r="W10">
        <v>-10</v>
      </c>
      <c r="X10">
        <v>46</v>
      </c>
      <c r="Y10">
        <v>-15</v>
      </c>
      <c r="Z10">
        <v>24</v>
      </c>
      <c r="AC10">
        <v>11</v>
      </c>
      <c r="AF10" t="s">
        <v>185</v>
      </c>
      <c r="AG10" t="s">
        <v>157</v>
      </c>
      <c r="AM10" t="s">
        <v>126</v>
      </c>
      <c r="AN10" t="s">
        <v>127</v>
      </c>
      <c r="AO10" t="s">
        <v>198</v>
      </c>
      <c r="AP10" t="s">
        <v>129</v>
      </c>
      <c r="AQ10" t="s">
        <v>129</v>
      </c>
      <c r="AR10" t="s">
        <v>129</v>
      </c>
      <c r="AS10" t="s">
        <v>129</v>
      </c>
      <c r="AT10" t="s">
        <v>187</v>
      </c>
      <c r="AU10" t="s">
        <v>131</v>
      </c>
      <c r="AV10" t="s">
        <v>132</v>
      </c>
      <c r="AW10">
        <v>16</v>
      </c>
      <c r="BD10" t="s">
        <v>199</v>
      </c>
      <c r="BE10" t="s">
        <v>129</v>
      </c>
      <c r="BG10">
        <v>19</v>
      </c>
      <c r="BH10" t="s">
        <v>135</v>
      </c>
      <c r="BR10" t="s">
        <v>189</v>
      </c>
      <c r="CG10">
        <v>541</v>
      </c>
      <c r="CH10">
        <v>596</v>
      </c>
      <c r="CI10">
        <v>663</v>
      </c>
      <c r="CJ10">
        <v>798</v>
      </c>
      <c r="CK10">
        <v>290</v>
      </c>
      <c r="CL10">
        <v>369</v>
      </c>
      <c r="CM10">
        <v>23</v>
      </c>
      <c r="CN10">
        <v>25</v>
      </c>
      <c r="CO10">
        <v>270</v>
      </c>
      <c r="CP10">
        <v>334</v>
      </c>
      <c r="CQ10">
        <v>784</v>
      </c>
      <c r="CR10">
        <v>864</v>
      </c>
      <c r="CS10">
        <v>224</v>
      </c>
      <c r="CT10">
        <v>279</v>
      </c>
      <c r="CU10">
        <v>8</v>
      </c>
      <c r="CV10">
        <v>11</v>
      </c>
    </row>
    <row r="11" spans="1:108" x14ac:dyDescent="0.25">
      <c r="A11" t="s">
        <v>200</v>
      </c>
      <c r="B11" t="s">
        <v>109</v>
      </c>
      <c r="C11" t="s">
        <v>110</v>
      </c>
      <c r="D11" t="s">
        <v>201</v>
      </c>
      <c r="E11" t="s">
        <v>176</v>
      </c>
      <c r="F11" t="s">
        <v>177</v>
      </c>
      <c r="G11">
        <v>74000</v>
      </c>
      <c r="H11" t="s">
        <v>178</v>
      </c>
      <c r="I11" t="s">
        <v>179</v>
      </c>
      <c r="J11" t="s">
        <v>180</v>
      </c>
      <c r="K11" t="s">
        <v>117</v>
      </c>
      <c r="L11" t="s">
        <v>202</v>
      </c>
      <c r="M11" t="s">
        <v>203</v>
      </c>
      <c r="N11" t="s">
        <v>204</v>
      </c>
      <c r="O11" t="s">
        <v>205</v>
      </c>
      <c r="P11">
        <v>20</v>
      </c>
      <c r="Q11">
        <v>15</v>
      </c>
      <c r="T11">
        <v>1</v>
      </c>
      <c r="W11">
        <v>-10</v>
      </c>
      <c r="X11">
        <v>46</v>
      </c>
      <c r="Y11">
        <v>-15</v>
      </c>
      <c r="Z11">
        <v>24</v>
      </c>
      <c r="AC11">
        <v>11</v>
      </c>
      <c r="AF11" t="s">
        <v>185</v>
      </c>
      <c r="AG11" t="s">
        <v>157</v>
      </c>
      <c r="AM11" t="s">
        <v>126</v>
      </c>
      <c r="AN11" t="s">
        <v>127</v>
      </c>
      <c r="AO11" t="s">
        <v>186</v>
      </c>
      <c r="AP11" t="s">
        <v>129</v>
      </c>
      <c r="AQ11" t="s">
        <v>129</v>
      </c>
      <c r="AR11" t="s">
        <v>129</v>
      </c>
      <c r="AS11" t="s">
        <v>129</v>
      </c>
      <c r="AT11" t="s">
        <v>187</v>
      </c>
      <c r="AU11" t="s">
        <v>131</v>
      </c>
      <c r="AV11" t="s">
        <v>132</v>
      </c>
      <c r="AW11">
        <v>16</v>
      </c>
      <c r="BD11" t="s">
        <v>206</v>
      </c>
      <c r="BE11" t="s">
        <v>129</v>
      </c>
      <c r="BG11">
        <v>25</v>
      </c>
      <c r="BH11" t="s">
        <v>135</v>
      </c>
      <c r="BR11" t="s">
        <v>189</v>
      </c>
      <c r="CG11">
        <v>541</v>
      </c>
      <c r="CH11">
        <v>596</v>
      </c>
      <c r="CI11">
        <v>663</v>
      </c>
      <c r="CJ11">
        <v>798</v>
      </c>
      <c r="CK11">
        <v>290</v>
      </c>
      <c r="CL11">
        <v>369</v>
      </c>
      <c r="CM11">
        <v>23</v>
      </c>
      <c r="CN11">
        <v>25</v>
      </c>
      <c r="CO11">
        <v>270</v>
      </c>
      <c r="CP11">
        <v>334</v>
      </c>
      <c r="CQ11">
        <v>784</v>
      </c>
      <c r="CR11">
        <v>864</v>
      </c>
      <c r="CS11">
        <v>224</v>
      </c>
      <c r="CT11">
        <v>279</v>
      </c>
      <c r="CU11">
        <v>8</v>
      </c>
      <c r="CV11">
        <v>11</v>
      </c>
    </row>
    <row r="12" spans="1:108" x14ac:dyDescent="0.25">
      <c r="A12" t="s">
        <v>207</v>
      </c>
      <c r="B12" t="s">
        <v>109</v>
      </c>
      <c r="C12" t="s">
        <v>110</v>
      </c>
      <c r="D12" t="s">
        <v>208</v>
      </c>
      <c r="E12" t="s">
        <v>176</v>
      </c>
      <c r="F12" t="s">
        <v>113</v>
      </c>
      <c r="G12">
        <v>74000</v>
      </c>
      <c r="H12" t="s">
        <v>178</v>
      </c>
      <c r="I12" t="s">
        <v>209</v>
      </c>
      <c r="J12" t="s">
        <v>210</v>
      </c>
      <c r="K12" t="s">
        <v>117</v>
      </c>
      <c r="L12" t="s">
        <v>211</v>
      </c>
      <c r="M12" t="s">
        <v>212</v>
      </c>
      <c r="N12" t="s">
        <v>213</v>
      </c>
      <c r="O12" t="s">
        <v>214</v>
      </c>
      <c r="P12">
        <v>20</v>
      </c>
      <c r="Q12">
        <v>15</v>
      </c>
      <c r="T12">
        <v>1</v>
      </c>
      <c r="W12">
        <v>-10</v>
      </c>
      <c r="X12">
        <v>46</v>
      </c>
      <c r="Y12">
        <v>-15</v>
      </c>
      <c r="Z12">
        <v>24</v>
      </c>
      <c r="AC12">
        <v>14</v>
      </c>
      <c r="AF12" t="s">
        <v>185</v>
      </c>
      <c r="AG12" t="s">
        <v>157</v>
      </c>
      <c r="AM12" t="s">
        <v>126</v>
      </c>
      <c r="AN12" t="s">
        <v>127</v>
      </c>
      <c r="AO12" t="s">
        <v>198</v>
      </c>
      <c r="AP12" t="s">
        <v>129</v>
      </c>
      <c r="AQ12" t="s">
        <v>129</v>
      </c>
      <c r="AR12" t="s">
        <v>129</v>
      </c>
      <c r="AS12" t="s">
        <v>129</v>
      </c>
      <c r="AT12" t="s">
        <v>187</v>
      </c>
      <c r="AU12" t="s">
        <v>131</v>
      </c>
      <c r="AV12" t="s">
        <v>132</v>
      </c>
      <c r="AW12">
        <v>16</v>
      </c>
      <c r="BD12" t="s">
        <v>215</v>
      </c>
      <c r="BE12" t="s">
        <v>129</v>
      </c>
      <c r="BG12">
        <v>24</v>
      </c>
      <c r="BH12" t="s">
        <v>135</v>
      </c>
      <c r="BR12" t="s">
        <v>189</v>
      </c>
      <c r="CG12">
        <v>541</v>
      </c>
      <c r="CH12">
        <v>596</v>
      </c>
      <c r="CI12">
        <v>663</v>
      </c>
      <c r="CJ12">
        <v>798</v>
      </c>
      <c r="CK12">
        <v>290</v>
      </c>
      <c r="CL12">
        <v>369</v>
      </c>
      <c r="CM12">
        <v>23</v>
      </c>
      <c r="CN12">
        <v>25</v>
      </c>
      <c r="CO12">
        <v>270</v>
      </c>
      <c r="CP12">
        <v>334</v>
      </c>
      <c r="CQ12">
        <v>784</v>
      </c>
      <c r="CR12">
        <v>864</v>
      </c>
      <c r="CS12">
        <v>224</v>
      </c>
      <c r="CT12">
        <v>279</v>
      </c>
      <c r="CU12">
        <v>8</v>
      </c>
      <c r="CV12">
        <v>11</v>
      </c>
    </row>
    <row r="13" spans="1:108" x14ac:dyDescent="0.25">
      <c r="A13" t="s">
        <v>216</v>
      </c>
      <c r="B13" t="s">
        <v>109</v>
      </c>
      <c r="C13" t="s">
        <v>110</v>
      </c>
      <c r="D13" t="s">
        <v>217</v>
      </c>
      <c r="E13" t="s">
        <v>176</v>
      </c>
      <c r="F13" t="s">
        <v>177</v>
      </c>
      <c r="G13">
        <v>84400</v>
      </c>
      <c r="H13" t="s">
        <v>178</v>
      </c>
      <c r="I13" t="s">
        <v>179</v>
      </c>
      <c r="J13" t="s">
        <v>180</v>
      </c>
      <c r="K13" t="s">
        <v>117</v>
      </c>
      <c r="L13" t="s">
        <v>218</v>
      </c>
      <c r="M13" t="s">
        <v>219</v>
      </c>
      <c r="N13" t="s">
        <v>220</v>
      </c>
      <c r="O13" t="s">
        <v>221</v>
      </c>
      <c r="P13">
        <v>20</v>
      </c>
      <c r="Q13">
        <v>15</v>
      </c>
      <c r="T13">
        <v>1</v>
      </c>
      <c r="W13">
        <v>-10</v>
      </c>
      <c r="X13">
        <v>46</v>
      </c>
      <c r="Y13">
        <v>-15</v>
      </c>
      <c r="Z13">
        <v>24</v>
      </c>
      <c r="AC13">
        <v>11</v>
      </c>
      <c r="AF13" t="s">
        <v>222</v>
      </c>
      <c r="AG13" t="s">
        <v>122</v>
      </c>
      <c r="AM13" t="s">
        <v>126</v>
      </c>
      <c r="AN13" t="s">
        <v>127</v>
      </c>
      <c r="AO13" t="s">
        <v>186</v>
      </c>
      <c r="AP13" t="s">
        <v>129</v>
      </c>
      <c r="AQ13" t="s">
        <v>129</v>
      </c>
      <c r="AR13" t="s">
        <v>129</v>
      </c>
      <c r="AS13" t="s">
        <v>129</v>
      </c>
      <c r="AT13" t="s">
        <v>187</v>
      </c>
      <c r="AU13" t="s">
        <v>131</v>
      </c>
      <c r="AV13" t="s">
        <v>132</v>
      </c>
      <c r="AW13">
        <v>16</v>
      </c>
      <c r="BD13" t="s">
        <v>223</v>
      </c>
      <c r="BE13" t="s">
        <v>129</v>
      </c>
      <c r="BG13">
        <v>34</v>
      </c>
      <c r="BH13" t="s">
        <v>135</v>
      </c>
      <c r="BR13" t="s">
        <v>224</v>
      </c>
      <c r="CG13">
        <v>541</v>
      </c>
      <c r="CH13">
        <v>596</v>
      </c>
      <c r="CI13">
        <v>663</v>
      </c>
      <c r="CJ13">
        <v>798</v>
      </c>
      <c r="CK13">
        <v>290</v>
      </c>
      <c r="CL13">
        <v>369</v>
      </c>
      <c r="CM13">
        <v>25</v>
      </c>
      <c r="CN13">
        <v>27</v>
      </c>
      <c r="CO13">
        <v>270</v>
      </c>
      <c r="CP13">
        <v>334</v>
      </c>
      <c r="CQ13">
        <v>784</v>
      </c>
      <c r="CR13">
        <v>864</v>
      </c>
      <c r="CS13">
        <v>224</v>
      </c>
      <c r="CT13">
        <v>279</v>
      </c>
      <c r="CU13">
        <v>8</v>
      </c>
      <c r="CV13">
        <v>11</v>
      </c>
    </row>
    <row r="14" spans="1:108" x14ac:dyDescent="0.25">
      <c r="A14" t="s">
        <v>225</v>
      </c>
      <c r="B14" t="s">
        <v>109</v>
      </c>
      <c r="C14" t="s">
        <v>110</v>
      </c>
      <c r="D14" t="s">
        <v>226</v>
      </c>
      <c r="E14" t="s">
        <v>176</v>
      </c>
      <c r="F14" t="s">
        <v>113</v>
      </c>
      <c r="G14">
        <v>84400</v>
      </c>
      <c r="H14" t="s">
        <v>178</v>
      </c>
      <c r="I14" t="s">
        <v>227</v>
      </c>
      <c r="J14" t="s">
        <v>228</v>
      </c>
      <c r="K14" t="s">
        <v>117</v>
      </c>
      <c r="L14" t="s">
        <v>229</v>
      </c>
      <c r="M14" t="s">
        <v>230</v>
      </c>
      <c r="N14">
        <v>1</v>
      </c>
      <c r="O14" t="s">
        <v>231</v>
      </c>
      <c r="P14">
        <v>20</v>
      </c>
      <c r="Q14">
        <v>15</v>
      </c>
      <c r="T14">
        <v>1</v>
      </c>
      <c r="W14">
        <v>-10</v>
      </c>
      <c r="X14">
        <v>46</v>
      </c>
      <c r="Y14">
        <v>-15</v>
      </c>
      <c r="Z14">
        <v>24</v>
      </c>
      <c r="AC14">
        <v>19</v>
      </c>
      <c r="AF14" t="s">
        <v>222</v>
      </c>
      <c r="AG14" t="s">
        <v>122</v>
      </c>
      <c r="AM14" t="s">
        <v>126</v>
      </c>
      <c r="AN14" t="s">
        <v>127</v>
      </c>
      <c r="AO14" t="s">
        <v>198</v>
      </c>
      <c r="AP14" t="s">
        <v>129</v>
      </c>
      <c r="AQ14" t="s">
        <v>129</v>
      </c>
      <c r="AR14" t="s">
        <v>129</v>
      </c>
      <c r="AS14" t="s">
        <v>129</v>
      </c>
      <c r="AT14" t="s">
        <v>187</v>
      </c>
      <c r="AU14" t="s">
        <v>131</v>
      </c>
      <c r="AV14" t="s">
        <v>132</v>
      </c>
      <c r="AW14">
        <v>16</v>
      </c>
      <c r="BD14" t="s">
        <v>232</v>
      </c>
      <c r="BE14" t="s">
        <v>129</v>
      </c>
      <c r="BG14">
        <v>32</v>
      </c>
      <c r="BH14" t="s">
        <v>135</v>
      </c>
      <c r="BR14" t="s">
        <v>224</v>
      </c>
      <c r="CG14">
        <v>541</v>
      </c>
      <c r="CH14">
        <v>596</v>
      </c>
      <c r="CI14">
        <v>663</v>
      </c>
      <c r="CJ14">
        <v>798</v>
      </c>
      <c r="CK14">
        <v>290</v>
      </c>
      <c r="CL14">
        <v>369</v>
      </c>
      <c r="CM14">
        <v>25</v>
      </c>
      <c r="CN14">
        <v>27</v>
      </c>
      <c r="CO14">
        <v>270</v>
      </c>
      <c r="CP14">
        <v>334</v>
      </c>
      <c r="CQ14">
        <v>784</v>
      </c>
      <c r="CR14">
        <v>864</v>
      </c>
      <c r="CS14">
        <v>224</v>
      </c>
      <c r="CT14">
        <v>279</v>
      </c>
      <c r="CU14">
        <v>8</v>
      </c>
      <c r="CV14">
        <v>11</v>
      </c>
    </row>
    <row r="15" spans="1:108" x14ac:dyDescent="0.25">
      <c r="A15" t="s">
        <v>233</v>
      </c>
      <c r="B15" t="s">
        <v>109</v>
      </c>
      <c r="C15" t="s">
        <v>110</v>
      </c>
      <c r="D15" t="s">
        <v>234</v>
      </c>
      <c r="E15" t="s">
        <v>176</v>
      </c>
      <c r="F15" t="s">
        <v>177</v>
      </c>
      <c r="G15">
        <v>150900</v>
      </c>
      <c r="H15" t="s">
        <v>235</v>
      </c>
      <c r="I15" t="s">
        <v>236</v>
      </c>
      <c r="J15" t="s">
        <v>237</v>
      </c>
      <c r="K15" t="s">
        <v>117</v>
      </c>
      <c r="L15" t="s">
        <v>238</v>
      </c>
      <c r="M15" t="s">
        <v>239</v>
      </c>
      <c r="N15" t="s">
        <v>240</v>
      </c>
      <c r="O15" t="s">
        <v>241</v>
      </c>
      <c r="P15">
        <v>25</v>
      </c>
      <c r="Q15">
        <v>20</v>
      </c>
      <c r="T15">
        <v>1</v>
      </c>
      <c r="W15">
        <v>-10</v>
      </c>
      <c r="X15">
        <v>46</v>
      </c>
      <c r="Y15">
        <v>-15</v>
      </c>
      <c r="Z15">
        <v>24</v>
      </c>
      <c r="AC15">
        <v>29</v>
      </c>
      <c r="AF15" t="s">
        <v>242</v>
      </c>
      <c r="AG15" t="s">
        <v>243</v>
      </c>
      <c r="AM15" t="s">
        <v>126</v>
      </c>
      <c r="AN15" t="s">
        <v>127</v>
      </c>
      <c r="AO15" t="s">
        <v>244</v>
      </c>
      <c r="AP15" t="s">
        <v>129</v>
      </c>
      <c r="AQ15" t="s">
        <v>129</v>
      </c>
      <c r="AR15" t="s">
        <v>129</v>
      </c>
      <c r="AS15" t="s">
        <v>129</v>
      </c>
      <c r="AT15" t="s">
        <v>187</v>
      </c>
      <c r="AU15" t="s">
        <v>131</v>
      </c>
      <c r="AV15" t="s">
        <v>132</v>
      </c>
      <c r="AW15">
        <v>16</v>
      </c>
      <c r="BD15" t="s">
        <v>245</v>
      </c>
      <c r="BE15" t="s">
        <v>129</v>
      </c>
      <c r="BG15">
        <v>52</v>
      </c>
      <c r="BH15" t="s">
        <v>135</v>
      </c>
      <c r="BR15" t="s">
        <v>246</v>
      </c>
      <c r="CG15">
        <v>542</v>
      </c>
      <c r="CH15">
        <v>602</v>
      </c>
      <c r="CI15">
        <v>799</v>
      </c>
      <c r="CJ15">
        <v>940</v>
      </c>
      <c r="CK15">
        <v>290</v>
      </c>
      <c r="CL15">
        <v>375</v>
      </c>
      <c r="CM15">
        <v>33</v>
      </c>
      <c r="CN15">
        <v>37</v>
      </c>
      <c r="CO15">
        <v>293</v>
      </c>
      <c r="CP15">
        <v>375</v>
      </c>
      <c r="CQ15">
        <v>790</v>
      </c>
      <c r="CR15">
        <v>840</v>
      </c>
      <c r="CS15">
        <v>249</v>
      </c>
      <c r="CT15">
        <v>320</v>
      </c>
      <c r="CU15" t="s">
        <v>247</v>
      </c>
      <c r="CV15">
        <v>12</v>
      </c>
    </row>
    <row r="16" spans="1:108" x14ac:dyDescent="0.25">
      <c r="A16" t="s">
        <v>248</v>
      </c>
      <c r="B16" t="s">
        <v>109</v>
      </c>
      <c r="C16" t="s">
        <v>110</v>
      </c>
      <c r="D16" t="s">
        <v>249</v>
      </c>
      <c r="E16" t="s">
        <v>176</v>
      </c>
      <c r="F16" t="s">
        <v>177</v>
      </c>
      <c r="G16">
        <v>150900</v>
      </c>
      <c r="H16" t="s">
        <v>235</v>
      </c>
      <c r="I16" t="s">
        <v>250</v>
      </c>
      <c r="J16" t="s">
        <v>251</v>
      </c>
      <c r="K16" t="s">
        <v>117</v>
      </c>
      <c r="L16" t="s">
        <v>252</v>
      </c>
      <c r="M16" t="s">
        <v>239</v>
      </c>
      <c r="N16" t="s">
        <v>240</v>
      </c>
      <c r="O16" t="s">
        <v>241</v>
      </c>
      <c r="P16">
        <v>25</v>
      </c>
      <c r="Q16">
        <v>20</v>
      </c>
      <c r="T16">
        <v>1</v>
      </c>
      <c r="W16">
        <v>-10</v>
      </c>
      <c r="X16">
        <v>46</v>
      </c>
      <c r="Y16">
        <v>-15</v>
      </c>
      <c r="Z16">
        <v>24</v>
      </c>
      <c r="AC16">
        <v>29</v>
      </c>
      <c r="AF16" t="s">
        <v>242</v>
      </c>
      <c r="AG16" t="s">
        <v>243</v>
      </c>
      <c r="AM16" t="s">
        <v>126</v>
      </c>
      <c r="AN16" t="s">
        <v>127</v>
      </c>
      <c r="AO16" t="s">
        <v>244</v>
      </c>
      <c r="AP16" t="s">
        <v>129</v>
      </c>
      <c r="AQ16" t="s">
        <v>129</v>
      </c>
      <c r="AR16" t="s">
        <v>129</v>
      </c>
      <c r="AS16" t="s">
        <v>129</v>
      </c>
      <c r="AT16" t="s">
        <v>187</v>
      </c>
      <c r="AU16" t="s">
        <v>131</v>
      </c>
      <c r="AV16" t="s">
        <v>132</v>
      </c>
      <c r="AW16">
        <v>16</v>
      </c>
      <c r="BD16" t="s">
        <v>245</v>
      </c>
      <c r="BE16" t="s">
        <v>129</v>
      </c>
      <c r="BG16">
        <v>52</v>
      </c>
      <c r="BH16" t="s">
        <v>135</v>
      </c>
      <c r="BR16" t="s">
        <v>246</v>
      </c>
      <c r="CG16">
        <v>542</v>
      </c>
      <c r="CH16">
        <v>602</v>
      </c>
      <c r="CI16">
        <v>799</v>
      </c>
      <c r="CJ16">
        <v>940</v>
      </c>
      <c r="CK16">
        <v>290</v>
      </c>
      <c r="CL16">
        <v>375</v>
      </c>
      <c r="CM16">
        <v>33</v>
      </c>
      <c r="CN16">
        <v>36</v>
      </c>
      <c r="CO16">
        <v>293</v>
      </c>
      <c r="CP16">
        <v>375</v>
      </c>
      <c r="CQ16">
        <v>790</v>
      </c>
      <c r="CR16">
        <v>840</v>
      </c>
      <c r="CS16">
        <v>249</v>
      </c>
      <c r="CT16">
        <v>320</v>
      </c>
      <c r="CU16" t="s">
        <v>247</v>
      </c>
      <c r="CV16">
        <v>12</v>
      </c>
    </row>
    <row r="17" spans="1:100" x14ac:dyDescent="0.25">
      <c r="A17" t="s">
        <v>253</v>
      </c>
      <c r="B17" t="s">
        <v>109</v>
      </c>
      <c r="C17" t="s">
        <v>110</v>
      </c>
      <c r="D17" t="s">
        <v>254</v>
      </c>
      <c r="E17" t="s">
        <v>176</v>
      </c>
      <c r="F17" t="s">
        <v>177</v>
      </c>
      <c r="G17">
        <v>185100</v>
      </c>
      <c r="H17" t="s">
        <v>235</v>
      </c>
      <c r="I17" t="s">
        <v>255</v>
      </c>
      <c r="J17" t="s">
        <v>256</v>
      </c>
      <c r="K17" t="s">
        <v>117</v>
      </c>
      <c r="L17" t="s">
        <v>257</v>
      </c>
      <c r="M17" t="s">
        <v>258</v>
      </c>
      <c r="N17" t="s">
        <v>259</v>
      </c>
      <c r="O17" t="s">
        <v>260</v>
      </c>
      <c r="P17">
        <v>30</v>
      </c>
      <c r="Q17">
        <v>25</v>
      </c>
      <c r="T17">
        <v>1</v>
      </c>
      <c r="W17">
        <v>-10</v>
      </c>
      <c r="X17">
        <v>46</v>
      </c>
      <c r="Y17">
        <v>-15</v>
      </c>
      <c r="Z17">
        <v>24</v>
      </c>
      <c r="AC17">
        <v>40</v>
      </c>
      <c r="AF17" t="s">
        <v>261</v>
      </c>
      <c r="AG17" t="s">
        <v>157</v>
      </c>
      <c r="AM17" t="s">
        <v>126</v>
      </c>
      <c r="AN17" t="s">
        <v>170</v>
      </c>
      <c r="AO17" t="s">
        <v>244</v>
      </c>
      <c r="AP17" t="s">
        <v>129</v>
      </c>
      <c r="AQ17" t="s">
        <v>129</v>
      </c>
      <c r="AR17" t="s">
        <v>129</v>
      </c>
      <c r="AS17" t="s">
        <v>129</v>
      </c>
      <c r="AT17" t="s">
        <v>187</v>
      </c>
      <c r="AU17" t="s">
        <v>131</v>
      </c>
      <c r="AV17" t="s">
        <v>132</v>
      </c>
      <c r="AW17">
        <v>20</v>
      </c>
      <c r="BD17" t="s">
        <v>262</v>
      </c>
      <c r="BE17" t="s">
        <v>129</v>
      </c>
      <c r="BG17">
        <v>71</v>
      </c>
      <c r="BH17" t="s">
        <v>135</v>
      </c>
      <c r="BR17" t="s">
        <v>263</v>
      </c>
      <c r="CG17">
        <v>632</v>
      </c>
      <c r="CH17">
        <v>692</v>
      </c>
      <c r="CI17">
        <v>799</v>
      </c>
      <c r="CJ17">
        <v>940</v>
      </c>
      <c r="CK17">
        <v>290</v>
      </c>
      <c r="CL17">
        <v>375</v>
      </c>
      <c r="CM17">
        <v>38</v>
      </c>
      <c r="CN17">
        <v>42</v>
      </c>
      <c r="CO17">
        <v>293</v>
      </c>
      <c r="CP17">
        <v>375</v>
      </c>
      <c r="CQ17">
        <v>790</v>
      </c>
      <c r="CR17">
        <v>840</v>
      </c>
      <c r="CS17">
        <v>249</v>
      </c>
      <c r="CT17">
        <v>320</v>
      </c>
      <c r="CU17">
        <v>10</v>
      </c>
      <c r="CV17" t="s">
        <v>264</v>
      </c>
    </row>
    <row r="18" spans="1:100" x14ac:dyDescent="0.25">
      <c r="A18" t="s">
        <v>265</v>
      </c>
      <c r="B18" t="s">
        <v>109</v>
      </c>
      <c r="C18" t="s">
        <v>110</v>
      </c>
      <c r="D18" t="s">
        <v>266</v>
      </c>
      <c r="E18" t="s">
        <v>176</v>
      </c>
      <c r="F18" t="s">
        <v>177</v>
      </c>
      <c r="G18">
        <v>185100</v>
      </c>
      <c r="H18" t="s">
        <v>235</v>
      </c>
      <c r="I18" t="s">
        <v>267</v>
      </c>
      <c r="J18" t="s">
        <v>268</v>
      </c>
      <c r="K18" t="s">
        <v>117</v>
      </c>
      <c r="L18" t="s">
        <v>257</v>
      </c>
      <c r="M18" t="s">
        <v>258</v>
      </c>
      <c r="N18" t="s">
        <v>259</v>
      </c>
      <c r="O18" t="s">
        <v>260</v>
      </c>
      <c r="P18">
        <v>30</v>
      </c>
      <c r="Q18">
        <v>25</v>
      </c>
      <c r="T18">
        <v>1</v>
      </c>
      <c r="W18">
        <v>-10</v>
      </c>
      <c r="X18">
        <v>46</v>
      </c>
      <c r="Y18">
        <v>-15</v>
      </c>
      <c r="Z18">
        <v>24</v>
      </c>
      <c r="AC18">
        <v>40</v>
      </c>
      <c r="AF18" t="s">
        <v>261</v>
      </c>
      <c r="AG18" t="s">
        <v>157</v>
      </c>
      <c r="AM18" t="s">
        <v>126</v>
      </c>
      <c r="AN18" t="s">
        <v>170</v>
      </c>
      <c r="AO18" t="s">
        <v>244</v>
      </c>
      <c r="AP18" t="s">
        <v>129</v>
      </c>
      <c r="AQ18" t="s">
        <v>129</v>
      </c>
      <c r="AR18" t="s">
        <v>129</v>
      </c>
      <c r="AS18" t="s">
        <v>129</v>
      </c>
      <c r="AT18" t="s">
        <v>187</v>
      </c>
      <c r="AU18" t="s">
        <v>131</v>
      </c>
      <c r="AV18" t="s">
        <v>132</v>
      </c>
      <c r="AW18">
        <v>20</v>
      </c>
      <c r="BD18" t="s">
        <v>262</v>
      </c>
      <c r="BE18" t="s">
        <v>129</v>
      </c>
      <c r="BG18">
        <v>71</v>
      </c>
      <c r="BH18" t="s">
        <v>135</v>
      </c>
      <c r="BR18" t="s">
        <v>263</v>
      </c>
      <c r="CG18">
        <v>632</v>
      </c>
      <c r="CH18">
        <v>692</v>
      </c>
      <c r="CI18">
        <v>799</v>
      </c>
      <c r="CJ18">
        <v>940</v>
      </c>
      <c r="CK18">
        <v>290</v>
      </c>
      <c r="CL18">
        <v>375</v>
      </c>
      <c r="CM18">
        <v>38</v>
      </c>
      <c r="CN18">
        <v>42</v>
      </c>
      <c r="CO18">
        <v>293</v>
      </c>
      <c r="CP18">
        <v>375</v>
      </c>
      <c r="CQ18">
        <v>790</v>
      </c>
      <c r="CR18">
        <v>840</v>
      </c>
      <c r="CS18">
        <v>249</v>
      </c>
      <c r="CT18">
        <v>320</v>
      </c>
      <c r="CU18">
        <v>10</v>
      </c>
      <c r="CV18" t="s">
        <v>264</v>
      </c>
    </row>
    <row r="19" spans="1:100" x14ac:dyDescent="0.25">
      <c r="A19" t="s">
        <v>269</v>
      </c>
      <c r="B19" t="s">
        <v>109</v>
      </c>
      <c r="C19" t="s">
        <v>110</v>
      </c>
      <c r="D19" t="s">
        <v>270</v>
      </c>
      <c r="E19" t="s">
        <v>271</v>
      </c>
      <c r="F19" t="s">
        <v>177</v>
      </c>
      <c r="G19">
        <v>88900</v>
      </c>
      <c r="H19" t="s">
        <v>272</v>
      </c>
      <c r="I19" t="s">
        <v>273</v>
      </c>
      <c r="J19" t="s">
        <v>274</v>
      </c>
      <c r="K19" t="s">
        <v>117</v>
      </c>
      <c r="L19">
        <v>2</v>
      </c>
      <c r="M19">
        <v>2</v>
      </c>
      <c r="N19" t="s">
        <v>275</v>
      </c>
      <c r="O19" t="s">
        <v>276</v>
      </c>
      <c r="P19">
        <v>20</v>
      </c>
      <c r="Q19">
        <v>15</v>
      </c>
      <c r="W19">
        <v>-10</v>
      </c>
      <c r="X19">
        <v>46</v>
      </c>
      <c r="Y19">
        <v>-15</v>
      </c>
      <c r="Z19">
        <v>24</v>
      </c>
      <c r="AC19">
        <v>12</v>
      </c>
      <c r="AF19" t="s">
        <v>277</v>
      </c>
      <c r="AG19" t="s">
        <v>122</v>
      </c>
      <c r="AM19" t="s">
        <v>126</v>
      </c>
      <c r="AN19" t="s">
        <v>127</v>
      </c>
      <c r="AO19" t="s">
        <v>278</v>
      </c>
      <c r="AP19" t="s">
        <v>129</v>
      </c>
      <c r="AQ19" t="s">
        <v>129</v>
      </c>
      <c r="AR19" t="s">
        <v>129</v>
      </c>
      <c r="AS19" t="s">
        <v>129</v>
      </c>
      <c r="AT19" t="s">
        <v>187</v>
      </c>
      <c r="AU19" t="s">
        <v>131</v>
      </c>
      <c r="AV19" t="s">
        <v>132</v>
      </c>
      <c r="AW19">
        <v>16</v>
      </c>
      <c r="BD19" t="s">
        <v>279</v>
      </c>
      <c r="BE19" t="s">
        <v>129</v>
      </c>
      <c r="BG19">
        <v>20</v>
      </c>
      <c r="BH19" t="s">
        <v>280</v>
      </c>
      <c r="BR19" t="s">
        <v>281</v>
      </c>
      <c r="CG19">
        <v>541</v>
      </c>
      <c r="CH19">
        <v>602</v>
      </c>
      <c r="CI19">
        <v>663</v>
      </c>
      <c r="CJ19">
        <v>804</v>
      </c>
      <c r="CK19">
        <v>290</v>
      </c>
      <c r="CL19">
        <v>375</v>
      </c>
      <c r="CM19">
        <v>22</v>
      </c>
      <c r="CN19">
        <v>25</v>
      </c>
      <c r="CO19">
        <v>270</v>
      </c>
      <c r="CP19">
        <v>277</v>
      </c>
      <c r="CQ19">
        <v>834</v>
      </c>
      <c r="CR19">
        <v>914</v>
      </c>
      <c r="CS19">
        <v>222</v>
      </c>
      <c r="CT19">
        <v>332</v>
      </c>
      <c r="CU19">
        <v>10</v>
      </c>
      <c r="CV19" t="s">
        <v>264</v>
      </c>
    </row>
    <row r="20" spans="1:100" x14ac:dyDescent="0.25">
      <c r="A20" t="s">
        <v>282</v>
      </c>
      <c r="B20" t="s">
        <v>109</v>
      </c>
      <c r="C20" t="s">
        <v>110</v>
      </c>
      <c r="D20" t="s">
        <v>283</v>
      </c>
      <c r="E20" t="s">
        <v>271</v>
      </c>
      <c r="F20" t="s">
        <v>177</v>
      </c>
      <c r="G20">
        <v>95100</v>
      </c>
      <c r="H20" t="s">
        <v>272</v>
      </c>
      <c r="I20" t="s">
        <v>273</v>
      </c>
      <c r="J20" t="s">
        <v>274</v>
      </c>
      <c r="K20" t="s">
        <v>117</v>
      </c>
      <c r="L20" t="s">
        <v>142</v>
      </c>
      <c r="M20" t="s">
        <v>142</v>
      </c>
      <c r="N20" t="s">
        <v>284</v>
      </c>
      <c r="O20" t="s">
        <v>285</v>
      </c>
      <c r="P20">
        <v>20</v>
      </c>
      <c r="Q20">
        <v>15</v>
      </c>
      <c r="W20">
        <v>-10</v>
      </c>
      <c r="X20">
        <v>46</v>
      </c>
      <c r="Y20">
        <v>-15</v>
      </c>
      <c r="Z20">
        <v>24</v>
      </c>
      <c r="AC20">
        <v>15</v>
      </c>
      <c r="AF20" t="s">
        <v>277</v>
      </c>
      <c r="AG20" t="s">
        <v>122</v>
      </c>
      <c r="AM20" t="s">
        <v>126</v>
      </c>
      <c r="AN20" t="s">
        <v>127</v>
      </c>
      <c r="AO20" t="s">
        <v>278</v>
      </c>
      <c r="AP20" t="s">
        <v>129</v>
      </c>
      <c r="AQ20" t="s">
        <v>129</v>
      </c>
      <c r="AR20" t="s">
        <v>129</v>
      </c>
      <c r="AS20" t="s">
        <v>129</v>
      </c>
      <c r="AT20" t="s">
        <v>187</v>
      </c>
      <c r="AU20" t="s">
        <v>131</v>
      </c>
      <c r="AV20" t="s">
        <v>132</v>
      </c>
      <c r="AW20">
        <v>16</v>
      </c>
      <c r="BD20" t="s">
        <v>286</v>
      </c>
      <c r="BE20" t="s">
        <v>129</v>
      </c>
      <c r="BG20">
        <v>25</v>
      </c>
      <c r="BH20" t="s">
        <v>280</v>
      </c>
      <c r="BR20" t="s">
        <v>287</v>
      </c>
      <c r="CG20">
        <v>541</v>
      </c>
      <c r="CH20">
        <v>602</v>
      </c>
      <c r="CI20">
        <v>663</v>
      </c>
      <c r="CJ20">
        <v>804</v>
      </c>
      <c r="CK20">
        <v>290</v>
      </c>
      <c r="CL20">
        <v>375</v>
      </c>
      <c r="CM20">
        <v>22</v>
      </c>
      <c r="CN20">
        <v>25</v>
      </c>
      <c r="CO20">
        <v>270</v>
      </c>
      <c r="CP20">
        <v>277</v>
      </c>
      <c r="CQ20">
        <v>834</v>
      </c>
      <c r="CR20">
        <v>914</v>
      </c>
      <c r="CS20">
        <v>222</v>
      </c>
      <c r="CT20">
        <v>332</v>
      </c>
      <c r="CU20">
        <v>10</v>
      </c>
      <c r="CV20" t="s">
        <v>264</v>
      </c>
    </row>
    <row r="21" spans="1:100" x14ac:dyDescent="0.25">
      <c r="A21" t="s">
        <v>288</v>
      </c>
      <c r="B21" t="s">
        <v>109</v>
      </c>
      <c r="C21" t="s">
        <v>110</v>
      </c>
      <c r="D21" t="s">
        <v>289</v>
      </c>
      <c r="E21" t="s">
        <v>271</v>
      </c>
      <c r="F21" t="s">
        <v>177</v>
      </c>
      <c r="G21">
        <v>111200</v>
      </c>
      <c r="H21" t="s">
        <v>272</v>
      </c>
      <c r="I21" t="s">
        <v>273</v>
      </c>
      <c r="J21" t="s">
        <v>274</v>
      </c>
      <c r="K21" t="s">
        <v>117</v>
      </c>
      <c r="L21" t="s">
        <v>153</v>
      </c>
      <c r="M21" t="s">
        <v>153</v>
      </c>
      <c r="N21" t="s">
        <v>290</v>
      </c>
      <c r="O21" t="s">
        <v>291</v>
      </c>
      <c r="P21">
        <v>20</v>
      </c>
      <c r="Q21">
        <v>15</v>
      </c>
      <c r="W21">
        <v>-10</v>
      </c>
      <c r="X21">
        <v>46</v>
      </c>
      <c r="Y21">
        <v>-15</v>
      </c>
      <c r="Z21">
        <v>24</v>
      </c>
      <c r="AC21">
        <v>21</v>
      </c>
      <c r="AF21" t="s">
        <v>292</v>
      </c>
      <c r="AG21" t="s">
        <v>293</v>
      </c>
      <c r="AM21" t="s">
        <v>126</v>
      </c>
      <c r="AN21" t="s">
        <v>127</v>
      </c>
      <c r="AO21" t="s">
        <v>278</v>
      </c>
      <c r="AP21" t="s">
        <v>129</v>
      </c>
      <c r="AQ21" t="s">
        <v>129</v>
      </c>
      <c r="AR21" t="s">
        <v>129</v>
      </c>
      <c r="AS21" t="s">
        <v>129</v>
      </c>
      <c r="AT21" t="s">
        <v>187</v>
      </c>
      <c r="AU21" t="s">
        <v>131</v>
      </c>
      <c r="AV21" t="s">
        <v>132</v>
      </c>
      <c r="AW21">
        <v>16</v>
      </c>
      <c r="BD21" t="s">
        <v>294</v>
      </c>
      <c r="BE21" t="s">
        <v>129</v>
      </c>
      <c r="BG21">
        <v>34</v>
      </c>
      <c r="BH21" t="s">
        <v>280</v>
      </c>
      <c r="BR21" t="s">
        <v>295</v>
      </c>
      <c r="CG21">
        <v>541</v>
      </c>
      <c r="CH21">
        <v>602</v>
      </c>
      <c r="CI21">
        <v>663</v>
      </c>
      <c r="CJ21">
        <v>804</v>
      </c>
      <c r="CK21">
        <v>290</v>
      </c>
      <c r="CL21">
        <v>375</v>
      </c>
      <c r="CM21">
        <v>24</v>
      </c>
      <c r="CN21">
        <v>27</v>
      </c>
      <c r="CO21">
        <v>270</v>
      </c>
      <c r="CP21">
        <v>277</v>
      </c>
      <c r="CQ21">
        <v>834</v>
      </c>
      <c r="CR21">
        <v>914</v>
      </c>
      <c r="CS21">
        <v>222</v>
      </c>
      <c r="CT21">
        <v>332</v>
      </c>
      <c r="CU21">
        <v>10</v>
      </c>
      <c r="CV21" t="s">
        <v>264</v>
      </c>
    </row>
    <row r="22" spans="1:100" x14ac:dyDescent="0.25">
      <c r="A22" t="s">
        <v>296</v>
      </c>
      <c r="B22" t="s">
        <v>109</v>
      </c>
      <c r="C22" t="s">
        <v>110</v>
      </c>
      <c r="D22" t="s">
        <v>297</v>
      </c>
      <c r="E22" t="s">
        <v>271</v>
      </c>
      <c r="F22" t="s">
        <v>177</v>
      </c>
      <c r="G22">
        <v>143800</v>
      </c>
      <c r="H22" t="s">
        <v>272</v>
      </c>
      <c r="I22" t="s">
        <v>273</v>
      </c>
      <c r="J22" t="s">
        <v>274</v>
      </c>
      <c r="K22" t="s">
        <v>117</v>
      </c>
      <c r="L22">
        <v>4</v>
      </c>
      <c r="M22">
        <v>4</v>
      </c>
      <c r="N22" t="s">
        <v>298</v>
      </c>
      <c r="O22" t="s">
        <v>299</v>
      </c>
      <c r="P22">
        <v>20</v>
      </c>
      <c r="Q22">
        <v>15</v>
      </c>
      <c r="W22">
        <v>-10</v>
      </c>
      <c r="X22">
        <v>46</v>
      </c>
      <c r="Y22">
        <v>-15</v>
      </c>
      <c r="Z22">
        <v>24</v>
      </c>
      <c r="AC22">
        <v>24</v>
      </c>
      <c r="AF22" t="s">
        <v>167</v>
      </c>
      <c r="AG22" t="s">
        <v>122</v>
      </c>
      <c r="AM22" t="s">
        <v>126</v>
      </c>
      <c r="AN22" t="s">
        <v>127</v>
      </c>
      <c r="AO22" t="s">
        <v>278</v>
      </c>
      <c r="AP22" t="s">
        <v>129</v>
      </c>
      <c r="AQ22" t="s">
        <v>129</v>
      </c>
      <c r="AR22" t="s">
        <v>129</v>
      </c>
      <c r="AS22" t="s">
        <v>129</v>
      </c>
      <c r="AT22" t="s">
        <v>187</v>
      </c>
      <c r="AU22" t="s">
        <v>131</v>
      </c>
      <c r="AV22" t="s">
        <v>132</v>
      </c>
      <c r="AW22">
        <v>16</v>
      </c>
      <c r="BD22" t="s">
        <v>300</v>
      </c>
      <c r="BE22" t="s">
        <v>129</v>
      </c>
      <c r="BG22">
        <v>42</v>
      </c>
      <c r="BH22" t="s">
        <v>280</v>
      </c>
      <c r="BR22" t="s">
        <v>301</v>
      </c>
      <c r="CG22">
        <v>542</v>
      </c>
      <c r="CH22">
        <v>602</v>
      </c>
      <c r="CI22">
        <v>799</v>
      </c>
      <c r="CJ22">
        <v>940</v>
      </c>
      <c r="CK22">
        <v>290</v>
      </c>
      <c r="CL22">
        <v>375</v>
      </c>
      <c r="CM22">
        <v>31</v>
      </c>
      <c r="CN22">
        <v>35</v>
      </c>
      <c r="CO22">
        <v>270</v>
      </c>
      <c r="CP22">
        <v>277</v>
      </c>
      <c r="CQ22">
        <v>834</v>
      </c>
      <c r="CR22">
        <v>914</v>
      </c>
      <c r="CS22">
        <v>222</v>
      </c>
      <c r="CT22">
        <v>332</v>
      </c>
      <c r="CU22">
        <v>10</v>
      </c>
      <c r="CV22">
        <v>13</v>
      </c>
    </row>
    <row r="23" spans="1:100" x14ac:dyDescent="0.25">
      <c r="A23" t="s">
        <v>302</v>
      </c>
      <c r="B23" t="s">
        <v>109</v>
      </c>
      <c r="C23" t="s">
        <v>110</v>
      </c>
      <c r="D23" t="s">
        <v>303</v>
      </c>
      <c r="E23" t="s">
        <v>271</v>
      </c>
      <c r="F23" t="s">
        <v>113</v>
      </c>
      <c r="G23">
        <v>184800</v>
      </c>
      <c r="H23" t="s">
        <v>304</v>
      </c>
      <c r="I23" t="s">
        <v>273</v>
      </c>
      <c r="J23" t="s">
        <v>274</v>
      </c>
      <c r="K23" t="s">
        <v>117</v>
      </c>
      <c r="L23" t="s">
        <v>305</v>
      </c>
      <c r="M23" t="s">
        <v>306</v>
      </c>
      <c r="N23" t="s">
        <v>307</v>
      </c>
      <c r="O23" t="s">
        <v>308</v>
      </c>
      <c r="P23">
        <v>25</v>
      </c>
      <c r="Q23">
        <v>20</v>
      </c>
      <c r="T23">
        <v>1</v>
      </c>
      <c r="W23">
        <v>-10</v>
      </c>
      <c r="X23">
        <v>46</v>
      </c>
      <c r="Y23">
        <v>-15</v>
      </c>
      <c r="Z23">
        <v>24</v>
      </c>
      <c r="AC23">
        <v>29</v>
      </c>
      <c r="AF23" t="s">
        <v>309</v>
      </c>
      <c r="AG23" t="s">
        <v>310</v>
      </c>
      <c r="AM23" t="s">
        <v>126</v>
      </c>
      <c r="AN23" t="s">
        <v>170</v>
      </c>
      <c r="AO23" t="s">
        <v>311</v>
      </c>
      <c r="AP23" t="s">
        <v>129</v>
      </c>
      <c r="AQ23" t="s">
        <v>129</v>
      </c>
      <c r="AR23" t="s">
        <v>129</v>
      </c>
      <c r="AS23" t="s">
        <v>129</v>
      </c>
      <c r="AT23" t="s">
        <v>187</v>
      </c>
      <c r="AU23" t="s">
        <v>312</v>
      </c>
      <c r="AV23" t="s">
        <v>132</v>
      </c>
      <c r="AW23">
        <v>16</v>
      </c>
      <c r="BD23" t="s">
        <v>313</v>
      </c>
      <c r="BE23" t="s">
        <v>129</v>
      </c>
      <c r="BG23">
        <v>52</v>
      </c>
      <c r="BH23" t="s">
        <v>135</v>
      </c>
      <c r="BR23" t="s">
        <v>314</v>
      </c>
      <c r="CG23">
        <v>632</v>
      </c>
      <c r="CH23">
        <v>692</v>
      </c>
      <c r="CI23">
        <v>799</v>
      </c>
      <c r="CJ23">
        <v>940</v>
      </c>
      <c r="CK23">
        <v>290</v>
      </c>
      <c r="CL23">
        <v>375</v>
      </c>
      <c r="CM23">
        <v>36</v>
      </c>
      <c r="CN23">
        <v>40</v>
      </c>
      <c r="CO23">
        <v>280</v>
      </c>
      <c r="CP23">
        <v>346</v>
      </c>
      <c r="CQ23">
        <v>980</v>
      </c>
      <c r="CR23">
        <v>1078</v>
      </c>
      <c r="CS23">
        <v>240</v>
      </c>
      <c r="CT23">
        <v>322</v>
      </c>
      <c r="CU23" t="s">
        <v>264</v>
      </c>
      <c r="CV23">
        <v>18</v>
      </c>
    </row>
    <row r="24" spans="1:100" x14ac:dyDescent="0.25">
      <c r="A24" t="s">
        <v>315</v>
      </c>
      <c r="B24" t="s">
        <v>109</v>
      </c>
      <c r="C24" t="s">
        <v>110</v>
      </c>
      <c r="D24" t="s">
        <v>316</v>
      </c>
      <c r="E24" t="s">
        <v>271</v>
      </c>
      <c r="F24" t="s">
        <v>113</v>
      </c>
      <c r="G24">
        <v>184800</v>
      </c>
      <c r="H24" t="s">
        <v>317</v>
      </c>
      <c r="I24" t="s">
        <v>273</v>
      </c>
      <c r="J24" t="s">
        <v>274</v>
      </c>
      <c r="K24" t="s">
        <v>117</v>
      </c>
      <c r="L24">
        <v>5</v>
      </c>
      <c r="M24">
        <v>5</v>
      </c>
      <c r="N24" t="s">
        <v>307</v>
      </c>
      <c r="O24" t="s">
        <v>308</v>
      </c>
      <c r="P24">
        <v>25</v>
      </c>
      <c r="Q24">
        <v>20</v>
      </c>
      <c r="W24">
        <v>-10</v>
      </c>
      <c r="X24">
        <v>46</v>
      </c>
      <c r="Y24">
        <v>-15</v>
      </c>
      <c r="Z24">
        <v>24</v>
      </c>
      <c r="AF24" t="s">
        <v>309</v>
      </c>
      <c r="AG24" t="s">
        <v>310</v>
      </c>
      <c r="AM24" t="s">
        <v>126</v>
      </c>
      <c r="AN24" t="s">
        <v>318</v>
      </c>
      <c r="AO24" t="s">
        <v>244</v>
      </c>
      <c r="AP24" t="s">
        <v>129</v>
      </c>
      <c r="AQ24" t="s">
        <v>129</v>
      </c>
      <c r="AR24" t="s">
        <v>129</v>
      </c>
      <c r="AS24" t="s">
        <v>129</v>
      </c>
      <c r="AT24" t="s">
        <v>187</v>
      </c>
      <c r="AU24" t="s">
        <v>312</v>
      </c>
      <c r="AV24" t="s">
        <v>132</v>
      </c>
      <c r="AW24">
        <v>16</v>
      </c>
      <c r="BD24" t="s">
        <v>313</v>
      </c>
      <c r="BE24" t="s">
        <v>129</v>
      </c>
      <c r="BG24">
        <v>52</v>
      </c>
      <c r="BH24" t="s">
        <v>135</v>
      </c>
      <c r="BR24" t="s">
        <v>314</v>
      </c>
      <c r="CG24">
        <v>632</v>
      </c>
      <c r="CH24">
        <v>692</v>
      </c>
      <c r="CI24">
        <v>799</v>
      </c>
      <c r="CJ24">
        <v>940</v>
      </c>
      <c r="CK24">
        <v>290</v>
      </c>
      <c r="CL24">
        <v>375</v>
      </c>
      <c r="CM24">
        <v>36</v>
      </c>
      <c r="CN24">
        <v>40</v>
      </c>
      <c r="CO24">
        <v>280</v>
      </c>
      <c r="CP24">
        <v>322</v>
      </c>
      <c r="CQ24">
        <v>980</v>
      </c>
      <c r="CR24">
        <v>1078</v>
      </c>
      <c r="CS24">
        <v>240</v>
      </c>
      <c r="CT24">
        <v>346</v>
      </c>
      <c r="CU24" t="s">
        <v>264</v>
      </c>
      <c r="CV24">
        <v>18</v>
      </c>
    </row>
    <row r="25" spans="1:100" x14ac:dyDescent="0.25">
      <c r="A25" t="s">
        <v>319</v>
      </c>
      <c r="B25" t="s">
        <v>109</v>
      </c>
      <c r="C25" t="s">
        <v>110</v>
      </c>
      <c r="D25" t="s">
        <v>320</v>
      </c>
      <c r="E25" t="s">
        <v>271</v>
      </c>
      <c r="F25" t="s">
        <v>113</v>
      </c>
      <c r="G25">
        <v>220300</v>
      </c>
      <c r="H25" t="s">
        <v>304</v>
      </c>
      <c r="I25" t="s">
        <v>273</v>
      </c>
      <c r="J25" t="s">
        <v>274</v>
      </c>
      <c r="K25" t="s">
        <v>117</v>
      </c>
      <c r="L25" t="s">
        <v>321</v>
      </c>
      <c r="M25" t="s">
        <v>322</v>
      </c>
      <c r="N25" t="s">
        <v>323</v>
      </c>
      <c r="O25" t="s">
        <v>324</v>
      </c>
      <c r="P25">
        <v>30</v>
      </c>
      <c r="Q25">
        <v>25</v>
      </c>
      <c r="T25">
        <v>1</v>
      </c>
      <c r="W25">
        <v>-10</v>
      </c>
      <c r="X25">
        <v>46</v>
      </c>
      <c r="Y25">
        <v>-15</v>
      </c>
      <c r="Z25">
        <v>24</v>
      </c>
      <c r="AC25">
        <v>40</v>
      </c>
      <c r="AF25" t="s">
        <v>325</v>
      </c>
      <c r="AG25" t="s">
        <v>326</v>
      </c>
      <c r="AM25" t="s">
        <v>126</v>
      </c>
      <c r="AN25" t="s">
        <v>170</v>
      </c>
      <c r="AO25" t="s">
        <v>311</v>
      </c>
      <c r="AP25" t="s">
        <v>129</v>
      </c>
      <c r="AQ25" t="s">
        <v>129</v>
      </c>
      <c r="AR25" t="s">
        <v>129</v>
      </c>
      <c r="AS25" t="s">
        <v>129</v>
      </c>
      <c r="AT25" t="s">
        <v>187</v>
      </c>
      <c r="AU25" t="s">
        <v>312</v>
      </c>
      <c r="AV25" t="s">
        <v>132</v>
      </c>
      <c r="AW25">
        <v>20</v>
      </c>
      <c r="BD25" t="s">
        <v>327</v>
      </c>
      <c r="BE25" t="s">
        <v>129</v>
      </c>
      <c r="BG25">
        <v>71</v>
      </c>
      <c r="BH25" t="s">
        <v>135</v>
      </c>
      <c r="BR25" t="s">
        <v>328</v>
      </c>
      <c r="CG25">
        <v>716</v>
      </c>
      <c r="CH25">
        <v>776</v>
      </c>
      <c r="CI25">
        <v>820</v>
      </c>
      <c r="CJ25">
        <v>961</v>
      </c>
      <c r="CK25">
        <v>315</v>
      </c>
      <c r="CL25">
        <v>450</v>
      </c>
      <c r="CM25">
        <v>42</v>
      </c>
      <c r="CN25">
        <v>46</v>
      </c>
      <c r="CO25">
        <v>280</v>
      </c>
      <c r="CP25">
        <v>346</v>
      </c>
      <c r="CQ25">
        <v>980</v>
      </c>
      <c r="CR25">
        <v>1078</v>
      </c>
      <c r="CS25">
        <v>240</v>
      </c>
      <c r="CT25">
        <v>322</v>
      </c>
      <c r="CU25" t="s">
        <v>264</v>
      </c>
      <c r="CV25">
        <v>18</v>
      </c>
    </row>
    <row r="26" spans="1:100" x14ac:dyDescent="0.25">
      <c r="A26" t="s">
        <v>329</v>
      </c>
      <c r="B26" t="s">
        <v>109</v>
      </c>
      <c r="C26" t="s">
        <v>110</v>
      </c>
      <c r="D26" t="s">
        <v>330</v>
      </c>
      <c r="E26" t="s">
        <v>271</v>
      </c>
      <c r="F26" t="s">
        <v>113</v>
      </c>
      <c r="G26">
        <v>220300</v>
      </c>
      <c r="H26" t="s">
        <v>317</v>
      </c>
      <c r="I26" t="s">
        <v>273</v>
      </c>
      <c r="J26" t="s">
        <v>274</v>
      </c>
      <c r="K26" t="s">
        <v>117</v>
      </c>
      <c r="L26">
        <v>7</v>
      </c>
      <c r="M26">
        <v>7</v>
      </c>
      <c r="N26" t="s">
        <v>323</v>
      </c>
      <c r="O26" t="s">
        <v>324</v>
      </c>
      <c r="P26">
        <v>30</v>
      </c>
      <c r="Q26">
        <v>25</v>
      </c>
      <c r="W26">
        <v>-10</v>
      </c>
      <c r="X26">
        <v>46</v>
      </c>
      <c r="Y26">
        <v>-15</v>
      </c>
      <c r="Z26">
        <v>24</v>
      </c>
      <c r="AF26" t="s">
        <v>325</v>
      </c>
      <c r="AG26" t="s">
        <v>326</v>
      </c>
      <c r="AM26" t="s">
        <v>126</v>
      </c>
      <c r="AN26" t="s">
        <v>318</v>
      </c>
      <c r="AO26" t="s">
        <v>244</v>
      </c>
      <c r="AP26" t="s">
        <v>129</v>
      </c>
      <c r="AQ26" t="s">
        <v>129</v>
      </c>
      <c r="AR26" t="s">
        <v>129</v>
      </c>
      <c r="AS26" t="s">
        <v>129</v>
      </c>
      <c r="AT26" t="s">
        <v>187</v>
      </c>
      <c r="AU26" t="s">
        <v>312</v>
      </c>
      <c r="AV26" t="s">
        <v>132</v>
      </c>
      <c r="AW26">
        <v>20</v>
      </c>
      <c r="BD26" t="s">
        <v>327</v>
      </c>
      <c r="BE26" t="s">
        <v>129</v>
      </c>
      <c r="BG26">
        <v>71</v>
      </c>
      <c r="BH26" t="s">
        <v>135</v>
      </c>
      <c r="BR26" t="s">
        <v>328</v>
      </c>
      <c r="CG26">
        <v>716</v>
      </c>
      <c r="CH26">
        <v>776</v>
      </c>
      <c r="CI26">
        <v>820</v>
      </c>
      <c r="CJ26">
        <v>961</v>
      </c>
      <c r="CK26">
        <v>315</v>
      </c>
      <c r="CL26">
        <v>450</v>
      </c>
      <c r="CM26">
        <v>42</v>
      </c>
      <c r="CN26">
        <v>46</v>
      </c>
      <c r="CO26">
        <v>280</v>
      </c>
      <c r="CP26">
        <v>322</v>
      </c>
      <c r="CQ26">
        <v>980</v>
      </c>
      <c r="CR26">
        <v>1078</v>
      </c>
      <c r="CS26">
        <v>240</v>
      </c>
      <c r="CT26">
        <v>346</v>
      </c>
      <c r="CU26" t="s">
        <v>264</v>
      </c>
      <c r="CV26">
        <v>18</v>
      </c>
    </row>
    <row r="27" spans="1:100" x14ac:dyDescent="0.25">
      <c r="A27" t="s">
        <v>331</v>
      </c>
      <c r="B27" t="s">
        <v>109</v>
      </c>
      <c r="C27" t="s">
        <v>110</v>
      </c>
      <c r="D27" t="s">
        <v>332</v>
      </c>
      <c r="E27" t="s">
        <v>333</v>
      </c>
      <c r="F27" t="s">
        <v>177</v>
      </c>
      <c r="G27">
        <v>104400</v>
      </c>
      <c r="H27" t="s">
        <v>334</v>
      </c>
      <c r="I27" t="s">
        <v>335</v>
      </c>
      <c r="J27" t="s">
        <v>336</v>
      </c>
      <c r="K27" t="s">
        <v>117</v>
      </c>
      <c r="L27">
        <v>2</v>
      </c>
      <c r="M27">
        <v>2</v>
      </c>
      <c r="N27" t="s">
        <v>275</v>
      </c>
      <c r="O27" t="s">
        <v>276</v>
      </c>
      <c r="P27">
        <v>20</v>
      </c>
      <c r="Q27">
        <v>15</v>
      </c>
      <c r="T27">
        <v>1</v>
      </c>
      <c r="W27">
        <v>-10</v>
      </c>
      <c r="X27">
        <v>46</v>
      </c>
      <c r="Y27">
        <v>-15</v>
      </c>
      <c r="Z27">
        <v>24</v>
      </c>
      <c r="AC27">
        <v>11</v>
      </c>
      <c r="AF27" t="s">
        <v>277</v>
      </c>
      <c r="AG27" t="s">
        <v>122</v>
      </c>
      <c r="AM27" t="s">
        <v>126</v>
      </c>
      <c r="AN27" t="s">
        <v>127</v>
      </c>
      <c r="AO27" t="s">
        <v>337</v>
      </c>
      <c r="AP27" t="s">
        <v>129</v>
      </c>
      <c r="AQ27" t="s">
        <v>129</v>
      </c>
      <c r="AR27" t="s">
        <v>129</v>
      </c>
      <c r="AS27" t="s">
        <v>129</v>
      </c>
      <c r="AT27" t="s">
        <v>187</v>
      </c>
      <c r="AU27" t="s">
        <v>131</v>
      </c>
      <c r="AV27" t="s">
        <v>132</v>
      </c>
      <c r="AW27">
        <v>16</v>
      </c>
      <c r="BD27" t="s">
        <v>279</v>
      </c>
      <c r="BE27" t="s">
        <v>129</v>
      </c>
      <c r="BG27">
        <v>20</v>
      </c>
      <c r="BH27" t="s">
        <v>135</v>
      </c>
      <c r="BR27" t="s">
        <v>281</v>
      </c>
      <c r="CG27">
        <v>541</v>
      </c>
      <c r="CH27">
        <v>602</v>
      </c>
      <c r="CI27">
        <v>663</v>
      </c>
      <c r="CJ27">
        <v>804</v>
      </c>
      <c r="CK27">
        <v>290</v>
      </c>
      <c r="CL27">
        <v>375</v>
      </c>
      <c r="CM27">
        <v>23</v>
      </c>
      <c r="CN27">
        <v>26</v>
      </c>
      <c r="CO27">
        <v>295</v>
      </c>
      <c r="CP27">
        <v>357</v>
      </c>
      <c r="CQ27">
        <v>950</v>
      </c>
      <c r="CR27">
        <v>1027</v>
      </c>
      <c r="CS27">
        <v>230</v>
      </c>
      <c r="CT27">
        <v>284</v>
      </c>
      <c r="CU27">
        <v>11</v>
      </c>
      <c r="CV27" t="s">
        <v>338</v>
      </c>
    </row>
    <row r="28" spans="1:100" x14ac:dyDescent="0.25">
      <c r="A28" t="s">
        <v>339</v>
      </c>
      <c r="B28" t="s">
        <v>109</v>
      </c>
      <c r="C28" t="s">
        <v>110</v>
      </c>
      <c r="D28" t="s">
        <v>340</v>
      </c>
      <c r="E28" t="s">
        <v>333</v>
      </c>
      <c r="F28" t="s">
        <v>177</v>
      </c>
      <c r="G28">
        <v>103100</v>
      </c>
      <c r="H28" t="s">
        <v>334</v>
      </c>
      <c r="I28" t="s">
        <v>341</v>
      </c>
      <c r="J28" t="s">
        <v>342</v>
      </c>
      <c r="K28" t="s">
        <v>117</v>
      </c>
      <c r="L28">
        <v>2</v>
      </c>
      <c r="M28">
        <v>2</v>
      </c>
      <c r="N28" t="s">
        <v>275</v>
      </c>
      <c r="O28" t="s">
        <v>276</v>
      </c>
      <c r="P28">
        <v>20</v>
      </c>
      <c r="Q28">
        <v>15</v>
      </c>
      <c r="T28">
        <v>1</v>
      </c>
      <c r="W28">
        <v>-10</v>
      </c>
      <c r="X28">
        <v>46</v>
      </c>
      <c r="Y28">
        <v>-15</v>
      </c>
      <c r="Z28">
        <v>24</v>
      </c>
      <c r="AC28">
        <v>11</v>
      </c>
      <c r="AF28" t="s">
        <v>277</v>
      </c>
      <c r="AG28" t="s">
        <v>122</v>
      </c>
      <c r="AM28" t="s">
        <v>126</v>
      </c>
      <c r="AN28" t="s">
        <v>127</v>
      </c>
      <c r="AO28" t="s">
        <v>337</v>
      </c>
      <c r="AP28" t="s">
        <v>129</v>
      </c>
      <c r="AQ28" t="s">
        <v>129</v>
      </c>
      <c r="AR28" t="s">
        <v>129</v>
      </c>
      <c r="AS28" t="s">
        <v>129</v>
      </c>
      <c r="AT28" t="s">
        <v>187</v>
      </c>
      <c r="AU28" t="s">
        <v>131</v>
      </c>
      <c r="AV28" t="s">
        <v>132</v>
      </c>
      <c r="AW28">
        <v>16</v>
      </c>
      <c r="BD28" t="s">
        <v>279</v>
      </c>
      <c r="BE28" t="s">
        <v>129</v>
      </c>
      <c r="BG28">
        <v>20</v>
      </c>
      <c r="BH28" t="s">
        <v>135</v>
      </c>
      <c r="BR28" t="s">
        <v>281</v>
      </c>
      <c r="CG28">
        <v>541</v>
      </c>
      <c r="CH28">
        <v>602</v>
      </c>
      <c r="CI28">
        <v>663</v>
      </c>
      <c r="CJ28">
        <v>804</v>
      </c>
      <c r="CK28">
        <v>290</v>
      </c>
      <c r="CL28">
        <v>375</v>
      </c>
      <c r="CM28">
        <v>23</v>
      </c>
      <c r="CN28">
        <v>26</v>
      </c>
      <c r="CO28">
        <v>295</v>
      </c>
      <c r="CP28">
        <v>357</v>
      </c>
      <c r="CQ28">
        <v>950</v>
      </c>
      <c r="CR28">
        <v>1027</v>
      </c>
      <c r="CS28">
        <v>230</v>
      </c>
      <c r="CT28">
        <v>284</v>
      </c>
      <c r="CU28">
        <v>11</v>
      </c>
      <c r="CV28" t="s">
        <v>338</v>
      </c>
    </row>
    <row r="29" spans="1:100" x14ac:dyDescent="0.25">
      <c r="A29" t="s">
        <v>343</v>
      </c>
      <c r="B29" t="s">
        <v>109</v>
      </c>
      <c r="C29" t="s">
        <v>110</v>
      </c>
      <c r="D29" t="s">
        <v>344</v>
      </c>
      <c r="E29" t="s">
        <v>333</v>
      </c>
      <c r="F29" t="s">
        <v>177</v>
      </c>
      <c r="G29">
        <v>112300</v>
      </c>
      <c r="H29" t="s">
        <v>334</v>
      </c>
      <c r="I29" t="s">
        <v>345</v>
      </c>
      <c r="J29" t="s">
        <v>346</v>
      </c>
      <c r="K29" t="s">
        <v>117</v>
      </c>
      <c r="L29" t="s">
        <v>142</v>
      </c>
      <c r="M29" t="s">
        <v>142</v>
      </c>
      <c r="N29" t="s">
        <v>284</v>
      </c>
      <c r="O29" t="s">
        <v>285</v>
      </c>
      <c r="P29">
        <v>20</v>
      </c>
      <c r="Q29">
        <v>15</v>
      </c>
      <c r="T29">
        <v>1</v>
      </c>
      <c r="W29">
        <v>-10</v>
      </c>
      <c r="X29">
        <v>46</v>
      </c>
      <c r="Y29">
        <v>-15</v>
      </c>
      <c r="Z29">
        <v>24</v>
      </c>
      <c r="AC29">
        <v>14</v>
      </c>
      <c r="AF29" t="s">
        <v>277</v>
      </c>
      <c r="AG29" t="s">
        <v>122</v>
      </c>
      <c r="AM29" t="s">
        <v>126</v>
      </c>
      <c r="AN29" t="s">
        <v>127</v>
      </c>
      <c r="AO29" t="s">
        <v>337</v>
      </c>
      <c r="AP29" t="s">
        <v>129</v>
      </c>
      <c r="AQ29" t="s">
        <v>129</v>
      </c>
      <c r="AR29" t="s">
        <v>129</v>
      </c>
      <c r="AS29" t="s">
        <v>129</v>
      </c>
      <c r="AT29" t="s">
        <v>187</v>
      </c>
      <c r="AU29" t="s">
        <v>131</v>
      </c>
      <c r="AV29" t="s">
        <v>132</v>
      </c>
      <c r="AW29">
        <v>16</v>
      </c>
      <c r="BD29" t="s">
        <v>286</v>
      </c>
      <c r="BE29" t="s">
        <v>129</v>
      </c>
      <c r="BG29">
        <v>25</v>
      </c>
      <c r="BH29" t="s">
        <v>135</v>
      </c>
      <c r="BR29" t="s">
        <v>287</v>
      </c>
      <c r="CG29">
        <v>541</v>
      </c>
      <c r="CH29">
        <v>602</v>
      </c>
      <c r="CI29">
        <v>663</v>
      </c>
      <c r="CJ29">
        <v>804</v>
      </c>
      <c r="CK29">
        <v>290</v>
      </c>
      <c r="CL29">
        <v>375</v>
      </c>
      <c r="CM29">
        <v>23</v>
      </c>
      <c r="CN29">
        <v>26</v>
      </c>
      <c r="CO29">
        <v>295</v>
      </c>
      <c r="CP29">
        <v>357</v>
      </c>
      <c r="CQ29">
        <v>950</v>
      </c>
      <c r="CR29">
        <v>1027</v>
      </c>
      <c r="CS29">
        <v>230</v>
      </c>
      <c r="CT29">
        <v>284</v>
      </c>
      <c r="CU29">
        <v>11</v>
      </c>
      <c r="CV29" t="s">
        <v>338</v>
      </c>
    </row>
    <row r="30" spans="1:100" x14ac:dyDescent="0.25">
      <c r="A30" t="s">
        <v>347</v>
      </c>
      <c r="B30" t="s">
        <v>109</v>
      </c>
      <c r="C30" t="s">
        <v>110</v>
      </c>
      <c r="D30" t="s">
        <v>348</v>
      </c>
      <c r="E30" t="s">
        <v>333</v>
      </c>
      <c r="F30" t="s">
        <v>177</v>
      </c>
      <c r="G30">
        <v>111000</v>
      </c>
      <c r="H30" t="s">
        <v>334</v>
      </c>
      <c r="I30" t="s">
        <v>349</v>
      </c>
      <c r="J30" t="s">
        <v>350</v>
      </c>
      <c r="K30" t="s">
        <v>117</v>
      </c>
      <c r="L30" t="s">
        <v>142</v>
      </c>
      <c r="M30" t="s">
        <v>142</v>
      </c>
      <c r="N30" t="s">
        <v>284</v>
      </c>
      <c r="O30" t="s">
        <v>285</v>
      </c>
      <c r="P30">
        <v>20</v>
      </c>
      <c r="Q30">
        <v>15</v>
      </c>
      <c r="T30">
        <v>1</v>
      </c>
      <c r="W30">
        <v>-10</v>
      </c>
      <c r="X30">
        <v>46</v>
      </c>
      <c r="Y30">
        <v>-15</v>
      </c>
      <c r="Z30">
        <v>24</v>
      </c>
      <c r="AC30">
        <v>14</v>
      </c>
      <c r="AF30" t="s">
        <v>277</v>
      </c>
      <c r="AG30" t="s">
        <v>122</v>
      </c>
      <c r="AM30" t="s">
        <v>126</v>
      </c>
      <c r="AN30" t="s">
        <v>127</v>
      </c>
      <c r="AO30" t="s">
        <v>337</v>
      </c>
      <c r="AP30" t="s">
        <v>129</v>
      </c>
      <c r="AQ30" t="s">
        <v>129</v>
      </c>
      <c r="AR30" t="s">
        <v>129</v>
      </c>
      <c r="AS30" t="s">
        <v>129</v>
      </c>
      <c r="AT30" t="s">
        <v>187</v>
      </c>
      <c r="AU30" t="s">
        <v>131</v>
      </c>
      <c r="AV30" t="s">
        <v>132</v>
      </c>
      <c r="AW30">
        <v>16</v>
      </c>
      <c r="BD30" t="s">
        <v>286</v>
      </c>
      <c r="BE30" t="s">
        <v>129</v>
      </c>
      <c r="BG30">
        <v>25</v>
      </c>
      <c r="BH30" t="s">
        <v>135</v>
      </c>
      <c r="BR30" t="s">
        <v>287</v>
      </c>
      <c r="CG30">
        <v>541</v>
      </c>
      <c r="CH30">
        <v>602</v>
      </c>
      <c r="CI30">
        <v>663</v>
      </c>
      <c r="CJ30">
        <v>804</v>
      </c>
      <c r="CK30">
        <v>290</v>
      </c>
      <c r="CL30">
        <v>375</v>
      </c>
      <c r="CM30">
        <v>23</v>
      </c>
      <c r="CN30">
        <v>26</v>
      </c>
      <c r="CO30">
        <v>295</v>
      </c>
      <c r="CP30">
        <v>357</v>
      </c>
      <c r="CQ30">
        <v>950</v>
      </c>
      <c r="CR30">
        <v>1027</v>
      </c>
      <c r="CS30">
        <v>230</v>
      </c>
      <c r="CT30">
        <v>284</v>
      </c>
      <c r="CU30">
        <v>11</v>
      </c>
      <c r="CV30" t="s">
        <v>338</v>
      </c>
    </row>
    <row r="31" spans="1:100" x14ac:dyDescent="0.25">
      <c r="A31" t="s">
        <v>351</v>
      </c>
      <c r="B31" t="s">
        <v>109</v>
      </c>
      <c r="C31" t="s">
        <v>110</v>
      </c>
      <c r="D31" t="s">
        <v>352</v>
      </c>
      <c r="E31" t="s">
        <v>333</v>
      </c>
      <c r="F31" t="s">
        <v>177</v>
      </c>
      <c r="G31">
        <v>133000</v>
      </c>
      <c r="H31" t="s">
        <v>334</v>
      </c>
      <c r="I31" t="s">
        <v>353</v>
      </c>
      <c r="J31" t="s">
        <v>354</v>
      </c>
      <c r="K31" t="s">
        <v>117</v>
      </c>
      <c r="L31" t="s">
        <v>153</v>
      </c>
      <c r="M31" t="s">
        <v>153</v>
      </c>
      <c r="N31" t="s">
        <v>290</v>
      </c>
      <c r="O31" t="s">
        <v>291</v>
      </c>
      <c r="P31">
        <v>20</v>
      </c>
      <c r="Q31">
        <v>15</v>
      </c>
      <c r="T31">
        <v>1</v>
      </c>
      <c r="W31">
        <v>-10</v>
      </c>
      <c r="X31">
        <v>46</v>
      </c>
      <c r="Y31">
        <v>-15</v>
      </c>
      <c r="Z31">
        <v>24</v>
      </c>
      <c r="AC31">
        <v>19</v>
      </c>
      <c r="AF31" t="s">
        <v>292</v>
      </c>
      <c r="AG31" t="s">
        <v>293</v>
      </c>
      <c r="AM31" t="s">
        <v>126</v>
      </c>
      <c r="AN31" t="s">
        <v>127</v>
      </c>
      <c r="AO31" t="s">
        <v>337</v>
      </c>
      <c r="AP31" t="s">
        <v>129</v>
      </c>
      <c r="AQ31" t="s">
        <v>129</v>
      </c>
      <c r="AR31" t="s">
        <v>129</v>
      </c>
      <c r="AS31" t="s">
        <v>129</v>
      </c>
      <c r="AT31" t="s">
        <v>187</v>
      </c>
      <c r="AU31" t="s">
        <v>131</v>
      </c>
      <c r="AV31" t="s">
        <v>132</v>
      </c>
      <c r="AW31">
        <v>16</v>
      </c>
      <c r="BD31" t="s">
        <v>294</v>
      </c>
      <c r="BE31" t="s">
        <v>129</v>
      </c>
      <c r="BG31">
        <v>34</v>
      </c>
      <c r="BH31" t="s">
        <v>135</v>
      </c>
      <c r="BR31" t="s">
        <v>295</v>
      </c>
      <c r="CG31">
        <v>541</v>
      </c>
      <c r="CH31">
        <v>602</v>
      </c>
      <c r="CI31">
        <v>663</v>
      </c>
      <c r="CJ31">
        <v>804</v>
      </c>
      <c r="CK31">
        <v>290</v>
      </c>
      <c r="CL31">
        <v>375</v>
      </c>
      <c r="CM31">
        <v>25</v>
      </c>
      <c r="CN31">
        <v>29</v>
      </c>
      <c r="CO31">
        <v>295</v>
      </c>
      <c r="CP31">
        <v>357</v>
      </c>
      <c r="CQ31">
        <v>950</v>
      </c>
      <c r="CR31">
        <v>1027</v>
      </c>
      <c r="CS31">
        <v>230</v>
      </c>
      <c r="CT31">
        <v>284</v>
      </c>
      <c r="CU31">
        <v>11</v>
      </c>
      <c r="CV31" t="s">
        <v>338</v>
      </c>
    </row>
    <row r="32" spans="1:100" x14ac:dyDescent="0.25">
      <c r="A32" t="s">
        <v>355</v>
      </c>
      <c r="B32" t="s">
        <v>109</v>
      </c>
      <c r="C32" t="s">
        <v>110</v>
      </c>
      <c r="D32" t="s">
        <v>356</v>
      </c>
      <c r="E32" t="s">
        <v>333</v>
      </c>
      <c r="F32" t="s">
        <v>177</v>
      </c>
      <c r="G32">
        <v>131300</v>
      </c>
      <c r="H32" t="s">
        <v>334</v>
      </c>
      <c r="I32" t="s">
        <v>357</v>
      </c>
      <c r="J32" t="s">
        <v>358</v>
      </c>
      <c r="K32" t="s">
        <v>117</v>
      </c>
      <c r="L32" t="s">
        <v>153</v>
      </c>
      <c r="M32" t="s">
        <v>153</v>
      </c>
      <c r="N32" t="s">
        <v>290</v>
      </c>
      <c r="O32" t="s">
        <v>291</v>
      </c>
      <c r="P32">
        <v>20</v>
      </c>
      <c r="Q32">
        <v>15</v>
      </c>
      <c r="T32">
        <v>1</v>
      </c>
      <c r="W32">
        <v>-10</v>
      </c>
      <c r="X32">
        <v>46</v>
      </c>
      <c r="Y32">
        <v>-15</v>
      </c>
      <c r="Z32">
        <v>24</v>
      </c>
      <c r="AC32">
        <v>19</v>
      </c>
      <c r="AF32" t="s">
        <v>292</v>
      </c>
      <c r="AG32" t="s">
        <v>293</v>
      </c>
      <c r="AM32" t="s">
        <v>126</v>
      </c>
      <c r="AN32" t="s">
        <v>127</v>
      </c>
      <c r="AO32" t="s">
        <v>337</v>
      </c>
      <c r="AP32" t="s">
        <v>129</v>
      </c>
      <c r="AQ32" t="s">
        <v>129</v>
      </c>
      <c r="AR32" t="s">
        <v>129</v>
      </c>
      <c r="AS32" t="s">
        <v>129</v>
      </c>
      <c r="AT32" t="s">
        <v>187</v>
      </c>
      <c r="AU32" t="s">
        <v>131</v>
      </c>
      <c r="AV32" t="s">
        <v>132</v>
      </c>
      <c r="AW32">
        <v>16</v>
      </c>
      <c r="BD32" t="s">
        <v>294</v>
      </c>
      <c r="BE32" t="s">
        <v>129</v>
      </c>
      <c r="BG32">
        <v>34</v>
      </c>
      <c r="BH32" t="s">
        <v>135</v>
      </c>
      <c r="BR32" t="s">
        <v>295</v>
      </c>
      <c r="CG32">
        <v>541</v>
      </c>
      <c r="CH32">
        <v>602</v>
      </c>
      <c r="CI32">
        <v>663</v>
      </c>
      <c r="CJ32">
        <v>804</v>
      </c>
      <c r="CK32">
        <v>290</v>
      </c>
      <c r="CL32">
        <v>375</v>
      </c>
      <c r="CM32">
        <v>25</v>
      </c>
      <c r="CN32">
        <v>29</v>
      </c>
      <c r="CO32">
        <v>295</v>
      </c>
      <c r="CP32">
        <v>357</v>
      </c>
      <c r="CQ32">
        <v>950</v>
      </c>
      <c r="CR32">
        <v>1027</v>
      </c>
      <c r="CS32">
        <v>230</v>
      </c>
      <c r="CT32">
        <v>284</v>
      </c>
      <c r="CU32">
        <v>11</v>
      </c>
      <c r="CV32" t="s">
        <v>338</v>
      </c>
    </row>
    <row r="33" spans="1:100" x14ac:dyDescent="0.25">
      <c r="A33" t="s">
        <v>359</v>
      </c>
      <c r="B33" t="s">
        <v>109</v>
      </c>
      <c r="C33" t="s">
        <v>110</v>
      </c>
      <c r="D33" t="s">
        <v>360</v>
      </c>
      <c r="E33" t="s">
        <v>333</v>
      </c>
      <c r="F33" t="s">
        <v>177</v>
      </c>
      <c r="G33">
        <v>173400</v>
      </c>
      <c r="H33" t="s">
        <v>334</v>
      </c>
      <c r="I33" t="s">
        <v>361</v>
      </c>
      <c r="J33" t="s">
        <v>362</v>
      </c>
      <c r="K33" t="s">
        <v>117</v>
      </c>
      <c r="L33">
        <v>4</v>
      </c>
      <c r="M33">
        <v>4</v>
      </c>
      <c r="N33" t="s">
        <v>298</v>
      </c>
      <c r="O33" t="s">
        <v>299</v>
      </c>
      <c r="P33">
        <v>20</v>
      </c>
      <c r="Q33">
        <v>15</v>
      </c>
      <c r="T33">
        <v>1</v>
      </c>
      <c r="W33">
        <v>-10</v>
      </c>
      <c r="X33">
        <v>46</v>
      </c>
      <c r="Y33">
        <v>-15</v>
      </c>
      <c r="Z33">
        <v>24</v>
      </c>
      <c r="AC33">
        <v>24</v>
      </c>
      <c r="AF33" t="s">
        <v>167</v>
      </c>
      <c r="AG33" t="s">
        <v>122</v>
      </c>
      <c r="AM33" t="s">
        <v>126</v>
      </c>
      <c r="AN33" t="s">
        <v>127</v>
      </c>
      <c r="AO33" t="s">
        <v>337</v>
      </c>
      <c r="AP33" t="s">
        <v>129</v>
      </c>
      <c r="AQ33" t="s">
        <v>129</v>
      </c>
      <c r="AR33" t="s">
        <v>129</v>
      </c>
      <c r="AS33" t="s">
        <v>129</v>
      </c>
      <c r="AT33" t="s">
        <v>187</v>
      </c>
      <c r="AU33" t="s">
        <v>131</v>
      </c>
      <c r="AV33" t="s">
        <v>132</v>
      </c>
      <c r="AW33">
        <v>16</v>
      </c>
      <c r="BD33" t="s">
        <v>300</v>
      </c>
      <c r="BE33" t="s">
        <v>129</v>
      </c>
      <c r="BG33">
        <v>42</v>
      </c>
      <c r="BH33" t="s">
        <v>135</v>
      </c>
      <c r="BR33" t="s">
        <v>301</v>
      </c>
      <c r="CG33">
        <v>542</v>
      </c>
      <c r="CH33">
        <v>602</v>
      </c>
      <c r="CI33">
        <v>799</v>
      </c>
      <c r="CJ33">
        <v>940</v>
      </c>
      <c r="CK33">
        <v>290</v>
      </c>
      <c r="CL33">
        <v>375</v>
      </c>
      <c r="CM33">
        <v>31</v>
      </c>
      <c r="CN33">
        <v>35</v>
      </c>
      <c r="CO33">
        <v>295</v>
      </c>
      <c r="CP33">
        <v>357</v>
      </c>
      <c r="CQ33">
        <v>950</v>
      </c>
      <c r="CR33">
        <v>1027</v>
      </c>
      <c r="CS33">
        <v>230</v>
      </c>
      <c r="CT33">
        <v>284</v>
      </c>
      <c r="CU33" t="s">
        <v>363</v>
      </c>
      <c r="CV33">
        <v>15</v>
      </c>
    </row>
    <row r="34" spans="1:100" x14ac:dyDescent="0.25">
      <c r="A34" t="s">
        <v>364</v>
      </c>
      <c r="B34" t="s">
        <v>109</v>
      </c>
      <c r="C34" t="s">
        <v>110</v>
      </c>
      <c r="D34" t="s">
        <v>365</v>
      </c>
      <c r="E34" t="s">
        <v>333</v>
      </c>
      <c r="F34" t="s">
        <v>177</v>
      </c>
      <c r="G34">
        <v>171700</v>
      </c>
      <c r="H34" t="s">
        <v>334</v>
      </c>
      <c r="I34" t="s">
        <v>366</v>
      </c>
      <c r="J34" t="s">
        <v>367</v>
      </c>
      <c r="K34" t="s">
        <v>117</v>
      </c>
      <c r="L34">
        <v>4</v>
      </c>
      <c r="M34">
        <v>4</v>
      </c>
      <c r="N34" t="s">
        <v>298</v>
      </c>
      <c r="O34" t="s">
        <v>299</v>
      </c>
      <c r="P34">
        <v>20</v>
      </c>
      <c r="Q34">
        <v>15</v>
      </c>
      <c r="T34">
        <v>1</v>
      </c>
      <c r="W34">
        <v>-10</v>
      </c>
      <c r="X34">
        <v>46</v>
      </c>
      <c r="Y34">
        <v>-15</v>
      </c>
      <c r="Z34">
        <v>24</v>
      </c>
      <c r="AC34">
        <v>24</v>
      </c>
      <c r="AF34" t="s">
        <v>167</v>
      </c>
      <c r="AG34" t="s">
        <v>122</v>
      </c>
      <c r="AM34" t="s">
        <v>126</v>
      </c>
      <c r="AN34" t="s">
        <v>127</v>
      </c>
      <c r="AO34" t="s">
        <v>337</v>
      </c>
      <c r="AP34" t="s">
        <v>129</v>
      </c>
      <c r="AQ34" t="s">
        <v>129</v>
      </c>
      <c r="AR34" t="s">
        <v>129</v>
      </c>
      <c r="AS34" t="s">
        <v>129</v>
      </c>
      <c r="AT34" t="s">
        <v>187</v>
      </c>
      <c r="AU34" t="s">
        <v>131</v>
      </c>
      <c r="AV34" t="s">
        <v>132</v>
      </c>
      <c r="AW34">
        <v>16</v>
      </c>
      <c r="BD34" t="s">
        <v>300</v>
      </c>
      <c r="BE34" t="s">
        <v>129</v>
      </c>
      <c r="BG34">
        <v>42</v>
      </c>
      <c r="BH34" t="s">
        <v>135</v>
      </c>
      <c r="BR34" t="s">
        <v>301</v>
      </c>
      <c r="CG34">
        <v>542</v>
      </c>
      <c r="CH34">
        <v>602</v>
      </c>
      <c r="CI34">
        <v>799</v>
      </c>
      <c r="CJ34">
        <v>940</v>
      </c>
      <c r="CK34">
        <v>290</v>
      </c>
      <c r="CL34">
        <v>375</v>
      </c>
      <c r="CM34">
        <v>31</v>
      </c>
      <c r="CN34">
        <v>35</v>
      </c>
      <c r="CO34">
        <v>295</v>
      </c>
      <c r="CP34">
        <v>357</v>
      </c>
      <c r="CQ34">
        <v>950</v>
      </c>
      <c r="CR34">
        <v>1027</v>
      </c>
      <c r="CS34">
        <v>230</v>
      </c>
      <c r="CT34">
        <v>284</v>
      </c>
      <c r="CU34" t="s">
        <v>363</v>
      </c>
      <c r="CV34">
        <v>15</v>
      </c>
    </row>
    <row r="35" spans="1:100" x14ac:dyDescent="0.25">
      <c r="A35" t="s">
        <v>368</v>
      </c>
      <c r="B35" t="s">
        <v>109</v>
      </c>
      <c r="C35" t="s">
        <v>110</v>
      </c>
      <c r="D35" t="s">
        <v>369</v>
      </c>
      <c r="E35" t="s">
        <v>370</v>
      </c>
      <c r="F35" t="s">
        <v>177</v>
      </c>
      <c r="G35">
        <v>259100</v>
      </c>
      <c r="H35" t="s">
        <v>371</v>
      </c>
      <c r="I35" t="s">
        <v>372</v>
      </c>
      <c r="J35" t="s">
        <v>373</v>
      </c>
      <c r="K35" t="s">
        <v>117</v>
      </c>
      <c r="L35" t="s">
        <v>374</v>
      </c>
      <c r="M35" t="s">
        <v>375</v>
      </c>
      <c r="N35" t="s">
        <v>376</v>
      </c>
      <c r="O35" t="s">
        <v>377</v>
      </c>
      <c r="P35">
        <v>15</v>
      </c>
      <c r="Q35">
        <v>10</v>
      </c>
      <c r="T35">
        <v>1</v>
      </c>
      <c r="W35">
        <v>-10</v>
      </c>
      <c r="X35">
        <v>43</v>
      </c>
      <c r="Y35">
        <v>-15</v>
      </c>
      <c r="Z35">
        <v>24</v>
      </c>
      <c r="AB35" t="s">
        <v>378</v>
      </c>
      <c r="AC35">
        <v>14</v>
      </c>
      <c r="AF35" t="s">
        <v>379</v>
      </c>
      <c r="AG35" t="s">
        <v>380</v>
      </c>
      <c r="AH35" t="s">
        <v>381</v>
      </c>
      <c r="AI35">
        <v>220</v>
      </c>
      <c r="AJ35" t="s">
        <v>382</v>
      </c>
      <c r="AL35">
        <v>220</v>
      </c>
      <c r="AM35" t="s">
        <v>126</v>
      </c>
      <c r="AN35" t="s">
        <v>127</v>
      </c>
      <c r="AO35" t="s">
        <v>244</v>
      </c>
      <c r="AP35" t="s">
        <v>129</v>
      </c>
      <c r="AQ35" t="s">
        <v>129</v>
      </c>
      <c r="AR35" t="s">
        <v>129</v>
      </c>
      <c r="AS35" t="s">
        <v>129</v>
      </c>
      <c r="AT35" t="s">
        <v>187</v>
      </c>
      <c r="AU35" t="s">
        <v>312</v>
      </c>
      <c r="AV35" t="s">
        <v>132</v>
      </c>
      <c r="AW35">
        <v>16</v>
      </c>
      <c r="BD35" t="s">
        <v>383</v>
      </c>
      <c r="BE35" t="s">
        <v>129</v>
      </c>
      <c r="BF35" t="s">
        <v>384</v>
      </c>
      <c r="BG35">
        <v>25</v>
      </c>
      <c r="BH35" t="s">
        <v>135</v>
      </c>
      <c r="BR35" t="s">
        <v>385</v>
      </c>
      <c r="CG35">
        <v>704</v>
      </c>
      <c r="CH35">
        <v>786</v>
      </c>
      <c r="CI35">
        <v>820</v>
      </c>
      <c r="CJ35">
        <v>965</v>
      </c>
      <c r="CK35">
        <v>315</v>
      </c>
      <c r="CL35">
        <v>426</v>
      </c>
      <c r="CM35">
        <v>41</v>
      </c>
      <c r="CN35">
        <v>46</v>
      </c>
      <c r="CO35">
        <v>293</v>
      </c>
      <c r="CP35">
        <v>376</v>
      </c>
      <c r="CQ35">
        <v>786</v>
      </c>
      <c r="CR35">
        <v>877</v>
      </c>
      <c r="CS35">
        <v>378</v>
      </c>
      <c r="CT35">
        <v>454</v>
      </c>
      <c r="CU35">
        <v>20</v>
      </c>
      <c r="CV35">
        <v>24</v>
      </c>
    </row>
    <row r="36" spans="1:100" x14ac:dyDescent="0.25">
      <c r="A36" t="s">
        <v>386</v>
      </c>
      <c r="B36" t="s">
        <v>109</v>
      </c>
      <c r="C36" t="s">
        <v>110</v>
      </c>
      <c r="D36" t="s">
        <v>387</v>
      </c>
      <c r="E36" t="s">
        <v>370</v>
      </c>
      <c r="F36" t="s">
        <v>177</v>
      </c>
      <c r="G36">
        <v>288500</v>
      </c>
      <c r="H36" t="s">
        <v>388</v>
      </c>
      <c r="I36" t="s">
        <v>389</v>
      </c>
      <c r="J36" t="s">
        <v>390</v>
      </c>
      <c r="K36" t="s">
        <v>117</v>
      </c>
      <c r="L36" t="s">
        <v>391</v>
      </c>
      <c r="M36" t="s">
        <v>392</v>
      </c>
      <c r="N36" t="s">
        <v>393</v>
      </c>
      <c r="O36" t="s">
        <v>394</v>
      </c>
      <c r="P36">
        <v>15</v>
      </c>
      <c r="Q36">
        <v>10</v>
      </c>
      <c r="T36">
        <v>1</v>
      </c>
      <c r="W36">
        <v>-10</v>
      </c>
      <c r="X36">
        <v>43</v>
      </c>
      <c r="Y36">
        <v>-15</v>
      </c>
      <c r="Z36">
        <v>24</v>
      </c>
      <c r="AB36" t="s">
        <v>395</v>
      </c>
      <c r="AC36">
        <v>19</v>
      </c>
      <c r="AF36" t="s">
        <v>379</v>
      </c>
      <c r="AG36" t="s">
        <v>380</v>
      </c>
      <c r="AH36" t="s">
        <v>396</v>
      </c>
      <c r="AI36">
        <v>220</v>
      </c>
      <c r="AJ36" t="s">
        <v>397</v>
      </c>
      <c r="AL36">
        <v>220</v>
      </c>
      <c r="AM36" t="s">
        <v>126</v>
      </c>
      <c r="AN36" t="s">
        <v>127</v>
      </c>
      <c r="AO36" t="s">
        <v>244</v>
      </c>
      <c r="AP36" t="s">
        <v>129</v>
      </c>
      <c r="AQ36" t="s">
        <v>129</v>
      </c>
      <c r="AR36" t="s">
        <v>129</v>
      </c>
      <c r="AS36" t="s">
        <v>129</v>
      </c>
      <c r="AT36" t="s">
        <v>187</v>
      </c>
      <c r="AU36" t="s">
        <v>398</v>
      </c>
      <c r="AV36" t="s">
        <v>132</v>
      </c>
      <c r="AW36">
        <v>20</v>
      </c>
      <c r="BD36" t="s">
        <v>399</v>
      </c>
      <c r="BE36" t="s">
        <v>129</v>
      </c>
      <c r="BF36" t="s">
        <v>384</v>
      </c>
      <c r="BG36">
        <v>34</v>
      </c>
      <c r="BH36" t="s">
        <v>135</v>
      </c>
      <c r="BR36" t="s">
        <v>385</v>
      </c>
      <c r="CG36">
        <v>704</v>
      </c>
      <c r="CH36">
        <v>786</v>
      </c>
      <c r="CI36">
        <v>820</v>
      </c>
      <c r="CJ36">
        <v>965</v>
      </c>
      <c r="CK36">
        <v>315</v>
      </c>
      <c r="CL36">
        <v>426</v>
      </c>
      <c r="CM36">
        <v>41</v>
      </c>
      <c r="CN36">
        <v>46</v>
      </c>
      <c r="CO36">
        <v>293</v>
      </c>
      <c r="CP36">
        <v>376</v>
      </c>
      <c r="CQ36">
        <v>786</v>
      </c>
      <c r="CR36">
        <v>877</v>
      </c>
      <c r="CS36">
        <v>378</v>
      </c>
      <c r="CT36">
        <v>454</v>
      </c>
      <c r="CU36">
        <v>20</v>
      </c>
      <c r="CV36">
        <v>24</v>
      </c>
    </row>
    <row r="37" spans="1:100" x14ac:dyDescent="0.25">
      <c r="A37" t="s">
        <v>400</v>
      </c>
      <c r="B37" t="s">
        <v>109</v>
      </c>
      <c r="C37" t="s">
        <v>110</v>
      </c>
      <c r="D37" t="s">
        <v>401</v>
      </c>
      <c r="E37" t="s">
        <v>402</v>
      </c>
      <c r="F37" t="s">
        <v>177</v>
      </c>
      <c r="G37">
        <v>184800</v>
      </c>
      <c r="H37" t="s">
        <v>403</v>
      </c>
      <c r="I37" t="s">
        <v>404</v>
      </c>
      <c r="J37" t="s">
        <v>405</v>
      </c>
      <c r="K37" t="s">
        <v>117</v>
      </c>
      <c r="L37" t="s">
        <v>406</v>
      </c>
      <c r="M37" t="s">
        <v>407</v>
      </c>
      <c r="N37" t="s">
        <v>408</v>
      </c>
      <c r="O37" t="s">
        <v>409</v>
      </c>
      <c r="P37">
        <v>25</v>
      </c>
      <c r="Q37">
        <v>20</v>
      </c>
      <c r="T37">
        <v>1</v>
      </c>
      <c r="W37">
        <v>-10</v>
      </c>
      <c r="X37">
        <v>46</v>
      </c>
      <c r="Y37">
        <v>-15</v>
      </c>
      <c r="Z37">
        <v>24</v>
      </c>
      <c r="AB37" t="s">
        <v>410</v>
      </c>
      <c r="AC37">
        <v>29</v>
      </c>
      <c r="AF37" t="s">
        <v>411</v>
      </c>
      <c r="AG37" t="s">
        <v>412</v>
      </c>
      <c r="AH37" t="s">
        <v>413</v>
      </c>
      <c r="AI37">
        <v>220</v>
      </c>
      <c r="AJ37" t="s">
        <v>414</v>
      </c>
      <c r="AK37" t="s">
        <v>415</v>
      </c>
      <c r="AL37">
        <v>220</v>
      </c>
      <c r="AM37" t="s">
        <v>126</v>
      </c>
      <c r="AN37" t="s">
        <v>170</v>
      </c>
      <c r="AO37" t="s">
        <v>416</v>
      </c>
      <c r="AP37" t="s">
        <v>129</v>
      </c>
      <c r="AQ37" t="s">
        <v>129</v>
      </c>
      <c r="AR37" t="s">
        <v>129</v>
      </c>
      <c r="AS37" t="s">
        <v>129</v>
      </c>
      <c r="AT37" t="s">
        <v>130</v>
      </c>
      <c r="AU37" t="s">
        <v>398</v>
      </c>
      <c r="AV37" t="s">
        <v>132</v>
      </c>
      <c r="AW37">
        <v>20</v>
      </c>
      <c r="BD37" t="s">
        <v>417</v>
      </c>
      <c r="BE37" t="s">
        <v>129</v>
      </c>
      <c r="BF37" t="s">
        <v>134</v>
      </c>
      <c r="BG37">
        <v>49</v>
      </c>
      <c r="BH37" t="s">
        <v>135</v>
      </c>
      <c r="BR37" t="s">
        <v>418</v>
      </c>
      <c r="CG37">
        <v>620</v>
      </c>
      <c r="CH37">
        <v>712</v>
      </c>
      <c r="CI37">
        <v>790</v>
      </c>
      <c r="CJ37">
        <v>935</v>
      </c>
      <c r="CK37">
        <v>290</v>
      </c>
      <c r="CL37">
        <v>400</v>
      </c>
      <c r="CM37">
        <v>41</v>
      </c>
      <c r="CN37">
        <v>45</v>
      </c>
      <c r="CO37">
        <v>320</v>
      </c>
      <c r="CP37">
        <v>420</v>
      </c>
      <c r="CQ37">
        <v>998</v>
      </c>
      <c r="CR37">
        <v>1090</v>
      </c>
      <c r="CS37">
        <v>238</v>
      </c>
      <c r="CT37">
        <v>329</v>
      </c>
      <c r="CU37">
        <v>14</v>
      </c>
      <c r="CV37">
        <v>18</v>
      </c>
    </row>
    <row r="38" spans="1:100" x14ac:dyDescent="0.25">
      <c r="A38" t="s">
        <v>419</v>
      </c>
      <c r="B38" t="s">
        <v>109</v>
      </c>
      <c r="C38" t="s">
        <v>110</v>
      </c>
      <c r="D38" t="s">
        <v>420</v>
      </c>
      <c r="E38" t="s">
        <v>402</v>
      </c>
      <c r="F38" t="s">
        <v>177</v>
      </c>
      <c r="G38">
        <v>302500</v>
      </c>
      <c r="H38" t="s">
        <v>421</v>
      </c>
      <c r="I38" t="s">
        <v>422</v>
      </c>
      <c r="J38" t="s">
        <v>423</v>
      </c>
      <c r="K38" t="s">
        <v>117</v>
      </c>
      <c r="L38" t="s">
        <v>424</v>
      </c>
      <c r="M38" t="s">
        <v>425</v>
      </c>
      <c r="N38" t="s">
        <v>426</v>
      </c>
      <c r="O38" t="s">
        <v>427</v>
      </c>
      <c r="P38">
        <v>50</v>
      </c>
      <c r="Q38">
        <v>30</v>
      </c>
      <c r="T38">
        <v>1</v>
      </c>
      <c r="W38">
        <v>-10</v>
      </c>
      <c r="X38">
        <v>46</v>
      </c>
      <c r="Y38">
        <v>-15</v>
      </c>
      <c r="Z38">
        <v>24</v>
      </c>
      <c r="AB38" t="s">
        <v>428</v>
      </c>
      <c r="AC38">
        <v>45</v>
      </c>
      <c r="AF38" t="s">
        <v>429</v>
      </c>
      <c r="AG38" t="s">
        <v>430</v>
      </c>
      <c r="AH38" t="s">
        <v>431</v>
      </c>
      <c r="AI38">
        <v>220</v>
      </c>
      <c r="AJ38" t="s">
        <v>432</v>
      </c>
      <c r="AK38" t="s">
        <v>415</v>
      </c>
      <c r="AL38">
        <v>220</v>
      </c>
      <c r="AM38" t="s">
        <v>127</v>
      </c>
      <c r="AN38" t="s">
        <v>433</v>
      </c>
      <c r="AO38" t="s">
        <v>416</v>
      </c>
      <c r="AP38" t="s">
        <v>129</v>
      </c>
      <c r="AQ38" t="s">
        <v>129</v>
      </c>
      <c r="AR38" t="s">
        <v>129</v>
      </c>
      <c r="AS38" t="s">
        <v>129</v>
      </c>
      <c r="AT38" t="s">
        <v>130</v>
      </c>
      <c r="AU38" t="s">
        <v>398</v>
      </c>
      <c r="AV38" t="s">
        <v>132</v>
      </c>
      <c r="AW38">
        <v>30</v>
      </c>
      <c r="BD38" t="s">
        <v>434</v>
      </c>
      <c r="BE38" t="s">
        <v>129</v>
      </c>
      <c r="BF38" t="s">
        <v>435</v>
      </c>
      <c r="BG38">
        <v>76</v>
      </c>
      <c r="BH38" t="s">
        <v>135</v>
      </c>
      <c r="BR38" t="s">
        <v>436</v>
      </c>
      <c r="CG38">
        <v>830</v>
      </c>
      <c r="CH38">
        <v>1000</v>
      </c>
      <c r="CI38">
        <v>900</v>
      </c>
      <c r="CJ38">
        <v>1050</v>
      </c>
      <c r="CK38">
        <v>330</v>
      </c>
      <c r="CL38">
        <v>445</v>
      </c>
      <c r="CM38">
        <v>61</v>
      </c>
      <c r="CN38">
        <v>69</v>
      </c>
      <c r="CO38">
        <v>320</v>
      </c>
      <c r="CP38">
        <v>420</v>
      </c>
      <c r="CQ38">
        <v>998</v>
      </c>
      <c r="CR38">
        <v>1090</v>
      </c>
      <c r="CS38">
        <v>238</v>
      </c>
      <c r="CT38">
        <v>329</v>
      </c>
      <c r="CU38">
        <v>14</v>
      </c>
      <c r="CV38">
        <v>18</v>
      </c>
    </row>
    <row r="39" spans="1:100" x14ac:dyDescent="0.25">
      <c r="A39" t="s">
        <v>460</v>
      </c>
      <c r="B39" t="s">
        <v>109</v>
      </c>
      <c r="C39" t="s">
        <v>461</v>
      </c>
      <c r="D39" t="s">
        <v>462</v>
      </c>
      <c r="E39" t="s">
        <v>463</v>
      </c>
      <c r="F39" t="s">
        <v>113</v>
      </c>
      <c r="G39">
        <v>382800</v>
      </c>
      <c r="H39" t="s">
        <v>464</v>
      </c>
      <c r="I39" t="s">
        <v>465</v>
      </c>
      <c r="J39" t="s">
        <v>466</v>
      </c>
      <c r="K39" t="s">
        <v>117</v>
      </c>
      <c r="L39" t="s">
        <v>467</v>
      </c>
      <c r="M39" t="s">
        <v>468</v>
      </c>
      <c r="N39" t="s">
        <v>469</v>
      </c>
      <c r="O39" t="s">
        <v>470</v>
      </c>
      <c r="P39">
        <v>50</v>
      </c>
      <c r="Q39">
        <v>30</v>
      </c>
      <c r="W39">
        <v>-15</v>
      </c>
      <c r="X39">
        <v>46</v>
      </c>
      <c r="Y39">
        <v>-15</v>
      </c>
      <c r="Z39">
        <v>24</v>
      </c>
      <c r="AB39" t="s">
        <v>471</v>
      </c>
      <c r="AC39">
        <v>65</v>
      </c>
      <c r="AF39" t="s">
        <v>472</v>
      </c>
      <c r="AG39" t="s">
        <v>473</v>
      </c>
      <c r="AH39" t="s">
        <v>474</v>
      </c>
      <c r="AI39">
        <v>220</v>
      </c>
      <c r="AJ39" t="s">
        <v>475</v>
      </c>
      <c r="AK39" t="s">
        <v>415</v>
      </c>
      <c r="AL39">
        <v>220</v>
      </c>
      <c r="AM39" t="s">
        <v>127</v>
      </c>
      <c r="AN39" t="s">
        <v>433</v>
      </c>
      <c r="AO39" t="s">
        <v>244</v>
      </c>
      <c r="AP39" t="s">
        <v>129</v>
      </c>
      <c r="AQ39" t="s">
        <v>129</v>
      </c>
      <c r="AR39" t="s">
        <v>129</v>
      </c>
      <c r="AS39" t="s">
        <v>129</v>
      </c>
      <c r="AT39" t="s">
        <v>187</v>
      </c>
      <c r="AU39" t="s">
        <v>398</v>
      </c>
      <c r="AV39" t="s">
        <v>132</v>
      </c>
      <c r="AW39">
        <v>25</v>
      </c>
      <c r="BD39" t="s">
        <v>476</v>
      </c>
      <c r="BE39" t="s">
        <v>129</v>
      </c>
      <c r="BF39" t="s">
        <v>134</v>
      </c>
      <c r="BG39">
        <v>80</v>
      </c>
      <c r="BH39" t="s">
        <v>135</v>
      </c>
      <c r="BR39" t="s">
        <v>477</v>
      </c>
      <c r="CG39">
        <v>788</v>
      </c>
      <c r="CH39">
        <v>966</v>
      </c>
      <c r="CI39">
        <v>940</v>
      </c>
      <c r="CJ39">
        <v>1027</v>
      </c>
      <c r="CK39">
        <v>320</v>
      </c>
      <c r="CL39">
        <v>445</v>
      </c>
      <c r="CM39">
        <v>52</v>
      </c>
      <c r="CN39">
        <v>60</v>
      </c>
      <c r="CO39">
        <v>340</v>
      </c>
      <c r="CP39">
        <v>405</v>
      </c>
      <c r="CQ39">
        <v>1150</v>
      </c>
      <c r="CR39">
        <v>1270</v>
      </c>
      <c r="CS39">
        <v>280</v>
      </c>
      <c r="CT39">
        <v>450</v>
      </c>
      <c r="CU39" t="s">
        <v>478</v>
      </c>
      <c r="CV39" t="s">
        <v>479</v>
      </c>
    </row>
    <row r="40" spans="1:100" x14ac:dyDescent="0.25">
      <c r="A40" t="s">
        <v>480</v>
      </c>
      <c r="B40" t="s">
        <v>109</v>
      </c>
      <c r="C40" t="s">
        <v>461</v>
      </c>
      <c r="D40" t="s">
        <v>481</v>
      </c>
      <c r="E40" t="s">
        <v>463</v>
      </c>
      <c r="F40" t="s">
        <v>113</v>
      </c>
      <c r="G40">
        <v>477900</v>
      </c>
      <c r="H40" t="s">
        <v>482</v>
      </c>
      <c r="I40" t="s">
        <v>465</v>
      </c>
      <c r="J40" t="s">
        <v>466</v>
      </c>
      <c r="K40" t="s">
        <v>117</v>
      </c>
      <c r="L40" t="s">
        <v>483</v>
      </c>
      <c r="M40" t="s">
        <v>484</v>
      </c>
      <c r="N40" t="s">
        <v>485</v>
      </c>
      <c r="O40" t="s">
        <v>486</v>
      </c>
      <c r="P40">
        <v>50</v>
      </c>
      <c r="Q40">
        <v>30</v>
      </c>
      <c r="W40">
        <v>-15</v>
      </c>
      <c r="X40">
        <v>46</v>
      </c>
      <c r="Y40">
        <v>-15</v>
      </c>
      <c r="Z40">
        <v>24</v>
      </c>
      <c r="AB40" t="s">
        <v>487</v>
      </c>
      <c r="AC40">
        <v>65</v>
      </c>
      <c r="AF40" t="s">
        <v>488</v>
      </c>
      <c r="AG40" t="s">
        <v>489</v>
      </c>
      <c r="AH40" t="s">
        <v>490</v>
      </c>
      <c r="AI40">
        <v>220</v>
      </c>
      <c r="AJ40" t="s">
        <v>491</v>
      </c>
      <c r="AK40" t="s">
        <v>415</v>
      </c>
      <c r="AL40">
        <v>220</v>
      </c>
      <c r="AM40" t="s">
        <v>127</v>
      </c>
      <c r="AN40" t="s">
        <v>433</v>
      </c>
      <c r="AO40" t="s">
        <v>244</v>
      </c>
      <c r="AP40" t="s">
        <v>129</v>
      </c>
      <c r="AQ40" t="s">
        <v>129</v>
      </c>
      <c r="AR40" t="s">
        <v>129</v>
      </c>
      <c r="AS40" t="s">
        <v>129</v>
      </c>
      <c r="AT40" t="s">
        <v>187</v>
      </c>
      <c r="AU40" t="s">
        <v>398</v>
      </c>
      <c r="AV40" t="s">
        <v>132</v>
      </c>
      <c r="AW40">
        <v>25</v>
      </c>
      <c r="BD40" t="s">
        <v>492</v>
      </c>
      <c r="BE40" t="s">
        <v>129</v>
      </c>
      <c r="BF40" t="s">
        <v>134</v>
      </c>
      <c r="BG40">
        <v>94</v>
      </c>
      <c r="BH40" t="s">
        <v>135</v>
      </c>
      <c r="BR40" t="s">
        <v>477</v>
      </c>
      <c r="CG40">
        <v>788</v>
      </c>
      <c r="CH40">
        <v>966</v>
      </c>
      <c r="CI40">
        <v>940</v>
      </c>
      <c r="CJ40">
        <v>1027</v>
      </c>
      <c r="CK40">
        <v>320</v>
      </c>
      <c r="CL40">
        <v>445</v>
      </c>
      <c r="CM40">
        <v>52</v>
      </c>
      <c r="CN40">
        <v>60</v>
      </c>
      <c r="CO40">
        <v>340</v>
      </c>
      <c r="CP40">
        <v>405</v>
      </c>
      <c r="CQ40">
        <v>1150</v>
      </c>
      <c r="CR40">
        <v>1270</v>
      </c>
      <c r="CS40">
        <v>280</v>
      </c>
      <c r="CT40">
        <v>450</v>
      </c>
      <c r="CU40" t="s">
        <v>478</v>
      </c>
      <c r="CV40" t="s">
        <v>479</v>
      </c>
    </row>
    <row r="41" spans="1:100" x14ac:dyDescent="0.25">
      <c r="A41" t="s">
        <v>517</v>
      </c>
      <c r="B41" t="s">
        <v>109</v>
      </c>
      <c r="C41" t="s">
        <v>461</v>
      </c>
      <c r="D41" t="s">
        <v>518</v>
      </c>
      <c r="E41" t="s">
        <v>519</v>
      </c>
      <c r="F41" t="s">
        <v>113</v>
      </c>
      <c r="G41">
        <v>454100</v>
      </c>
      <c r="H41" t="s">
        <v>520</v>
      </c>
      <c r="I41" t="s">
        <v>521</v>
      </c>
      <c r="J41" t="s">
        <v>522</v>
      </c>
      <c r="K41" t="s">
        <v>117</v>
      </c>
      <c r="L41" t="s">
        <v>523</v>
      </c>
      <c r="M41" t="s">
        <v>524</v>
      </c>
      <c r="N41" t="s">
        <v>525</v>
      </c>
      <c r="O41" t="s">
        <v>526</v>
      </c>
      <c r="P41">
        <v>50</v>
      </c>
      <c r="Q41">
        <v>30</v>
      </c>
      <c r="W41">
        <v>-15</v>
      </c>
      <c r="X41">
        <v>46</v>
      </c>
      <c r="Y41">
        <v>-15</v>
      </c>
      <c r="Z41">
        <v>24</v>
      </c>
      <c r="AD41" t="s">
        <v>527</v>
      </c>
      <c r="AE41" t="s">
        <v>528</v>
      </c>
      <c r="AM41" t="s">
        <v>127</v>
      </c>
      <c r="AN41" t="s">
        <v>433</v>
      </c>
      <c r="AO41" t="s">
        <v>529</v>
      </c>
      <c r="AP41" t="s">
        <v>129</v>
      </c>
      <c r="AQ41" t="s">
        <v>129</v>
      </c>
      <c r="AR41" t="s">
        <v>129</v>
      </c>
      <c r="AS41" t="s">
        <v>129</v>
      </c>
      <c r="AT41" t="s">
        <v>187</v>
      </c>
      <c r="AU41" t="s">
        <v>398</v>
      </c>
      <c r="AV41" t="s">
        <v>132</v>
      </c>
      <c r="AW41">
        <v>32</v>
      </c>
      <c r="BA41" t="s">
        <v>530</v>
      </c>
      <c r="BD41" t="s">
        <v>531</v>
      </c>
      <c r="BE41" t="s">
        <v>129</v>
      </c>
      <c r="BG41">
        <v>121</v>
      </c>
      <c r="BH41" t="s">
        <v>280</v>
      </c>
      <c r="BR41" t="s">
        <v>532</v>
      </c>
      <c r="CG41">
        <v>988</v>
      </c>
      <c r="CH41">
        <v>1176</v>
      </c>
      <c r="CI41">
        <v>940</v>
      </c>
      <c r="CJ41">
        <v>1027</v>
      </c>
      <c r="CK41">
        <v>320</v>
      </c>
      <c r="CL41">
        <v>445</v>
      </c>
      <c r="CM41">
        <v>67</v>
      </c>
      <c r="CN41">
        <v>75</v>
      </c>
      <c r="CO41">
        <v>400</v>
      </c>
      <c r="CP41">
        <v>460</v>
      </c>
      <c r="CQ41">
        <v>1050</v>
      </c>
      <c r="CR41">
        <v>1230</v>
      </c>
      <c r="CS41">
        <v>500</v>
      </c>
      <c r="CT41">
        <v>640</v>
      </c>
      <c r="CU41">
        <v>46</v>
      </c>
      <c r="CV41">
        <v>51</v>
      </c>
    </row>
    <row r="42" spans="1:100" x14ac:dyDescent="0.25">
      <c r="A42" t="s">
        <v>533</v>
      </c>
      <c r="B42" t="s">
        <v>109</v>
      </c>
      <c r="C42" t="s">
        <v>461</v>
      </c>
      <c r="D42" t="s">
        <v>534</v>
      </c>
      <c r="E42" t="s">
        <v>519</v>
      </c>
      <c r="F42" t="s">
        <v>113</v>
      </c>
      <c r="G42">
        <v>499100</v>
      </c>
      <c r="H42" t="s">
        <v>520</v>
      </c>
      <c r="I42" t="s">
        <v>521</v>
      </c>
      <c r="J42" t="s">
        <v>522</v>
      </c>
      <c r="K42" t="s">
        <v>117</v>
      </c>
      <c r="L42" t="s">
        <v>523</v>
      </c>
      <c r="M42" t="s">
        <v>524</v>
      </c>
      <c r="N42" t="s">
        <v>525</v>
      </c>
      <c r="O42" t="s">
        <v>526</v>
      </c>
      <c r="P42">
        <v>50</v>
      </c>
      <c r="Q42">
        <v>30</v>
      </c>
      <c r="W42">
        <v>-15</v>
      </c>
      <c r="X42">
        <v>46</v>
      </c>
      <c r="Y42">
        <v>-15</v>
      </c>
      <c r="Z42">
        <v>24</v>
      </c>
      <c r="AD42" t="s">
        <v>527</v>
      </c>
      <c r="AE42" t="s">
        <v>528</v>
      </c>
      <c r="AM42" t="s">
        <v>127</v>
      </c>
      <c r="AN42" t="s">
        <v>433</v>
      </c>
      <c r="AO42">
        <v>32</v>
      </c>
      <c r="AP42" t="s">
        <v>129</v>
      </c>
      <c r="AQ42" t="s">
        <v>129</v>
      </c>
      <c r="AR42" t="s">
        <v>129</v>
      </c>
      <c r="AS42" t="s">
        <v>129</v>
      </c>
      <c r="AT42" t="s">
        <v>187</v>
      </c>
      <c r="AU42" t="s">
        <v>535</v>
      </c>
      <c r="AV42" t="s">
        <v>132</v>
      </c>
      <c r="AW42">
        <v>16</v>
      </c>
      <c r="BA42" t="s">
        <v>530</v>
      </c>
      <c r="BD42" t="s">
        <v>536</v>
      </c>
      <c r="BE42" t="s">
        <v>129</v>
      </c>
      <c r="BG42">
        <v>121</v>
      </c>
      <c r="BH42" t="s">
        <v>537</v>
      </c>
      <c r="BR42" t="s">
        <v>532</v>
      </c>
      <c r="CG42">
        <v>998</v>
      </c>
      <c r="CH42">
        <v>1176</v>
      </c>
      <c r="CI42">
        <v>940</v>
      </c>
      <c r="CJ42">
        <v>1027</v>
      </c>
      <c r="CK42">
        <v>320</v>
      </c>
      <c r="CL42">
        <v>445</v>
      </c>
      <c r="CM42">
        <v>67</v>
      </c>
      <c r="CN42">
        <v>77</v>
      </c>
      <c r="CO42">
        <v>400</v>
      </c>
      <c r="CP42">
        <v>460</v>
      </c>
      <c r="CQ42">
        <v>1050</v>
      </c>
      <c r="CR42">
        <v>1230</v>
      </c>
      <c r="CS42">
        <v>500</v>
      </c>
      <c r="CT42">
        <v>640</v>
      </c>
      <c r="CU42">
        <v>46</v>
      </c>
      <c r="CV42">
        <v>51</v>
      </c>
    </row>
    <row r="43" spans="1:100" x14ac:dyDescent="0.25">
      <c r="A43" t="s">
        <v>538</v>
      </c>
      <c r="B43" t="s">
        <v>109</v>
      </c>
      <c r="C43" t="s">
        <v>461</v>
      </c>
      <c r="D43" t="s">
        <v>539</v>
      </c>
      <c r="E43" t="s">
        <v>519</v>
      </c>
      <c r="F43" t="s">
        <v>113</v>
      </c>
      <c r="G43">
        <v>600500</v>
      </c>
      <c r="H43" t="s">
        <v>520</v>
      </c>
      <c r="I43" t="s">
        <v>521</v>
      </c>
      <c r="J43" t="s">
        <v>522</v>
      </c>
      <c r="K43" t="s">
        <v>117</v>
      </c>
      <c r="L43" t="s">
        <v>540</v>
      </c>
      <c r="M43" t="s">
        <v>541</v>
      </c>
      <c r="N43" t="s">
        <v>542</v>
      </c>
      <c r="O43" t="s">
        <v>543</v>
      </c>
      <c r="P43">
        <v>50</v>
      </c>
      <c r="Q43">
        <v>30</v>
      </c>
      <c r="W43">
        <v>-15</v>
      </c>
      <c r="X43">
        <v>46</v>
      </c>
      <c r="Y43">
        <v>-15</v>
      </c>
      <c r="Z43">
        <v>24</v>
      </c>
      <c r="AD43" t="s">
        <v>544</v>
      </c>
      <c r="AE43" t="s">
        <v>545</v>
      </c>
      <c r="AM43" t="s">
        <v>127</v>
      </c>
      <c r="AN43" t="s">
        <v>433</v>
      </c>
      <c r="AO43" t="s">
        <v>529</v>
      </c>
      <c r="AP43" t="s">
        <v>129</v>
      </c>
      <c r="AQ43" t="s">
        <v>129</v>
      </c>
      <c r="AR43" t="s">
        <v>129</v>
      </c>
      <c r="AS43" t="s">
        <v>129</v>
      </c>
      <c r="AT43" t="s">
        <v>187</v>
      </c>
      <c r="AU43" t="s">
        <v>398</v>
      </c>
      <c r="AV43" t="s">
        <v>132</v>
      </c>
      <c r="AW43">
        <v>32</v>
      </c>
      <c r="BA43" t="s">
        <v>530</v>
      </c>
      <c r="BD43" t="s">
        <v>546</v>
      </c>
      <c r="BE43" t="s">
        <v>129</v>
      </c>
      <c r="BG43">
        <v>134</v>
      </c>
      <c r="BH43" t="s">
        <v>280</v>
      </c>
      <c r="BR43" t="s">
        <v>532</v>
      </c>
      <c r="CG43">
        <v>998</v>
      </c>
      <c r="CH43">
        <v>1176</v>
      </c>
      <c r="CI43">
        <v>940</v>
      </c>
      <c r="CJ43">
        <v>1027</v>
      </c>
      <c r="CK43">
        <v>320</v>
      </c>
      <c r="CL43">
        <v>445</v>
      </c>
      <c r="CM43">
        <v>67</v>
      </c>
      <c r="CN43">
        <v>75</v>
      </c>
      <c r="CO43">
        <v>400</v>
      </c>
      <c r="CP43">
        <v>460</v>
      </c>
      <c r="CQ43">
        <v>1050</v>
      </c>
      <c r="CR43">
        <v>1230</v>
      </c>
      <c r="CS43">
        <v>500</v>
      </c>
      <c r="CT43">
        <v>640</v>
      </c>
      <c r="CU43">
        <v>46</v>
      </c>
      <c r="CV43">
        <v>51</v>
      </c>
    </row>
    <row r="44" spans="1:100" x14ac:dyDescent="0.25">
      <c r="A44" t="s">
        <v>547</v>
      </c>
      <c r="B44" t="s">
        <v>109</v>
      </c>
      <c r="C44" t="s">
        <v>461</v>
      </c>
      <c r="D44" t="s">
        <v>548</v>
      </c>
      <c r="E44" t="s">
        <v>519</v>
      </c>
      <c r="F44" t="s">
        <v>113</v>
      </c>
      <c r="G44">
        <v>649500</v>
      </c>
      <c r="H44" t="s">
        <v>520</v>
      </c>
      <c r="I44" t="s">
        <v>521</v>
      </c>
      <c r="J44" t="s">
        <v>522</v>
      </c>
      <c r="K44" t="s">
        <v>117</v>
      </c>
      <c r="L44" t="s">
        <v>540</v>
      </c>
      <c r="M44" t="s">
        <v>541</v>
      </c>
      <c r="N44" t="s">
        <v>542</v>
      </c>
      <c r="O44" t="s">
        <v>543</v>
      </c>
      <c r="P44">
        <v>50</v>
      </c>
      <c r="Q44">
        <v>30</v>
      </c>
      <c r="W44">
        <v>-15</v>
      </c>
      <c r="X44">
        <v>46</v>
      </c>
      <c r="Y44">
        <v>-15</v>
      </c>
      <c r="Z44">
        <v>24</v>
      </c>
      <c r="AD44" t="s">
        <v>544</v>
      </c>
      <c r="AE44" t="s">
        <v>545</v>
      </c>
      <c r="AM44" t="s">
        <v>127</v>
      </c>
      <c r="AN44" t="s">
        <v>433</v>
      </c>
      <c r="AO44">
        <v>32</v>
      </c>
      <c r="AP44" t="s">
        <v>129</v>
      </c>
      <c r="AQ44" t="s">
        <v>129</v>
      </c>
      <c r="AR44" t="s">
        <v>129</v>
      </c>
      <c r="AS44" t="s">
        <v>129</v>
      </c>
      <c r="AT44" t="s">
        <v>187</v>
      </c>
      <c r="AU44" t="s">
        <v>535</v>
      </c>
      <c r="AV44" t="s">
        <v>132</v>
      </c>
      <c r="AW44">
        <v>16</v>
      </c>
      <c r="BA44" t="s">
        <v>530</v>
      </c>
      <c r="BD44" t="s">
        <v>549</v>
      </c>
      <c r="BE44" t="s">
        <v>129</v>
      </c>
      <c r="BG44">
        <v>134</v>
      </c>
      <c r="BH44" t="s">
        <v>537</v>
      </c>
      <c r="BR44" t="s">
        <v>532</v>
      </c>
      <c r="CG44">
        <v>998</v>
      </c>
      <c r="CH44">
        <v>1176</v>
      </c>
      <c r="CI44">
        <v>940</v>
      </c>
      <c r="CJ44">
        <v>1027</v>
      </c>
      <c r="CK44">
        <v>320</v>
      </c>
      <c r="CL44">
        <v>445</v>
      </c>
      <c r="CM44">
        <v>67</v>
      </c>
      <c r="CN44">
        <v>77</v>
      </c>
      <c r="CO44">
        <v>400</v>
      </c>
      <c r="CP44">
        <v>460</v>
      </c>
      <c r="CQ44">
        <v>1050</v>
      </c>
      <c r="CR44">
        <v>1230</v>
      </c>
      <c r="CS44">
        <v>500</v>
      </c>
      <c r="CT44">
        <v>640</v>
      </c>
      <c r="CU44">
        <v>46</v>
      </c>
      <c r="CV44">
        <v>51</v>
      </c>
    </row>
    <row r="45" spans="1:100" x14ac:dyDescent="0.25">
      <c r="A45" t="s">
        <v>550</v>
      </c>
      <c r="B45" t="s">
        <v>109</v>
      </c>
      <c r="C45" t="s">
        <v>461</v>
      </c>
      <c r="D45" t="s">
        <v>551</v>
      </c>
      <c r="E45" t="s">
        <v>552</v>
      </c>
      <c r="F45" t="s">
        <v>113</v>
      </c>
      <c r="G45">
        <v>290900</v>
      </c>
      <c r="H45" t="s">
        <v>553</v>
      </c>
      <c r="I45" t="s">
        <v>554</v>
      </c>
      <c r="J45" t="s">
        <v>555</v>
      </c>
      <c r="K45" t="s">
        <v>117</v>
      </c>
      <c r="L45" t="s">
        <v>556</v>
      </c>
      <c r="M45" t="s">
        <v>557</v>
      </c>
      <c r="N45" t="s">
        <v>558</v>
      </c>
      <c r="O45" t="s">
        <v>559</v>
      </c>
      <c r="P45">
        <v>25</v>
      </c>
      <c r="Q45">
        <v>20</v>
      </c>
      <c r="W45">
        <v>-10</v>
      </c>
      <c r="X45">
        <v>46</v>
      </c>
      <c r="Y45">
        <v>-15</v>
      </c>
      <c r="Z45">
        <v>24</v>
      </c>
      <c r="AF45" t="s">
        <v>560</v>
      </c>
      <c r="AG45" t="s">
        <v>561</v>
      </c>
      <c r="AM45" t="s">
        <v>126</v>
      </c>
      <c r="AN45" t="s">
        <v>318</v>
      </c>
      <c r="AO45" t="s">
        <v>562</v>
      </c>
      <c r="AP45" t="s">
        <v>129</v>
      </c>
      <c r="AQ45" t="s">
        <v>129</v>
      </c>
      <c r="AR45" t="s">
        <v>129</v>
      </c>
      <c r="AS45" t="s">
        <v>129</v>
      </c>
      <c r="AT45" t="s">
        <v>187</v>
      </c>
      <c r="AU45" t="s">
        <v>312</v>
      </c>
      <c r="AV45" t="s">
        <v>132</v>
      </c>
      <c r="AW45">
        <v>20</v>
      </c>
      <c r="BA45" t="s">
        <v>563</v>
      </c>
      <c r="BB45">
        <v>35</v>
      </c>
      <c r="BD45" t="s">
        <v>564</v>
      </c>
      <c r="BE45" t="s">
        <v>129</v>
      </c>
      <c r="BG45">
        <v>68</v>
      </c>
      <c r="BH45" t="s">
        <v>135</v>
      </c>
      <c r="BR45" t="s">
        <v>565</v>
      </c>
      <c r="CG45">
        <v>632</v>
      </c>
      <c r="CH45">
        <v>692</v>
      </c>
      <c r="CI45">
        <v>799</v>
      </c>
      <c r="CJ45">
        <v>940</v>
      </c>
      <c r="CK45">
        <v>290</v>
      </c>
      <c r="CL45">
        <v>375</v>
      </c>
      <c r="CM45">
        <v>38</v>
      </c>
      <c r="CN45">
        <v>42</v>
      </c>
      <c r="CO45">
        <v>270</v>
      </c>
      <c r="CP45">
        <v>300</v>
      </c>
      <c r="CQ45">
        <v>1135</v>
      </c>
      <c r="CR45">
        <v>1320</v>
      </c>
      <c r="CS45">
        <v>700</v>
      </c>
      <c r="CT45">
        <v>790</v>
      </c>
      <c r="CU45">
        <v>35</v>
      </c>
      <c r="CV45">
        <v>43</v>
      </c>
    </row>
    <row r="46" spans="1:100" x14ac:dyDescent="0.25">
      <c r="A46" t="s">
        <v>566</v>
      </c>
      <c r="B46" t="s">
        <v>109</v>
      </c>
      <c r="C46" t="s">
        <v>461</v>
      </c>
      <c r="D46" t="s">
        <v>567</v>
      </c>
      <c r="E46" t="s">
        <v>552</v>
      </c>
      <c r="F46" t="s">
        <v>113</v>
      </c>
      <c r="G46">
        <v>346100</v>
      </c>
      <c r="H46" t="s">
        <v>553</v>
      </c>
      <c r="I46" t="s">
        <v>554</v>
      </c>
      <c r="J46" t="s">
        <v>555</v>
      </c>
      <c r="K46" t="s">
        <v>117</v>
      </c>
      <c r="L46" t="s">
        <v>568</v>
      </c>
      <c r="M46" t="s">
        <v>569</v>
      </c>
      <c r="N46" t="s">
        <v>570</v>
      </c>
      <c r="O46" t="s">
        <v>571</v>
      </c>
      <c r="P46">
        <v>30</v>
      </c>
      <c r="Q46">
        <v>30</v>
      </c>
      <c r="W46">
        <v>-10</v>
      </c>
      <c r="X46">
        <v>46</v>
      </c>
      <c r="Y46">
        <v>-15</v>
      </c>
      <c r="Z46">
        <v>24</v>
      </c>
      <c r="AF46" t="s">
        <v>572</v>
      </c>
      <c r="AG46" t="s">
        <v>561</v>
      </c>
      <c r="AM46" t="s">
        <v>127</v>
      </c>
      <c r="AN46" t="s">
        <v>433</v>
      </c>
      <c r="AO46" t="s">
        <v>562</v>
      </c>
      <c r="AP46" t="s">
        <v>129</v>
      </c>
      <c r="AQ46" t="s">
        <v>129</v>
      </c>
      <c r="AR46" t="s">
        <v>129</v>
      </c>
      <c r="AS46" t="s">
        <v>129</v>
      </c>
      <c r="AT46" t="s">
        <v>187</v>
      </c>
      <c r="AU46" t="s">
        <v>398</v>
      </c>
      <c r="AV46" t="s">
        <v>132</v>
      </c>
      <c r="AW46">
        <v>25</v>
      </c>
      <c r="BA46" t="s">
        <v>563</v>
      </c>
      <c r="BB46">
        <v>47</v>
      </c>
      <c r="BD46" t="s">
        <v>573</v>
      </c>
      <c r="BE46" t="s">
        <v>129</v>
      </c>
      <c r="BG46">
        <v>85</v>
      </c>
      <c r="BH46" t="s">
        <v>135</v>
      </c>
      <c r="BR46" t="s">
        <v>574</v>
      </c>
      <c r="CG46">
        <v>788</v>
      </c>
      <c r="CH46">
        <v>966</v>
      </c>
      <c r="CI46">
        <v>940</v>
      </c>
      <c r="CJ46">
        <v>1027</v>
      </c>
      <c r="CK46">
        <v>320</v>
      </c>
      <c r="CL46">
        <v>445</v>
      </c>
      <c r="CM46">
        <v>52</v>
      </c>
      <c r="CN46">
        <v>61</v>
      </c>
      <c r="CO46">
        <v>270</v>
      </c>
      <c r="CP46">
        <v>300</v>
      </c>
      <c r="CQ46">
        <v>1135</v>
      </c>
      <c r="CR46">
        <v>1320</v>
      </c>
      <c r="CS46">
        <v>700</v>
      </c>
      <c r="CT46">
        <v>790</v>
      </c>
      <c r="CU46">
        <v>38</v>
      </c>
      <c r="CV46">
        <v>45</v>
      </c>
    </row>
    <row r="47" spans="1:100" x14ac:dyDescent="0.25">
      <c r="A47" t="s">
        <v>575</v>
      </c>
      <c r="B47" t="s">
        <v>109</v>
      </c>
      <c r="C47" t="s">
        <v>461</v>
      </c>
      <c r="D47" t="s">
        <v>576</v>
      </c>
      <c r="E47" t="s">
        <v>552</v>
      </c>
      <c r="F47" t="s">
        <v>113</v>
      </c>
      <c r="G47">
        <v>369900</v>
      </c>
      <c r="H47" t="s">
        <v>553</v>
      </c>
      <c r="I47" t="s">
        <v>554</v>
      </c>
      <c r="J47" t="s">
        <v>555</v>
      </c>
      <c r="K47" t="s">
        <v>117</v>
      </c>
      <c r="L47" t="s">
        <v>577</v>
      </c>
      <c r="M47" t="s">
        <v>578</v>
      </c>
      <c r="N47" t="s">
        <v>579</v>
      </c>
      <c r="O47" t="s">
        <v>580</v>
      </c>
      <c r="P47">
        <v>30</v>
      </c>
      <c r="Q47">
        <v>30</v>
      </c>
      <c r="W47">
        <v>-10</v>
      </c>
      <c r="X47">
        <v>46</v>
      </c>
      <c r="Y47">
        <v>-15</v>
      </c>
      <c r="Z47">
        <v>24</v>
      </c>
      <c r="AF47" t="s">
        <v>581</v>
      </c>
      <c r="AG47" t="s">
        <v>561</v>
      </c>
      <c r="AM47" t="s">
        <v>127</v>
      </c>
      <c r="AN47" t="s">
        <v>433</v>
      </c>
      <c r="AO47" t="s">
        <v>562</v>
      </c>
      <c r="AP47" t="s">
        <v>129</v>
      </c>
      <c r="AQ47" t="s">
        <v>129</v>
      </c>
      <c r="AR47" t="s">
        <v>129</v>
      </c>
      <c r="AS47" t="s">
        <v>129</v>
      </c>
      <c r="AT47" t="s">
        <v>187</v>
      </c>
      <c r="AU47" t="s">
        <v>398</v>
      </c>
      <c r="AV47" t="s">
        <v>132</v>
      </c>
      <c r="AW47">
        <v>25</v>
      </c>
      <c r="BA47" t="s">
        <v>563</v>
      </c>
      <c r="BB47">
        <v>47</v>
      </c>
      <c r="BD47" t="s">
        <v>582</v>
      </c>
      <c r="BE47" t="s">
        <v>129</v>
      </c>
      <c r="BG47">
        <v>95</v>
      </c>
      <c r="BH47" t="s">
        <v>135</v>
      </c>
      <c r="BR47" t="s">
        <v>574</v>
      </c>
      <c r="CG47">
        <v>788</v>
      </c>
      <c r="CH47">
        <v>966</v>
      </c>
      <c r="CI47">
        <v>940</v>
      </c>
      <c r="CJ47">
        <v>1027</v>
      </c>
      <c r="CK47">
        <v>320</v>
      </c>
      <c r="CL47">
        <v>445</v>
      </c>
      <c r="CM47">
        <v>52</v>
      </c>
      <c r="CN47">
        <v>61</v>
      </c>
      <c r="CO47">
        <v>270</v>
      </c>
      <c r="CP47">
        <v>300</v>
      </c>
      <c r="CQ47">
        <v>1135</v>
      </c>
      <c r="CR47">
        <v>1320</v>
      </c>
      <c r="CS47">
        <v>700</v>
      </c>
      <c r="CT47">
        <v>790</v>
      </c>
      <c r="CU47">
        <v>38</v>
      </c>
      <c r="CV47">
        <v>45</v>
      </c>
    </row>
    <row r="48" spans="1:100" x14ac:dyDescent="0.25">
      <c r="A48" t="s">
        <v>583</v>
      </c>
      <c r="B48" t="s">
        <v>109</v>
      </c>
      <c r="C48" t="s">
        <v>461</v>
      </c>
      <c r="D48" t="s">
        <v>584</v>
      </c>
      <c r="E48" t="s">
        <v>552</v>
      </c>
      <c r="F48" t="s">
        <v>113</v>
      </c>
      <c r="G48">
        <v>400400</v>
      </c>
      <c r="H48" t="s">
        <v>553</v>
      </c>
      <c r="I48" t="s">
        <v>554</v>
      </c>
      <c r="J48" t="s">
        <v>555</v>
      </c>
      <c r="K48" t="s">
        <v>117</v>
      </c>
      <c r="L48" t="s">
        <v>577</v>
      </c>
      <c r="M48" t="s">
        <v>578</v>
      </c>
      <c r="N48" t="s">
        <v>579</v>
      </c>
      <c r="O48" t="s">
        <v>580</v>
      </c>
      <c r="P48">
        <v>30</v>
      </c>
      <c r="Q48">
        <v>30</v>
      </c>
      <c r="W48">
        <v>-10</v>
      </c>
      <c r="X48">
        <v>46</v>
      </c>
      <c r="Y48">
        <v>-15</v>
      </c>
      <c r="Z48">
        <v>24</v>
      </c>
      <c r="AF48" t="s">
        <v>581</v>
      </c>
      <c r="AG48" t="s">
        <v>561</v>
      </c>
      <c r="AM48" t="s">
        <v>127</v>
      </c>
      <c r="AN48" t="s">
        <v>433</v>
      </c>
      <c r="AO48" t="s">
        <v>562</v>
      </c>
      <c r="AP48" t="s">
        <v>129</v>
      </c>
      <c r="AQ48" t="s">
        <v>129</v>
      </c>
      <c r="AR48" t="s">
        <v>129</v>
      </c>
      <c r="AS48" t="s">
        <v>129</v>
      </c>
      <c r="AT48" t="s">
        <v>187</v>
      </c>
      <c r="AU48" t="s">
        <v>535</v>
      </c>
      <c r="AV48" t="s">
        <v>132</v>
      </c>
      <c r="AW48">
        <v>16</v>
      </c>
      <c r="BA48" t="s">
        <v>563</v>
      </c>
      <c r="BB48">
        <v>47</v>
      </c>
      <c r="BD48" t="s">
        <v>585</v>
      </c>
      <c r="BE48" t="s">
        <v>129</v>
      </c>
      <c r="BG48">
        <v>95</v>
      </c>
      <c r="BH48" t="s">
        <v>586</v>
      </c>
      <c r="BR48" t="s">
        <v>574</v>
      </c>
      <c r="CG48">
        <v>788</v>
      </c>
      <c r="CH48">
        <v>966</v>
      </c>
      <c r="CI48">
        <v>940</v>
      </c>
      <c r="CJ48">
        <v>1027</v>
      </c>
      <c r="CK48">
        <v>320</v>
      </c>
      <c r="CL48">
        <v>445</v>
      </c>
      <c r="CM48">
        <v>53</v>
      </c>
      <c r="CN48">
        <v>62</v>
      </c>
      <c r="CO48">
        <v>270</v>
      </c>
      <c r="CP48">
        <v>300</v>
      </c>
      <c r="CQ48">
        <v>1135</v>
      </c>
      <c r="CR48">
        <v>1320</v>
      </c>
      <c r="CS48">
        <v>700</v>
      </c>
      <c r="CT48">
        <v>790</v>
      </c>
      <c r="CU48">
        <v>38</v>
      </c>
      <c r="CV48">
        <v>45</v>
      </c>
    </row>
    <row r="49" spans="1:100" x14ac:dyDescent="0.25">
      <c r="A49" t="s">
        <v>587</v>
      </c>
      <c r="B49" t="s">
        <v>109</v>
      </c>
      <c r="C49" t="s">
        <v>461</v>
      </c>
      <c r="D49" t="s">
        <v>588</v>
      </c>
      <c r="E49" t="s">
        <v>552</v>
      </c>
      <c r="F49" t="s">
        <v>113</v>
      </c>
      <c r="G49">
        <v>391400</v>
      </c>
      <c r="H49" t="s">
        <v>553</v>
      </c>
      <c r="I49" t="s">
        <v>554</v>
      </c>
      <c r="J49" t="s">
        <v>555</v>
      </c>
      <c r="K49" t="s">
        <v>117</v>
      </c>
      <c r="L49" t="s">
        <v>589</v>
      </c>
      <c r="M49" t="s">
        <v>590</v>
      </c>
      <c r="N49" t="s">
        <v>591</v>
      </c>
      <c r="O49" t="s">
        <v>543</v>
      </c>
      <c r="P49">
        <v>30</v>
      </c>
      <c r="Q49">
        <v>30</v>
      </c>
      <c r="W49">
        <v>-10</v>
      </c>
      <c r="X49">
        <v>46</v>
      </c>
      <c r="Y49">
        <v>-15</v>
      </c>
      <c r="Z49">
        <v>24</v>
      </c>
      <c r="AD49" t="s">
        <v>592</v>
      </c>
      <c r="AE49" t="s">
        <v>593</v>
      </c>
      <c r="AM49" t="s">
        <v>127</v>
      </c>
      <c r="AN49" t="s">
        <v>433</v>
      </c>
      <c r="AO49" t="s">
        <v>562</v>
      </c>
      <c r="AP49" t="s">
        <v>129</v>
      </c>
      <c r="AQ49" t="s">
        <v>129</v>
      </c>
      <c r="AR49" t="s">
        <v>129</v>
      </c>
      <c r="AS49" t="s">
        <v>129</v>
      </c>
      <c r="AT49" t="s">
        <v>187</v>
      </c>
      <c r="AU49" t="s">
        <v>398</v>
      </c>
      <c r="AV49" t="s">
        <v>132</v>
      </c>
      <c r="AW49">
        <v>32</v>
      </c>
      <c r="BA49" t="s">
        <v>563</v>
      </c>
      <c r="BB49">
        <v>60</v>
      </c>
      <c r="BD49" t="s">
        <v>594</v>
      </c>
      <c r="BE49" t="s">
        <v>129</v>
      </c>
      <c r="BG49">
        <v>121</v>
      </c>
      <c r="BH49" t="s">
        <v>135</v>
      </c>
      <c r="BR49" t="s">
        <v>595</v>
      </c>
      <c r="CG49">
        <v>998</v>
      </c>
      <c r="CH49">
        <v>1176</v>
      </c>
      <c r="CI49">
        <v>940</v>
      </c>
      <c r="CJ49">
        <v>1027</v>
      </c>
      <c r="CK49">
        <v>320</v>
      </c>
      <c r="CL49">
        <v>445</v>
      </c>
      <c r="CM49">
        <v>61</v>
      </c>
      <c r="CN49">
        <v>71</v>
      </c>
      <c r="CO49">
        <v>270</v>
      </c>
      <c r="CP49">
        <v>300</v>
      </c>
      <c r="CQ49">
        <v>1135</v>
      </c>
      <c r="CR49">
        <v>1320</v>
      </c>
      <c r="CS49">
        <v>700</v>
      </c>
      <c r="CT49">
        <v>790</v>
      </c>
      <c r="CU49">
        <v>39</v>
      </c>
      <c r="CV49">
        <v>47</v>
      </c>
    </row>
    <row r="50" spans="1:100" x14ac:dyDescent="0.25">
      <c r="A50" t="s">
        <v>596</v>
      </c>
      <c r="B50" t="s">
        <v>109</v>
      </c>
      <c r="C50" t="s">
        <v>461</v>
      </c>
      <c r="D50" t="s">
        <v>597</v>
      </c>
      <c r="E50" t="s">
        <v>552</v>
      </c>
      <c r="F50" t="s">
        <v>113</v>
      </c>
      <c r="G50">
        <v>425500</v>
      </c>
      <c r="H50" t="s">
        <v>553</v>
      </c>
      <c r="I50" t="s">
        <v>554</v>
      </c>
      <c r="J50" t="s">
        <v>555</v>
      </c>
      <c r="K50" t="s">
        <v>117</v>
      </c>
      <c r="L50" t="s">
        <v>589</v>
      </c>
      <c r="M50" t="s">
        <v>590</v>
      </c>
      <c r="N50" t="s">
        <v>591</v>
      </c>
      <c r="O50" t="s">
        <v>543</v>
      </c>
      <c r="P50">
        <v>30</v>
      </c>
      <c r="Q50">
        <v>30</v>
      </c>
      <c r="W50">
        <v>-10</v>
      </c>
      <c r="X50">
        <v>46</v>
      </c>
      <c r="Y50">
        <v>-15</v>
      </c>
      <c r="Z50">
        <v>24</v>
      </c>
      <c r="AD50" t="s">
        <v>592</v>
      </c>
      <c r="AE50" t="s">
        <v>593</v>
      </c>
      <c r="AM50" t="s">
        <v>127</v>
      </c>
      <c r="AN50" t="s">
        <v>433</v>
      </c>
      <c r="AO50" t="s">
        <v>562</v>
      </c>
      <c r="AP50" t="s">
        <v>129</v>
      </c>
      <c r="AQ50" t="s">
        <v>129</v>
      </c>
      <c r="AR50" t="s">
        <v>129</v>
      </c>
      <c r="AS50" t="s">
        <v>129</v>
      </c>
      <c r="AT50" t="s">
        <v>187</v>
      </c>
      <c r="AU50" t="s">
        <v>535</v>
      </c>
      <c r="AV50" t="s">
        <v>132</v>
      </c>
      <c r="AW50">
        <v>16</v>
      </c>
      <c r="BA50" t="s">
        <v>563</v>
      </c>
      <c r="BB50">
        <v>60</v>
      </c>
      <c r="BD50" t="s">
        <v>598</v>
      </c>
      <c r="BE50" t="s">
        <v>129</v>
      </c>
      <c r="BG50">
        <v>121</v>
      </c>
      <c r="BH50" t="s">
        <v>586</v>
      </c>
      <c r="BR50" t="s">
        <v>595</v>
      </c>
      <c r="CG50">
        <v>998</v>
      </c>
      <c r="CH50">
        <v>1176</v>
      </c>
      <c r="CI50">
        <v>940</v>
      </c>
      <c r="CJ50">
        <v>1027</v>
      </c>
      <c r="CK50">
        <v>320</v>
      </c>
      <c r="CL50">
        <v>445</v>
      </c>
      <c r="CM50">
        <v>62</v>
      </c>
      <c r="CN50">
        <v>72</v>
      </c>
      <c r="CO50">
        <v>270</v>
      </c>
      <c r="CP50">
        <v>300</v>
      </c>
      <c r="CQ50">
        <v>1135</v>
      </c>
      <c r="CR50">
        <v>1320</v>
      </c>
      <c r="CS50">
        <v>700</v>
      </c>
      <c r="CT50">
        <v>790</v>
      </c>
      <c r="CU50">
        <v>39</v>
      </c>
      <c r="CV50">
        <v>47</v>
      </c>
    </row>
    <row r="51" spans="1:100" x14ac:dyDescent="0.25">
      <c r="A51" t="s">
        <v>599</v>
      </c>
      <c r="B51" t="s">
        <v>109</v>
      </c>
      <c r="C51" t="s">
        <v>461</v>
      </c>
      <c r="D51" t="s">
        <v>600</v>
      </c>
      <c r="E51" t="s">
        <v>601</v>
      </c>
      <c r="F51" t="s">
        <v>113</v>
      </c>
      <c r="G51">
        <v>212500</v>
      </c>
      <c r="H51" t="s">
        <v>602</v>
      </c>
      <c r="I51" t="s">
        <v>603</v>
      </c>
      <c r="J51" t="s">
        <v>604</v>
      </c>
      <c r="K51" t="s">
        <v>117</v>
      </c>
      <c r="L51" t="s">
        <v>605</v>
      </c>
      <c r="M51" t="s">
        <v>606</v>
      </c>
      <c r="N51" t="s">
        <v>607</v>
      </c>
      <c r="O51" t="s">
        <v>608</v>
      </c>
      <c r="P51">
        <v>25</v>
      </c>
      <c r="Q51">
        <v>20</v>
      </c>
      <c r="W51">
        <v>-15</v>
      </c>
      <c r="X51">
        <v>46</v>
      </c>
      <c r="Y51">
        <v>-15</v>
      </c>
      <c r="Z51">
        <v>24</v>
      </c>
      <c r="AF51" t="s">
        <v>222</v>
      </c>
      <c r="AG51" t="s">
        <v>122</v>
      </c>
      <c r="AM51" t="s">
        <v>126</v>
      </c>
      <c r="AN51" t="s">
        <v>127</v>
      </c>
      <c r="AO51">
        <v>32</v>
      </c>
      <c r="AP51" t="s">
        <v>129</v>
      </c>
      <c r="AQ51" t="s">
        <v>129</v>
      </c>
      <c r="AR51" t="s">
        <v>129</v>
      </c>
      <c r="AS51" t="s">
        <v>129</v>
      </c>
      <c r="AT51" t="s">
        <v>187</v>
      </c>
      <c r="AU51" t="s">
        <v>131</v>
      </c>
      <c r="AV51" t="s">
        <v>132</v>
      </c>
      <c r="AW51">
        <v>16</v>
      </c>
      <c r="BA51" t="s">
        <v>609</v>
      </c>
      <c r="BB51">
        <v>35</v>
      </c>
      <c r="BD51" t="s">
        <v>610</v>
      </c>
      <c r="BE51" t="s">
        <v>129</v>
      </c>
      <c r="BG51">
        <v>35</v>
      </c>
      <c r="BH51" t="s">
        <v>280</v>
      </c>
      <c r="BR51" t="s">
        <v>611</v>
      </c>
      <c r="CG51">
        <v>542</v>
      </c>
      <c r="CH51">
        <v>602</v>
      </c>
      <c r="CI51">
        <v>799</v>
      </c>
      <c r="CJ51">
        <v>940</v>
      </c>
      <c r="CK51">
        <v>290</v>
      </c>
      <c r="CL51">
        <v>375</v>
      </c>
      <c r="CM51">
        <v>33</v>
      </c>
      <c r="CN51">
        <v>37</v>
      </c>
      <c r="CO51">
        <v>300</v>
      </c>
      <c r="CP51">
        <v>400</v>
      </c>
      <c r="CQ51">
        <v>700</v>
      </c>
      <c r="CR51">
        <v>938</v>
      </c>
      <c r="CS51">
        <v>700</v>
      </c>
      <c r="CT51">
        <v>875</v>
      </c>
      <c r="CU51">
        <v>27</v>
      </c>
      <c r="CV51">
        <v>34</v>
      </c>
    </row>
    <row r="52" spans="1:100" x14ac:dyDescent="0.25">
      <c r="A52" t="s">
        <v>612</v>
      </c>
      <c r="B52" t="s">
        <v>109</v>
      </c>
      <c r="C52" t="s">
        <v>461</v>
      </c>
      <c r="D52" t="s">
        <v>613</v>
      </c>
      <c r="E52" t="s">
        <v>601</v>
      </c>
      <c r="F52" t="s">
        <v>113</v>
      </c>
      <c r="G52">
        <v>244100</v>
      </c>
      <c r="H52" t="s">
        <v>602</v>
      </c>
      <c r="I52" t="s">
        <v>603</v>
      </c>
      <c r="J52" t="s">
        <v>604</v>
      </c>
      <c r="K52" t="s">
        <v>117</v>
      </c>
      <c r="L52" t="s">
        <v>614</v>
      </c>
      <c r="M52" t="s">
        <v>615</v>
      </c>
      <c r="N52" t="s">
        <v>616</v>
      </c>
      <c r="O52" t="s">
        <v>617</v>
      </c>
      <c r="P52">
        <v>25</v>
      </c>
      <c r="Q52">
        <v>20</v>
      </c>
      <c r="W52">
        <v>-15</v>
      </c>
      <c r="X52">
        <v>46</v>
      </c>
      <c r="Y52">
        <v>-15</v>
      </c>
      <c r="Z52">
        <v>24</v>
      </c>
      <c r="AF52" t="s">
        <v>618</v>
      </c>
      <c r="AG52" t="s">
        <v>157</v>
      </c>
      <c r="AM52" t="s">
        <v>126</v>
      </c>
      <c r="AN52" t="s">
        <v>127</v>
      </c>
      <c r="AO52">
        <v>32</v>
      </c>
      <c r="AP52" t="s">
        <v>129</v>
      </c>
      <c r="AQ52" t="s">
        <v>129</v>
      </c>
      <c r="AR52" t="s">
        <v>129</v>
      </c>
      <c r="AS52" t="s">
        <v>129</v>
      </c>
      <c r="AT52" t="s">
        <v>187</v>
      </c>
      <c r="AU52" t="s">
        <v>131</v>
      </c>
      <c r="AV52" t="s">
        <v>132</v>
      </c>
      <c r="AW52">
        <v>16</v>
      </c>
      <c r="BA52" t="s">
        <v>609</v>
      </c>
      <c r="BB52">
        <v>35</v>
      </c>
      <c r="BD52" t="s">
        <v>619</v>
      </c>
      <c r="BE52" t="s">
        <v>129</v>
      </c>
      <c r="BG52">
        <v>43</v>
      </c>
      <c r="BH52" t="s">
        <v>280</v>
      </c>
      <c r="BR52" t="s">
        <v>620</v>
      </c>
      <c r="CG52">
        <v>542</v>
      </c>
      <c r="CH52">
        <v>602</v>
      </c>
      <c r="CI52">
        <v>799</v>
      </c>
      <c r="CJ52">
        <v>940</v>
      </c>
      <c r="CK52">
        <v>290</v>
      </c>
      <c r="CL52">
        <v>375</v>
      </c>
      <c r="CM52">
        <v>33</v>
      </c>
      <c r="CN52">
        <v>37</v>
      </c>
      <c r="CO52">
        <v>300</v>
      </c>
      <c r="CP52">
        <v>400</v>
      </c>
      <c r="CQ52">
        <v>700</v>
      </c>
      <c r="CR52">
        <v>938</v>
      </c>
      <c r="CS52">
        <v>700</v>
      </c>
      <c r="CT52">
        <v>875</v>
      </c>
      <c r="CU52">
        <v>27</v>
      </c>
      <c r="CV52">
        <v>34</v>
      </c>
    </row>
    <row r="53" spans="1:100" x14ac:dyDescent="0.25">
      <c r="A53" t="s">
        <v>621</v>
      </c>
      <c r="B53" t="s">
        <v>109</v>
      </c>
      <c r="C53" t="s">
        <v>461</v>
      </c>
      <c r="D53" t="s">
        <v>622</v>
      </c>
      <c r="E53" t="s">
        <v>601</v>
      </c>
      <c r="F53" t="s">
        <v>113</v>
      </c>
      <c r="G53">
        <v>264700</v>
      </c>
      <c r="H53" t="s">
        <v>602</v>
      </c>
      <c r="I53" t="s">
        <v>603</v>
      </c>
      <c r="J53" t="s">
        <v>604</v>
      </c>
      <c r="K53" t="s">
        <v>117</v>
      </c>
      <c r="L53" t="s">
        <v>623</v>
      </c>
      <c r="M53" t="s">
        <v>624</v>
      </c>
      <c r="N53" t="s">
        <v>625</v>
      </c>
      <c r="O53" t="s">
        <v>626</v>
      </c>
      <c r="P53">
        <v>30</v>
      </c>
      <c r="Q53">
        <v>20</v>
      </c>
      <c r="W53">
        <v>-15</v>
      </c>
      <c r="X53">
        <v>46</v>
      </c>
      <c r="Y53">
        <v>-15</v>
      </c>
      <c r="Z53">
        <v>24</v>
      </c>
      <c r="AF53" t="s">
        <v>627</v>
      </c>
      <c r="AG53" t="s">
        <v>122</v>
      </c>
      <c r="AM53" t="s">
        <v>126</v>
      </c>
      <c r="AN53" t="s">
        <v>170</v>
      </c>
      <c r="AO53">
        <v>32</v>
      </c>
      <c r="AP53" t="s">
        <v>129</v>
      </c>
      <c r="AQ53" t="s">
        <v>129</v>
      </c>
      <c r="AR53" t="s">
        <v>129</v>
      </c>
      <c r="AS53" t="s">
        <v>129</v>
      </c>
      <c r="AT53" t="s">
        <v>187</v>
      </c>
      <c r="AU53" t="s">
        <v>131</v>
      </c>
      <c r="AV53" t="s">
        <v>132</v>
      </c>
      <c r="AW53">
        <v>16</v>
      </c>
      <c r="BA53" t="s">
        <v>609</v>
      </c>
      <c r="BB53">
        <v>35</v>
      </c>
      <c r="BD53" t="s">
        <v>628</v>
      </c>
      <c r="BE53" t="s">
        <v>129</v>
      </c>
      <c r="BG53">
        <v>52</v>
      </c>
      <c r="BH53" t="s">
        <v>280</v>
      </c>
      <c r="BR53" t="s">
        <v>629</v>
      </c>
      <c r="CG53">
        <v>632</v>
      </c>
      <c r="CH53">
        <v>692</v>
      </c>
      <c r="CI53">
        <v>799</v>
      </c>
      <c r="CJ53">
        <v>940</v>
      </c>
      <c r="CK53">
        <v>290</v>
      </c>
      <c r="CL53">
        <v>375</v>
      </c>
      <c r="CM53">
        <v>36</v>
      </c>
      <c r="CN53">
        <v>40</v>
      </c>
      <c r="CO53">
        <v>300</v>
      </c>
      <c r="CP53">
        <v>400</v>
      </c>
      <c r="CQ53">
        <v>1000</v>
      </c>
      <c r="CR53">
        <v>1238</v>
      </c>
      <c r="CS53">
        <v>700</v>
      </c>
      <c r="CT53">
        <v>875</v>
      </c>
      <c r="CU53">
        <v>35</v>
      </c>
      <c r="CV53">
        <v>44</v>
      </c>
    </row>
    <row r="54" spans="1:100" x14ac:dyDescent="0.25">
      <c r="A54" t="s">
        <v>630</v>
      </c>
      <c r="B54" t="s">
        <v>109</v>
      </c>
      <c r="C54" t="s">
        <v>461</v>
      </c>
      <c r="D54" t="s">
        <v>631</v>
      </c>
      <c r="E54" t="s">
        <v>601</v>
      </c>
      <c r="F54" t="s">
        <v>113</v>
      </c>
      <c r="G54">
        <v>324200</v>
      </c>
      <c r="H54" t="s">
        <v>602</v>
      </c>
      <c r="I54" t="s">
        <v>603</v>
      </c>
      <c r="J54" t="s">
        <v>604</v>
      </c>
      <c r="K54" t="s">
        <v>117</v>
      </c>
      <c r="L54" t="s">
        <v>632</v>
      </c>
      <c r="M54" t="s">
        <v>633</v>
      </c>
      <c r="N54" t="s">
        <v>634</v>
      </c>
      <c r="O54" t="s">
        <v>635</v>
      </c>
      <c r="P54">
        <v>30</v>
      </c>
      <c r="Q54">
        <v>25</v>
      </c>
      <c r="W54">
        <v>-15</v>
      </c>
      <c r="X54">
        <v>46</v>
      </c>
      <c r="Y54">
        <v>-15</v>
      </c>
      <c r="Z54">
        <v>24</v>
      </c>
      <c r="AF54" t="s">
        <v>627</v>
      </c>
      <c r="AG54" t="s">
        <v>122</v>
      </c>
      <c r="AM54" t="s">
        <v>126</v>
      </c>
      <c r="AN54" t="s">
        <v>170</v>
      </c>
      <c r="AO54">
        <v>32</v>
      </c>
      <c r="AP54" t="s">
        <v>129</v>
      </c>
      <c r="AQ54" t="s">
        <v>129</v>
      </c>
      <c r="AR54" t="s">
        <v>129</v>
      </c>
      <c r="AS54" t="s">
        <v>129</v>
      </c>
      <c r="AT54" t="s">
        <v>187</v>
      </c>
      <c r="AU54" t="s">
        <v>312</v>
      </c>
      <c r="AV54" t="s">
        <v>132</v>
      </c>
      <c r="AW54">
        <v>20</v>
      </c>
      <c r="BA54" t="s">
        <v>609</v>
      </c>
      <c r="BB54">
        <v>35</v>
      </c>
      <c r="BD54" t="s">
        <v>636</v>
      </c>
      <c r="BE54" t="s">
        <v>129</v>
      </c>
      <c r="BG54">
        <v>68</v>
      </c>
      <c r="BH54" t="s">
        <v>280</v>
      </c>
      <c r="BR54" t="s">
        <v>637</v>
      </c>
      <c r="CG54">
        <v>716</v>
      </c>
      <c r="CH54">
        <v>776</v>
      </c>
      <c r="CI54">
        <v>820</v>
      </c>
      <c r="CJ54">
        <v>961</v>
      </c>
      <c r="CK54">
        <v>315</v>
      </c>
      <c r="CL54">
        <v>450</v>
      </c>
      <c r="CM54">
        <v>42</v>
      </c>
      <c r="CN54">
        <v>48</v>
      </c>
      <c r="CO54">
        <v>300</v>
      </c>
      <c r="CP54">
        <v>400</v>
      </c>
      <c r="CQ54">
        <v>1000</v>
      </c>
      <c r="CR54">
        <v>1238</v>
      </c>
      <c r="CS54">
        <v>700</v>
      </c>
      <c r="CT54">
        <v>875</v>
      </c>
      <c r="CU54">
        <v>36</v>
      </c>
      <c r="CV54">
        <v>43</v>
      </c>
    </row>
    <row r="55" spans="1:100" x14ac:dyDescent="0.25">
      <c r="A55" t="s">
        <v>638</v>
      </c>
      <c r="B55" t="s">
        <v>109</v>
      </c>
      <c r="C55" t="s">
        <v>461</v>
      </c>
      <c r="D55" t="s">
        <v>639</v>
      </c>
      <c r="E55" t="s">
        <v>601</v>
      </c>
      <c r="F55" t="s">
        <v>113</v>
      </c>
      <c r="G55">
        <v>408700</v>
      </c>
      <c r="H55" t="s">
        <v>602</v>
      </c>
      <c r="I55" t="s">
        <v>603</v>
      </c>
      <c r="J55" t="s">
        <v>604</v>
      </c>
      <c r="K55" t="s">
        <v>117</v>
      </c>
      <c r="L55" t="s">
        <v>640</v>
      </c>
      <c r="M55" t="s">
        <v>641</v>
      </c>
      <c r="N55" t="s">
        <v>642</v>
      </c>
      <c r="O55" t="s">
        <v>643</v>
      </c>
      <c r="P55">
        <v>50</v>
      </c>
      <c r="Q55">
        <v>30</v>
      </c>
      <c r="W55">
        <v>-15</v>
      </c>
      <c r="X55">
        <v>46</v>
      </c>
      <c r="Y55">
        <v>-15</v>
      </c>
      <c r="Z55">
        <v>24</v>
      </c>
      <c r="AF55" t="s">
        <v>644</v>
      </c>
      <c r="AG55" t="s">
        <v>157</v>
      </c>
      <c r="AM55" t="s">
        <v>127</v>
      </c>
      <c r="AN55" t="s">
        <v>433</v>
      </c>
      <c r="AO55">
        <v>32</v>
      </c>
      <c r="AP55" t="s">
        <v>129</v>
      </c>
      <c r="AQ55" t="s">
        <v>129</v>
      </c>
      <c r="AR55" t="s">
        <v>129</v>
      </c>
      <c r="AS55" t="s">
        <v>129</v>
      </c>
      <c r="AT55" t="s">
        <v>187</v>
      </c>
      <c r="AU55" t="s">
        <v>398</v>
      </c>
      <c r="AV55" t="s">
        <v>132</v>
      </c>
      <c r="AW55">
        <v>25</v>
      </c>
      <c r="BA55" t="s">
        <v>609</v>
      </c>
      <c r="BB55">
        <v>47</v>
      </c>
      <c r="BD55" t="s">
        <v>645</v>
      </c>
      <c r="BE55" t="s">
        <v>129</v>
      </c>
      <c r="BG55">
        <v>85</v>
      </c>
      <c r="BH55" t="s">
        <v>280</v>
      </c>
      <c r="BR55" t="s">
        <v>646</v>
      </c>
      <c r="CG55">
        <v>788</v>
      </c>
      <c r="CH55">
        <v>966</v>
      </c>
      <c r="CI55">
        <v>940</v>
      </c>
      <c r="CJ55">
        <v>1027</v>
      </c>
      <c r="CK55">
        <v>320</v>
      </c>
      <c r="CL55">
        <v>445</v>
      </c>
      <c r="CM55">
        <v>52</v>
      </c>
      <c r="CN55">
        <v>60</v>
      </c>
      <c r="CO55">
        <v>300</v>
      </c>
      <c r="CP55">
        <v>400</v>
      </c>
      <c r="CQ55">
        <v>1000</v>
      </c>
      <c r="CR55">
        <v>1238</v>
      </c>
      <c r="CS55">
        <v>700</v>
      </c>
      <c r="CT55">
        <v>875</v>
      </c>
      <c r="CU55">
        <v>36</v>
      </c>
      <c r="CV55">
        <v>44</v>
      </c>
    </row>
    <row r="56" spans="1:100" x14ac:dyDescent="0.25">
      <c r="A56" t="s">
        <v>647</v>
      </c>
      <c r="B56" t="s">
        <v>109</v>
      </c>
      <c r="C56" t="s">
        <v>461</v>
      </c>
      <c r="D56" t="s">
        <v>648</v>
      </c>
      <c r="E56" t="s">
        <v>601</v>
      </c>
      <c r="F56" t="s">
        <v>113</v>
      </c>
      <c r="G56">
        <v>438600</v>
      </c>
      <c r="H56" t="s">
        <v>602</v>
      </c>
      <c r="I56" t="s">
        <v>603</v>
      </c>
      <c r="J56" t="s">
        <v>604</v>
      </c>
      <c r="K56" t="s">
        <v>117</v>
      </c>
      <c r="L56" t="s">
        <v>649</v>
      </c>
      <c r="M56" t="s">
        <v>650</v>
      </c>
      <c r="N56" t="s">
        <v>651</v>
      </c>
      <c r="O56" t="s">
        <v>652</v>
      </c>
      <c r="P56">
        <v>50</v>
      </c>
      <c r="Q56">
        <v>30</v>
      </c>
      <c r="W56">
        <v>-15</v>
      </c>
      <c r="X56">
        <v>46</v>
      </c>
      <c r="Y56">
        <v>-15</v>
      </c>
      <c r="Z56">
        <v>24</v>
      </c>
      <c r="AF56" t="s">
        <v>653</v>
      </c>
      <c r="AG56" t="s">
        <v>654</v>
      </c>
      <c r="AM56" t="s">
        <v>127</v>
      </c>
      <c r="AN56" t="s">
        <v>433</v>
      </c>
      <c r="AO56">
        <v>32</v>
      </c>
      <c r="AP56" t="s">
        <v>129</v>
      </c>
      <c r="AQ56" t="s">
        <v>129</v>
      </c>
      <c r="AR56" t="s">
        <v>129</v>
      </c>
      <c r="AS56" t="s">
        <v>129</v>
      </c>
      <c r="AT56" t="s">
        <v>187</v>
      </c>
      <c r="AU56" t="s">
        <v>398</v>
      </c>
      <c r="AV56" t="s">
        <v>132</v>
      </c>
      <c r="AW56">
        <v>25</v>
      </c>
      <c r="BA56" t="s">
        <v>609</v>
      </c>
      <c r="BB56">
        <v>47</v>
      </c>
      <c r="BD56" t="s">
        <v>655</v>
      </c>
      <c r="BE56" t="s">
        <v>129</v>
      </c>
      <c r="BG56">
        <v>95</v>
      </c>
      <c r="BH56" t="s">
        <v>280</v>
      </c>
      <c r="BR56" t="s">
        <v>656</v>
      </c>
      <c r="CG56">
        <v>788</v>
      </c>
      <c r="CH56">
        <v>966</v>
      </c>
      <c r="CI56">
        <v>940</v>
      </c>
      <c r="CJ56">
        <v>1027</v>
      </c>
      <c r="CK56">
        <v>320</v>
      </c>
      <c r="CL56">
        <v>445</v>
      </c>
      <c r="CM56">
        <v>52</v>
      </c>
      <c r="CN56">
        <v>60</v>
      </c>
      <c r="CO56">
        <v>300</v>
      </c>
      <c r="CP56">
        <v>400</v>
      </c>
      <c r="CQ56">
        <v>1400</v>
      </c>
      <c r="CR56">
        <v>1638</v>
      </c>
      <c r="CS56">
        <v>700</v>
      </c>
      <c r="CT56">
        <v>875</v>
      </c>
      <c r="CU56">
        <v>46</v>
      </c>
      <c r="CV56">
        <v>56</v>
      </c>
    </row>
    <row r="57" spans="1:100" x14ac:dyDescent="0.25">
      <c r="A57" t="s">
        <v>657</v>
      </c>
      <c r="B57" t="s">
        <v>109</v>
      </c>
      <c r="C57" t="s">
        <v>461</v>
      </c>
      <c r="D57" t="s">
        <v>658</v>
      </c>
      <c r="E57" t="s">
        <v>601</v>
      </c>
      <c r="F57" t="s">
        <v>113</v>
      </c>
      <c r="G57">
        <v>481400</v>
      </c>
      <c r="H57" t="s">
        <v>602</v>
      </c>
      <c r="I57" t="s">
        <v>603</v>
      </c>
      <c r="J57" t="s">
        <v>604</v>
      </c>
      <c r="K57" t="s">
        <v>117</v>
      </c>
      <c r="L57" t="s">
        <v>523</v>
      </c>
      <c r="M57" t="s">
        <v>659</v>
      </c>
      <c r="N57" t="s">
        <v>660</v>
      </c>
      <c r="O57" t="s">
        <v>661</v>
      </c>
      <c r="P57">
        <v>50</v>
      </c>
      <c r="Q57">
        <v>30</v>
      </c>
      <c r="W57">
        <v>-15</v>
      </c>
      <c r="X57">
        <v>46</v>
      </c>
      <c r="Y57">
        <v>-15</v>
      </c>
      <c r="Z57">
        <v>24</v>
      </c>
      <c r="AD57" t="s">
        <v>662</v>
      </c>
      <c r="AE57" t="s">
        <v>663</v>
      </c>
      <c r="AM57" t="s">
        <v>127</v>
      </c>
      <c r="AN57" t="s">
        <v>433</v>
      </c>
      <c r="AO57">
        <v>32</v>
      </c>
      <c r="AP57" t="s">
        <v>129</v>
      </c>
      <c r="AQ57" t="s">
        <v>129</v>
      </c>
      <c r="AR57" t="s">
        <v>129</v>
      </c>
      <c r="AS57" t="s">
        <v>129</v>
      </c>
      <c r="AT57" t="s">
        <v>187</v>
      </c>
      <c r="AU57" t="s">
        <v>398</v>
      </c>
      <c r="AV57" t="s">
        <v>132</v>
      </c>
      <c r="AW57">
        <v>32</v>
      </c>
      <c r="BA57" t="s">
        <v>609</v>
      </c>
      <c r="BB57">
        <v>60</v>
      </c>
      <c r="BD57" t="s">
        <v>664</v>
      </c>
      <c r="BE57" t="s">
        <v>129</v>
      </c>
      <c r="BG57">
        <v>121</v>
      </c>
      <c r="BH57" t="s">
        <v>280</v>
      </c>
      <c r="BR57" t="s">
        <v>665</v>
      </c>
      <c r="CG57">
        <v>988</v>
      </c>
      <c r="CH57">
        <v>1176</v>
      </c>
      <c r="CI57">
        <v>940</v>
      </c>
      <c r="CJ57">
        <v>1027</v>
      </c>
      <c r="CK57">
        <v>320</v>
      </c>
      <c r="CL57">
        <v>445</v>
      </c>
      <c r="CM57">
        <v>67</v>
      </c>
      <c r="CN57">
        <v>75</v>
      </c>
      <c r="CO57">
        <v>300</v>
      </c>
      <c r="CP57">
        <v>400</v>
      </c>
      <c r="CQ57">
        <v>1400</v>
      </c>
      <c r="CR57">
        <v>1638</v>
      </c>
      <c r="CS57">
        <v>700</v>
      </c>
      <c r="CT57">
        <v>875</v>
      </c>
      <c r="CU57">
        <v>46</v>
      </c>
      <c r="CV57">
        <v>56</v>
      </c>
    </row>
    <row r="58" spans="1:100" x14ac:dyDescent="0.25">
      <c r="A58" t="s">
        <v>666</v>
      </c>
      <c r="B58" t="s">
        <v>109</v>
      </c>
      <c r="C58" t="s">
        <v>461</v>
      </c>
      <c r="D58" t="s">
        <v>667</v>
      </c>
      <c r="E58" t="s">
        <v>601</v>
      </c>
      <c r="F58" t="s">
        <v>113</v>
      </c>
      <c r="G58">
        <v>544600</v>
      </c>
      <c r="H58" t="s">
        <v>602</v>
      </c>
      <c r="I58" t="s">
        <v>603</v>
      </c>
      <c r="J58" t="s">
        <v>604</v>
      </c>
      <c r="K58" t="s">
        <v>117</v>
      </c>
      <c r="L58" t="s">
        <v>668</v>
      </c>
      <c r="M58" t="s">
        <v>669</v>
      </c>
      <c r="N58" t="s">
        <v>670</v>
      </c>
      <c r="O58" t="s">
        <v>671</v>
      </c>
      <c r="P58">
        <v>50</v>
      </c>
      <c r="Q58">
        <v>30</v>
      </c>
      <c r="W58">
        <v>-15</v>
      </c>
      <c r="X58">
        <v>46</v>
      </c>
      <c r="Y58">
        <v>-15</v>
      </c>
      <c r="Z58">
        <v>24</v>
      </c>
      <c r="AD58" t="s">
        <v>672</v>
      </c>
      <c r="AE58" t="s">
        <v>673</v>
      </c>
      <c r="AM58" t="s">
        <v>127</v>
      </c>
      <c r="AN58" t="s">
        <v>433</v>
      </c>
      <c r="AO58">
        <v>32</v>
      </c>
      <c r="AP58" t="s">
        <v>129</v>
      </c>
      <c r="AQ58" t="s">
        <v>129</v>
      </c>
      <c r="AR58" t="s">
        <v>129</v>
      </c>
      <c r="AS58" t="s">
        <v>129</v>
      </c>
      <c r="AT58" t="s">
        <v>187</v>
      </c>
      <c r="AU58" t="s">
        <v>398</v>
      </c>
      <c r="AV58" t="s">
        <v>132</v>
      </c>
      <c r="AW58">
        <v>32</v>
      </c>
      <c r="BA58" t="s">
        <v>609</v>
      </c>
      <c r="BB58">
        <v>60</v>
      </c>
      <c r="BD58" t="s">
        <v>674</v>
      </c>
      <c r="BE58" t="s">
        <v>129</v>
      </c>
      <c r="BG58">
        <v>134</v>
      </c>
      <c r="BH58" t="s">
        <v>280</v>
      </c>
      <c r="BR58" t="s">
        <v>665</v>
      </c>
      <c r="CG58">
        <v>998</v>
      </c>
      <c r="CH58">
        <v>1176</v>
      </c>
      <c r="CI58">
        <v>940</v>
      </c>
      <c r="CJ58">
        <v>1027</v>
      </c>
      <c r="CK58">
        <v>320</v>
      </c>
      <c r="CL58">
        <v>445</v>
      </c>
      <c r="CM58">
        <v>67</v>
      </c>
      <c r="CN58">
        <v>75</v>
      </c>
      <c r="CO58">
        <v>300</v>
      </c>
      <c r="CP58">
        <v>400</v>
      </c>
      <c r="CQ58">
        <v>1400</v>
      </c>
      <c r="CR58">
        <v>1638</v>
      </c>
      <c r="CS58">
        <v>700</v>
      </c>
      <c r="CT58">
        <v>875</v>
      </c>
      <c r="CU58">
        <v>46</v>
      </c>
      <c r="CV58">
        <v>56</v>
      </c>
    </row>
    <row r="59" spans="1:100" x14ac:dyDescent="0.25">
      <c r="A59" t="s">
        <v>675</v>
      </c>
      <c r="B59" t="s">
        <v>109</v>
      </c>
      <c r="C59" t="s">
        <v>461</v>
      </c>
      <c r="D59" t="s">
        <v>676</v>
      </c>
      <c r="E59" t="s">
        <v>677</v>
      </c>
      <c r="F59" t="s">
        <v>113</v>
      </c>
      <c r="G59">
        <v>507700</v>
      </c>
      <c r="H59" t="s">
        <v>678</v>
      </c>
      <c r="I59" t="s">
        <v>679</v>
      </c>
      <c r="J59" t="s">
        <v>680</v>
      </c>
      <c r="K59" t="s">
        <v>117</v>
      </c>
      <c r="L59" t="s">
        <v>681</v>
      </c>
      <c r="M59" t="s">
        <v>682</v>
      </c>
      <c r="N59" t="s">
        <v>683</v>
      </c>
      <c r="O59" t="s">
        <v>684</v>
      </c>
      <c r="P59">
        <v>75</v>
      </c>
      <c r="Q59">
        <v>30</v>
      </c>
      <c r="T59">
        <v>1</v>
      </c>
      <c r="W59">
        <v>-15</v>
      </c>
      <c r="X59">
        <v>46</v>
      </c>
      <c r="Y59">
        <v>-15</v>
      </c>
      <c r="Z59">
        <v>24</v>
      </c>
      <c r="AB59" t="s">
        <v>685</v>
      </c>
      <c r="AC59">
        <v>90</v>
      </c>
      <c r="AD59" t="s">
        <v>686</v>
      </c>
      <c r="AE59" t="s">
        <v>687</v>
      </c>
      <c r="AH59" t="s">
        <v>688</v>
      </c>
      <c r="AI59">
        <v>220</v>
      </c>
      <c r="AJ59" t="s">
        <v>689</v>
      </c>
      <c r="AK59" t="s">
        <v>690</v>
      </c>
      <c r="AL59">
        <v>380</v>
      </c>
      <c r="AM59" t="s">
        <v>127</v>
      </c>
      <c r="AN59" t="s">
        <v>433</v>
      </c>
      <c r="AO59" t="s">
        <v>691</v>
      </c>
      <c r="AP59" t="s">
        <v>129</v>
      </c>
      <c r="AQ59" t="s">
        <v>129</v>
      </c>
      <c r="AR59" t="s">
        <v>129</v>
      </c>
      <c r="AS59" t="s">
        <v>129</v>
      </c>
      <c r="AT59" t="s">
        <v>130</v>
      </c>
      <c r="AU59" t="s">
        <v>535</v>
      </c>
      <c r="AV59" t="s">
        <v>132</v>
      </c>
      <c r="AW59">
        <v>16</v>
      </c>
      <c r="BD59" t="s">
        <v>692</v>
      </c>
      <c r="BE59" t="s">
        <v>129</v>
      </c>
      <c r="BG59">
        <v>130</v>
      </c>
      <c r="BH59" t="s">
        <v>586</v>
      </c>
      <c r="BR59" t="s">
        <v>532</v>
      </c>
      <c r="CG59">
        <v>1290</v>
      </c>
      <c r="CH59">
        <v>1460</v>
      </c>
      <c r="CI59">
        <v>900</v>
      </c>
      <c r="CJ59">
        <v>1050</v>
      </c>
      <c r="CK59">
        <v>330</v>
      </c>
      <c r="CL59">
        <v>445</v>
      </c>
      <c r="CM59">
        <v>104</v>
      </c>
      <c r="CN59">
        <v>114</v>
      </c>
      <c r="CO59">
        <v>400</v>
      </c>
      <c r="CP59">
        <v>460</v>
      </c>
      <c r="CQ59">
        <v>1050</v>
      </c>
      <c r="CR59">
        <v>1230</v>
      </c>
      <c r="CS59">
        <v>500</v>
      </c>
      <c r="CT59">
        <v>640</v>
      </c>
      <c r="CU59">
        <v>46</v>
      </c>
      <c r="CV59">
        <v>51</v>
      </c>
    </row>
    <row r="60" spans="1:100" x14ac:dyDescent="0.25">
      <c r="A60" t="s">
        <v>693</v>
      </c>
      <c r="B60" t="s">
        <v>109</v>
      </c>
      <c r="C60" t="s">
        <v>461</v>
      </c>
      <c r="D60" t="s">
        <v>694</v>
      </c>
      <c r="E60" t="s">
        <v>677</v>
      </c>
      <c r="F60" t="s">
        <v>113</v>
      </c>
      <c r="G60">
        <v>477700</v>
      </c>
      <c r="H60" t="s">
        <v>678</v>
      </c>
      <c r="I60" t="s">
        <v>695</v>
      </c>
      <c r="J60" t="s">
        <v>696</v>
      </c>
      <c r="K60" t="s">
        <v>117</v>
      </c>
      <c r="L60" t="s">
        <v>697</v>
      </c>
      <c r="M60" t="s">
        <v>698</v>
      </c>
      <c r="N60" t="s">
        <v>699</v>
      </c>
      <c r="O60" t="s">
        <v>700</v>
      </c>
      <c r="P60">
        <v>50</v>
      </c>
      <c r="Q60">
        <v>30</v>
      </c>
      <c r="T60">
        <v>1</v>
      </c>
      <c r="W60">
        <v>-15</v>
      </c>
      <c r="X60">
        <v>46</v>
      </c>
      <c r="Y60">
        <v>-15</v>
      </c>
      <c r="Z60">
        <v>24</v>
      </c>
      <c r="AB60" t="s">
        <v>701</v>
      </c>
      <c r="AC60">
        <v>90</v>
      </c>
      <c r="AD60" t="s">
        <v>527</v>
      </c>
      <c r="AE60" t="s">
        <v>702</v>
      </c>
      <c r="AH60" t="s">
        <v>688</v>
      </c>
      <c r="AI60">
        <v>220</v>
      </c>
      <c r="AJ60" t="s">
        <v>703</v>
      </c>
      <c r="AK60" t="s">
        <v>415</v>
      </c>
      <c r="AL60">
        <v>220</v>
      </c>
      <c r="AM60" t="s">
        <v>127</v>
      </c>
      <c r="AN60" t="s">
        <v>433</v>
      </c>
      <c r="AO60" t="s">
        <v>691</v>
      </c>
      <c r="AP60" t="s">
        <v>129</v>
      </c>
      <c r="AQ60" t="s">
        <v>129</v>
      </c>
      <c r="AR60" t="s">
        <v>129</v>
      </c>
      <c r="AS60" t="s">
        <v>129</v>
      </c>
      <c r="AT60" t="s">
        <v>130</v>
      </c>
      <c r="AU60" t="s">
        <v>704</v>
      </c>
      <c r="AV60" t="s">
        <v>132</v>
      </c>
      <c r="AW60">
        <v>32</v>
      </c>
      <c r="BD60" t="s">
        <v>705</v>
      </c>
      <c r="BE60" t="s">
        <v>129</v>
      </c>
      <c r="BG60">
        <v>130</v>
      </c>
      <c r="BH60" t="s">
        <v>280</v>
      </c>
      <c r="BR60" t="s">
        <v>532</v>
      </c>
      <c r="CG60">
        <v>1290</v>
      </c>
      <c r="CH60">
        <v>1460</v>
      </c>
      <c r="CI60">
        <v>900</v>
      </c>
      <c r="CJ60">
        <v>1050</v>
      </c>
      <c r="CK60">
        <v>330</v>
      </c>
      <c r="CL60">
        <v>445</v>
      </c>
      <c r="CM60">
        <v>86</v>
      </c>
      <c r="CN60">
        <v>95</v>
      </c>
      <c r="CO60">
        <v>400</v>
      </c>
      <c r="CP60">
        <v>460</v>
      </c>
      <c r="CQ60">
        <v>1050</v>
      </c>
      <c r="CR60">
        <v>1230</v>
      </c>
      <c r="CS60">
        <v>500</v>
      </c>
      <c r="CT60">
        <v>640</v>
      </c>
      <c r="CU60">
        <v>46</v>
      </c>
      <c r="CV60">
        <v>51</v>
      </c>
    </row>
    <row r="61" spans="1:100" x14ac:dyDescent="0.25">
      <c r="A61" t="s">
        <v>706</v>
      </c>
      <c r="B61" t="s">
        <v>109</v>
      </c>
      <c r="C61" t="s">
        <v>461</v>
      </c>
      <c r="D61" t="s">
        <v>707</v>
      </c>
      <c r="E61" t="s">
        <v>677</v>
      </c>
      <c r="F61" t="s">
        <v>113</v>
      </c>
      <c r="G61">
        <v>664100</v>
      </c>
      <c r="H61" t="s">
        <v>678</v>
      </c>
      <c r="I61" t="s">
        <v>708</v>
      </c>
      <c r="J61" t="s">
        <v>709</v>
      </c>
      <c r="K61" t="s">
        <v>117</v>
      </c>
      <c r="L61" t="s">
        <v>710</v>
      </c>
      <c r="M61" t="s">
        <v>711</v>
      </c>
      <c r="N61" t="s">
        <v>712</v>
      </c>
      <c r="O61" t="s">
        <v>713</v>
      </c>
      <c r="P61">
        <v>75</v>
      </c>
      <c r="Q61">
        <v>30</v>
      </c>
      <c r="T61">
        <v>1</v>
      </c>
      <c r="W61">
        <v>-15</v>
      </c>
      <c r="X61">
        <v>46</v>
      </c>
      <c r="Y61">
        <v>-15</v>
      </c>
      <c r="Z61">
        <v>24</v>
      </c>
      <c r="AB61" t="s">
        <v>714</v>
      </c>
      <c r="AC61">
        <v>100</v>
      </c>
      <c r="AD61" t="s">
        <v>715</v>
      </c>
      <c r="AE61" t="s">
        <v>716</v>
      </c>
      <c r="AH61" t="s">
        <v>717</v>
      </c>
      <c r="AI61">
        <v>220</v>
      </c>
      <c r="AJ61" t="s">
        <v>718</v>
      </c>
      <c r="AK61" t="s">
        <v>690</v>
      </c>
      <c r="AL61">
        <v>380</v>
      </c>
      <c r="AM61" t="s">
        <v>127</v>
      </c>
      <c r="AN61" t="s">
        <v>433</v>
      </c>
      <c r="AO61" t="s">
        <v>691</v>
      </c>
      <c r="AP61" t="s">
        <v>129</v>
      </c>
      <c r="AQ61" t="s">
        <v>129</v>
      </c>
      <c r="AR61" t="s">
        <v>129</v>
      </c>
      <c r="AS61" t="s">
        <v>129</v>
      </c>
      <c r="AT61" t="s">
        <v>130</v>
      </c>
      <c r="AU61" t="s">
        <v>535</v>
      </c>
      <c r="AV61" t="s">
        <v>132</v>
      </c>
      <c r="AW61">
        <v>16</v>
      </c>
      <c r="BD61" t="s">
        <v>719</v>
      </c>
      <c r="BE61" t="s">
        <v>129</v>
      </c>
      <c r="BG61">
        <v>140</v>
      </c>
      <c r="BH61" t="s">
        <v>586</v>
      </c>
      <c r="BR61" t="s">
        <v>532</v>
      </c>
      <c r="CG61">
        <v>1290</v>
      </c>
      <c r="CH61">
        <v>1460</v>
      </c>
      <c r="CI61">
        <v>900</v>
      </c>
      <c r="CJ61">
        <v>1050</v>
      </c>
      <c r="CK61">
        <v>330</v>
      </c>
      <c r="CL61">
        <v>445</v>
      </c>
      <c r="CM61">
        <v>104</v>
      </c>
      <c r="CN61">
        <v>114</v>
      </c>
      <c r="CO61">
        <v>400</v>
      </c>
      <c r="CP61">
        <v>460</v>
      </c>
      <c r="CQ61">
        <v>1050</v>
      </c>
      <c r="CR61">
        <v>1230</v>
      </c>
      <c r="CS61">
        <v>500</v>
      </c>
      <c r="CT61">
        <v>640</v>
      </c>
      <c r="CU61">
        <v>46</v>
      </c>
      <c r="CV61">
        <v>51</v>
      </c>
    </row>
    <row r="62" spans="1:100" x14ac:dyDescent="0.25">
      <c r="A62" t="s">
        <v>720</v>
      </c>
      <c r="B62" t="s">
        <v>109</v>
      </c>
      <c r="C62" t="s">
        <v>461</v>
      </c>
      <c r="D62" t="s">
        <v>721</v>
      </c>
      <c r="E62" t="s">
        <v>677</v>
      </c>
      <c r="F62" t="s">
        <v>177</v>
      </c>
      <c r="G62">
        <v>628400</v>
      </c>
      <c r="H62" t="s">
        <v>678</v>
      </c>
      <c r="I62" t="s">
        <v>722</v>
      </c>
      <c r="J62" t="s">
        <v>723</v>
      </c>
      <c r="K62" t="s">
        <v>117</v>
      </c>
      <c r="AP62" t="s">
        <v>129</v>
      </c>
      <c r="AQ62" t="s">
        <v>129</v>
      </c>
      <c r="AR62" t="s">
        <v>129</v>
      </c>
      <c r="AS62" t="s">
        <v>129</v>
      </c>
      <c r="BE62" t="s">
        <v>129</v>
      </c>
      <c r="CG62">
        <v>1290</v>
      </c>
      <c r="CH62">
        <v>1460</v>
      </c>
      <c r="CI62">
        <v>900</v>
      </c>
      <c r="CJ62">
        <v>1050</v>
      </c>
      <c r="CK62">
        <v>330</v>
      </c>
      <c r="CL62">
        <v>445</v>
      </c>
      <c r="CM62">
        <v>86</v>
      </c>
      <c r="CN62">
        <v>95</v>
      </c>
      <c r="CO62">
        <v>400</v>
      </c>
      <c r="CP62">
        <v>460</v>
      </c>
      <c r="CQ62">
        <v>1050</v>
      </c>
      <c r="CR62">
        <v>1230</v>
      </c>
      <c r="CS62">
        <v>500</v>
      </c>
      <c r="CT62">
        <v>640</v>
      </c>
      <c r="CU62">
        <v>46</v>
      </c>
      <c r="CV62">
        <v>51</v>
      </c>
    </row>
    <row r="63" spans="1:100" x14ac:dyDescent="0.25">
      <c r="A63" t="s">
        <v>724</v>
      </c>
      <c r="B63" t="s">
        <v>109</v>
      </c>
      <c r="C63" t="s">
        <v>461</v>
      </c>
      <c r="D63" t="s">
        <v>725</v>
      </c>
      <c r="E63" t="s">
        <v>677</v>
      </c>
      <c r="F63" t="s">
        <v>113</v>
      </c>
      <c r="G63">
        <v>692400</v>
      </c>
      <c r="H63" t="s">
        <v>678</v>
      </c>
      <c r="I63" t="s">
        <v>726</v>
      </c>
      <c r="J63" t="s">
        <v>727</v>
      </c>
      <c r="K63" t="s">
        <v>117</v>
      </c>
      <c r="L63" t="s">
        <v>728</v>
      </c>
      <c r="M63" t="s">
        <v>729</v>
      </c>
      <c r="N63" t="s">
        <v>730</v>
      </c>
      <c r="O63" t="s">
        <v>731</v>
      </c>
      <c r="P63">
        <v>75</v>
      </c>
      <c r="Q63">
        <v>30</v>
      </c>
      <c r="T63">
        <v>1</v>
      </c>
      <c r="W63">
        <v>-15</v>
      </c>
      <c r="X63">
        <v>46</v>
      </c>
      <c r="Y63">
        <v>-15</v>
      </c>
      <c r="Z63">
        <v>24</v>
      </c>
      <c r="AB63" t="s">
        <v>732</v>
      </c>
      <c r="AC63">
        <v>115</v>
      </c>
      <c r="AD63" t="s">
        <v>733</v>
      </c>
      <c r="AE63" t="s">
        <v>734</v>
      </c>
      <c r="AH63" t="s">
        <v>735</v>
      </c>
      <c r="AI63">
        <v>220</v>
      </c>
      <c r="AJ63" t="s">
        <v>736</v>
      </c>
      <c r="AK63" t="s">
        <v>690</v>
      </c>
      <c r="AL63">
        <v>380</v>
      </c>
      <c r="AM63" t="s">
        <v>127</v>
      </c>
      <c r="AN63" t="s">
        <v>433</v>
      </c>
      <c r="AO63" t="s">
        <v>691</v>
      </c>
      <c r="AP63" t="s">
        <v>129</v>
      </c>
      <c r="AQ63" t="s">
        <v>129</v>
      </c>
      <c r="AR63" t="s">
        <v>129</v>
      </c>
      <c r="AS63" t="s">
        <v>129</v>
      </c>
      <c r="AT63" t="s">
        <v>130</v>
      </c>
      <c r="AU63" t="s">
        <v>535</v>
      </c>
      <c r="AV63" t="s">
        <v>132</v>
      </c>
      <c r="AW63">
        <v>16</v>
      </c>
      <c r="BD63" t="s">
        <v>737</v>
      </c>
      <c r="BE63" t="s">
        <v>129</v>
      </c>
      <c r="BG63">
        <v>150</v>
      </c>
      <c r="BH63" t="s">
        <v>586</v>
      </c>
      <c r="BR63" t="s">
        <v>738</v>
      </c>
      <c r="CG63">
        <v>1290</v>
      </c>
      <c r="CH63">
        <v>1460</v>
      </c>
      <c r="CI63">
        <v>900</v>
      </c>
      <c r="CJ63">
        <v>1050</v>
      </c>
      <c r="CK63">
        <v>330</v>
      </c>
      <c r="CL63">
        <v>445</v>
      </c>
      <c r="CM63">
        <v>104</v>
      </c>
      <c r="CN63">
        <v>114</v>
      </c>
      <c r="CO63">
        <v>425</v>
      </c>
      <c r="CP63">
        <v>490</v>
      </c>
      <c r="CQ63">
        <v>1250</v>
      </c>
      <c r="CR63">
        <v>1440</v>
      </c>
      <c r="CS63">
        <v>490</v>
      </c>
      <c r="CT63">
        <v>655</v>
      </c>
      <c r="CU63">
        <v>54</v>
      </c>
      <c r="CV63">
        <v>61</v>
      </c>
    </row>
    <row r="64" spans="1:100" x14ac:dyDescent="0.25">
      <c r="A64" t="s">
        <v>739</v>
      </c>
      <c r="B64" t="s">
        <v>109</v>
      </c>
      <c r="C64" t="s">
        <v>461</v>
      </c>
      <c r="D64" t="s">
        <v>740</v>
      </c>
      <c r="E64" t="s">
        <v>677</v>
      </c>
      <c r="F64" t="s">
        <v>177</v>
      </c>
      <c r="G64">
        <v>809400</v>
      </c>
      <c r="H64" t="s">
        <v>678</v>
      </c>
      <c r="I64" t="s">
        <v>722</v>
      </c>
      <c r="J64" t="s">
        <v>723</v>
      </c>
      <c r="K64" t="s">
        <v>117</v>
      </c>
      <c r="L64" t="s">
        <v>741</v>
      </c>
      <c r="M64" t="s">
        <v>742</v>
      </c>
      <c r="N64" t="s">
        <v>743</v>
      </c>
      <c r="O64" t="s">
        <v>744</v>
      </c>
      <c r="P64">
        <v>100</v>
      </c>
      <c r="Q64">
        <v>30</v>
      </c>
      <c r="T64">
        <v>1</v>
      </c>
      <c r="W64">
        <v>-15</v>
      </c>
      <c r="X64">
        <v>46</v>
      </c>
      <c r="Y64">
        <v>-20</v>
      </c>
      <c r="Z64">
        <v>24</v>
      </c>
      <c r="AC64">
        <v>130</v>
      </c>
      <c r="AD64" t="s">
        <v>745</v>
      </c>
      <c r="AE64" t="s">
        <v>746</v>
      </c>
      <c r="AM64" t="s">
        <v>170</v>
      </c>
      <c r="AN64" t="s">
        <v>529</v>
      </c>
      <c r="AO64" t="s">
        <v>747</v>
      </c>
      <c r="AP64" t="s">
        <v>129</v>
      </c>
      <c r="AQ64" t="s">
        <v>129</v>
      </c>
      <c r="AR64" t="s">
        <v>129</v>
      </c>
      <c r="AS64" t="s">
        <v>129</v>
      </c>
      <c r="AT64" t="s">
        <v>130</v>
      </c>
      <c r="AU64" t="s">
        <v>748</v>
      </c>
      <c r="AV64" t="s">
        <v>132</v>
      </c>
      <c r="AW64">
        <v>30</v>
      </c>
      <c r="BD64" t="s">
        <v>749</v>
      </c>
      <c r="BE64" t="s">
        <v>129</v>
      </c>
      <c r="BG64">
        <v>180</v>
      </c>
      <c r="BH64" t="s">
        <v>586</v>
      </c>
      <c r="BR64" t="s">
        <v>750</v>
      </c>
      <c r="CG64">
        <v>1428</v>
      </c>
      <c r="CH64">
        <v>1557</v>
      </c>
      <c r="CI64">
        <v>1080</v>
      </c>
      <c r="CJ64">
        <v>1174</v>
      </c>
      <c r="CK64">
        <v>480</v>
      </c>
      <c r="CL64">
        <v>600</v>
      </c>
      <c r="CM64">
        <v>163</v>
      </c>
      <c r="CN64">
        <v>181</v>
      </c>
      <c r="CO64">
        <v>360</v>
      </c>
      <c r="CP64">
        <v>460</v>
      </c>
      <c r="CQ64">
        <v>1400</v>
      </c>
      <c r="CR64">
        <v>1640</v>
      </c>
      <c r="CS64">
        <v>850</v>
      </c>
      <c r="CT64">
        <v>1030</v>
      </c>
      <c r="CU64">
        <v>69</v>
      </c>
      <c r="CV64">
        <v>80</v>
      </c>
    </row>
    <row r="65" spans="1:100" x14ac:dyDescent="0.25">
      <c r="A65" t="s">
        <v>751</v>
      </c>
      <c r="B65" t="s">
        <v>109</v>
      </c>
      <c r="C65" t="s">
        <v>461</v>
      </c>
      <c r="D65" t="s">
        <v>752</v>
      </c>
      <c r="E65" t="s">
        <v>677</v>
      </c>
      <c r="F65" t="s">
        <v>177</v>
      </c>
      <c r="G65">
        <v>856100</v>
      </c>
      <c r="H65" t="s">
        <v>678</v>
      </c>
      <c r="I65" t="s">
        <v>722</v>
      </c>
      <c r="J65" t="s">
        <v>723</v>
      </c>
      <c r="K65" t="s">
        <v>117</v>
      </c>
      <c r="L65" t="s">
        <v>753</v>
      </c>
      <c r="M65" t="s">
        <v>754</v>
      </c>
      <c r="N65" t="s">
        <v>755</v>
      </c>
      <c r="O65" t="s">
        <v>756</v>
      </c>
      <c r="P65">
        <v>100</v>
      </c>
      <c r="Q65">
        <v>30</v>
      </c>
      <c r="T65">
        <v>1</v>
      </c>
      <c r="W65">
        <v>-15</v>
      </c>
      <c r="X65">
        <v>46</v>
      </c>
      <c r="Y65">
        <v>-20</v>
      </c>
      <c r="Z65">
        <v>24</v>
      </c>
      <c r="AC65">
        <v>150</v>
      </c>
      <c r="AD65" t="s">
        <v>757</v>
      </c>
      <c r="AE65" t="s">
        <v>758</v>
      </c>
      <c r="AM65" t="s">
        <v>170</v>
      </c>
      <c r="AN65" t="s">
        <v>529</v>
      </c>
      <c r="AO65" t="s">
        <v>747</v>
      </c>
      <c r="AP65" t="s">
        <v>129</v>
      </c>
      <c r="AQ65" t="s">
        <v>129</v>
      </c>
      <c r="AR65" t="s">
        <v>129</v>
      </c>
      <c r="AS65" t="s">
        <v>129</v>
      </c>
      <c r="AT65" t="s">
        <v>130</v>
      </c>
      <c r="AU65" t="s">
        <v>748</v>
      </c>
      <c r="AV65" t="s">
        <v>132</v>
      </c>
      <c r="AW65">
        <v>30</v>
      </c>
      <c r="BD65" t="s">
        <v>759</v>
      </c>
      <c r="BE65" t="s">
        <v>129</v>
      </c>
      <c r="BG65">
        <v>210</v>
      </c>
      <c r="BH65" t="s">
        <v>586</v>
      </c>
      <c r="BR65" t="s">
        <v>760</v>
      </c>
      <c r="CG65">
        <v>1428</v>
      </c>
      <c r="CH65">
        <v>1557</v>
      </c>
      <c r="CI65">
        <v>1080</v>
      </c>
      <c r="CJ65">
        <v>1174</v>
      </c>
      <c r="CK65">
        <v>480</v>
      </c>
      <c r="CL65">
        <v>600</v>
      </c>
      <c r="CM65">
        <v>172</v>
      </c>
      <c r="CN65">
        <v>190</v>
      </c>
      <c r="CO65">
        <v>360</v>
      </c>
      <c r="CP65">
        <v>460</v>
      </c>
      <c r="CQ65">
        <v>1400</v>
      </c>
      <c r="CR65">
        <v>1640</v>
      </c>
      <c r="CS65">
        <v>850</v>
      </c>
      <c r="CT65">
        <v>1030</v>
      </c>
      <c r="CU65">
        <v>80</v>
      </c>
      <c r="CV65">
        <v>91</v>
      </c>
    </row>
    <row r="66" spans="1:100" x14ac:dyDescent="0.25">
      <c r="A66" t="s">
        <v>761</v>
      </c>
      <c r="B66" t="s">
        <v>109</v>
      </c>
      <c r="C66" t="s">
        <v>461</v>
      </c>
      <c r="D66" t="s">
        <v>762</v>
      </c>
      <c r="E66" t="s">
        <v>763</v>
      </c>
      <c r="F66" t="s">
        <v>113</v>
      </c>
      <c r="G66">
        <v>140200</v>
      </c>
      <c r="H66" t="s">
        <v>494</v>
      </c>
      <c r="I66" t="s">
        <v>764</v>
      </c>
      <c r="J66" t="s">
        <v>765</v>
      </c>
      <c r="K66" t="s">
        <v>117</v>
      </c>
      <c r="L66" t="s">
        <v>766</v>
      </c>
      <c r="M66" t="s">
        <v>767</v>
      </c>
      <c r="N66" t="s">
        <v>768</v>
      </c>
      <c r="O66" t="s">
        <v>769</v>
      </c>
      <c r="P66">
        <v>15</v>
      </c>
      <c r="Q66">
        <v>15</v>
      </c>
      <c r="W66">
        <v>-10</v>
      </c>
      <c r="X66">
        <v>46</v>
      </c>
      <c r="Y66">
        <v>-15</v>
      </c>
      <c r="Z66">
        <v>24</v>
      </c>
      <c r="AF66" t="s">
        <v>560</v>
      </c>
      <c r="AG66" t="s">
        <v>430</v>
      </c>
      <c r="AM66" t="s">
        <v>126</v>
      </c>
      <c r="AN66" t="s">
        <v>127</v>
      </c>
      <c r="AO66" t="s">
        <v>499</v>
      </c>
      <c r="AP66" t="s">
        <v>129</v>
      </c>
      <c r="AQ66" t="s">
        <v>129</v>
      </c>
      <c r="AR66" t="s">
        <v>129</v>
      </c>
      <c r="AS66" t="s">
        <v>129</v>
      </c>
      <c r="AT66" t="s">
        <v>187</v>
      </c>
      <c r="AU66" t="s">
        <v>131</v>
      </c>
      <c r="AV66" t="s">
        <v>132</v>
      </c>
      <c r="AW66">
        <v>10</v>
      </c>
      <c r="BA66" t="s">
        <v>770</v>
      </c>
      <c r="BB66">
        <v>25</v>
      </c>
      <c r="BD66" t="s">
        <v>771</v>
      </c>
      <c r="BE66" t="s">
        <v>129</v>
      </c>
      <c r="BG66">
        <v>25</v>
      </c>
      <c r="BH66" t="s">
        <v>135</v>
      </c>
      <c r="BR66" t="s">
        <v>772</v>
      </c>
      <c r="CG66">
        <v>541</v>
      </c>
      <c r="CH66">
        <v>602</v>
      </c>
      <c r="CI66">
        <v>663</v>
      </c>
      <c r="CJ66">
        <v>804</v>
      </c>
      <c r="CK66">
        <v>290</v>
      </c>
      <c r="CL66">
        <v>375</v>
      </c>
      <c r="CM66">
        <v>23</v>
      </c>
      <c r="CN66">
        <v>27</v>
      </c>
      <c r="CO66">
        <v>198</v>
      </c>
      <c r="CP66">
        <v>276</v>
      </c>
      <c r="CQ66">
        <v>700</v>
      </c>
      <c r="CR66">
        <v>968</v>
      </c>
      <c r="CS66">
        <v>620</v>
      </c>
      <c r="CT66">
        <v>772</v>
      </c>
      <c r="CU66">
        <v>17</v>
      </c>
      <c r="CV66">
        <v>22</v>
      </c>
    </row>
    <row r="67" spans="1:100" x14ac:dyDescent="0.25">
      <c r="A67" t="s">
        <v>773</v>
      </c>
      <c r="B67" t="s">
        <v>109</v>
      </c>
      <c r="C67" t="s">
        <v>461</v>
      </c>
      <c r="D67" t="s">
        <v>774</v>
      </c>
      <c r="E67" t="s">
        <v>763</v>
      </c>
      <c r="F67" t="s">
        <v>113</v>
      </c>
      <c r="G67">
        <v>145400</v>
      </c>
      <c r="H67" t="s">
        <v>494</v>
      </c>
      <c r="I67" t="s">
        <v>764</v>
      </c>
      <c r="J67" t="s">
        <v>765</v>
      </c>
      <c r="K67" t="s">
        <v>117</v>
      </c>
      <c r="L67" t="s">
        <v>775</v>
      </c>
      <c r="M67" t="s">
        <v>776</v>
      </c>
      <c r="N67" t="s">
        <v>777</v>
      </c>
      <c r="O67" t="s">
        <v>616</v>
      </c>
      <c r="P67">
        <v>15</v>
      </c>
      <c r="Q67">
        <v>15</v>
      </c>
      <c r="W67">
        <v>-10</v>
      </c>
      <c r="X67">
        <v>46</v>
      </c>
      <c r="Y67">
        <v>-15</v>
      </c>
      <c r="Z67">
        <v>24</v>
      </c>
      <c r="AF67" t="s">
        <v>572</v>
      </c>
      <c r="AG67" t="s">
        <v>430</v>
      </c>
      <c r="AM67" t="s">
        <v>126</v>
      </c>
      <c r="AN67" t="s">
        <v>127</v>
      </c>
      <c r="AO67" t="s">
        <v>499</v>
      </c>
      <c r="AP67" t="s">
        <v>129</v>
      </c>
      <c r="AQ67" t="s">
        <v>129</v>
      </c>
      <c r="AR67" t="s">
        <v>129</v>
      </c>
      <c r="AS67" t="s">
        <v>129</v>
      </c>
      <c r="AT67" t="s">
        <v>187</v>
      </c>
      <c r="AU67" t="s">
        <v>131</v>
      </c>
      <c r="AV67" t="s">
        <v>132</v>
      </c>
      <c r="AW67">
        <v>10</v>
      </c>
      <c r="BA67" t="s">
        <v>770</v>
      </c>
      <c r="BB67">
        <v>25</v>
      </c>
      <c r="BD67" t="s">
        <v>778</v>
      </c>
      <c r="BE67" t="s">
        <v>129</v>
      </c>
      <c r="BG67">
        <v>35</v>
      </c>
      <c r="BH67" t="s">
        <v>135</v>
      </c>
      <c r="BR67" t="s">
        <v>779</v>
      </c>
      <c r="CG67">
        <v>541</v>
      </c>
      <c r="CH67">
        <v>602</v>
      </c>
      <c r="CI67">
        <v>663</v>
      </c>
      <c r="CJ67">
        <v>804</v>
      </c>
      <c r="CK67">
        <v>290</v>
      </c>
      <c r="CL67">
        <v>375</v>
      </c>
      <c r="CM67">
        <v>25</v>
      </c>
      <c r="CN67">
        <v>29</v>
      </c>
      <c r="CO67">
        <v>198</v>
      </c>
      <c r="CP67">
        <v>276</v>
      </c>
      <c r="CQ67">
        <v>700</v>
      </c>
      <c r="CR67">
        <v>968</v>
      </c>
      <c r="CS67">
        <v>620</v>
      </c>
      <c r="CT67">
        <v>772</v>
      </c>
      <c r="CU67">
        <v>17</v>
      </c>
      <c r="CV67">
        <v>22</v>
      </c>
    </row>
    <row r="68" spans="1:100" x14ac:dyDescent="0.25">
      <c r="A68" t="s">
        <v>780</v>
      </c>
      <c r="B68" t="s">
        <v>109</v>
      </c>
      <c r="C68" t="s">
        <v>461</v>
      </c>
      <c r="D68" t="s">
        <v>781</v>
      </c>
      <c r="E68" t="s">
        <v>763</v>
      </c>
      <c r="F68" t="s">
        <v>113</v>
      </c>
      <c r="G68">
        <v>162600</v>
      </c>
      <c r="H68" t="s">
        <v>494</v>
      </c>
      <c r="I68" t="s">
        <v>764</v>
      </c>
      <c r="J68" t="s">
        <v>765</v>
      </c>
      <c r="K68" t="s">
        <v>117</v>
      </c>
      <c r="L68" t="s">
        <v>782</v>
      </c>
      <c r="M68" t="s">
        <v>783</v>
      </c>
      <c r="N68" t="s">
        <v>784</v>
      </c>
      <c r="O68" t="s">
        <v>785</v>
      </c>
      <c r="P68">
        <v>20</v>
      </c>
      <c r="Q68">
        <v>15</v>
      </c>
      <c r="W68">
        <v>-10</v>
      </c>
      <c r="X68">
        <v>46</v>
      </c>
      <c r="Y68">
        <v>-15</v>
      </c>
      <c r="Z68">
        <v>24</v>
      </c>
      <c r="AF68" t="s">
        <v>581</v>
      </c>
      <c r="AG68" t="s">
        <v>430</v>
      </c>
      <c r="AM68" t="s">
        <v>126</v>
      </c>
      <c r="AN68" t="s">
        <v>127</v>
      </c>
      <c r="AO68" t="s">
        <v>499</v>
      </c>
      <c r="AP68" t="s">
        <v>129</v>
      </c>
      <c r="AQ68" t="s">
        <v>129</v>
      </c>
      <c r="AR68" t="s">
        <v>129</v>
      </c>
      <c r="AS68" t="s">
        <v>129</v>
      </c>
      <c r="AT68" t="s">
        <v>187</v>
      </c>
      <c r="AU68" t="s">
        <v>131</v>
      </c>
      <c r="AV68" t="s">
        <v>132</v>
      </c>
      <c r="AW68">
        <v>16</v>
      </c>
      <c r="BA68" t="s">
        <v>770</v>
      </c>
      <c r="BB68">
        <v>25</v>
      </c>
      <c r="BD68" t="s">
        <v>786</v>
      </c>
      <c r="BE68" t="s">
        <v>129</v>
      </c>
      <c r="BG68">
        <v>43</v>
      </c>
      <c r="BH68" t="s">
        <v>135</v>
      </c>
      <c r="BR68" t="s">
        <v>787</v>
      </c>
      <c r="CG68">
        <v>542</v>
      </c>
      <c r="CH68">
        <v>602</v>
      </c>
      <c r="CI68">
        <v>799</v>
      </c>
      <c r="CJ68">
        <v>940</v>
      </c>
      <c r="CK68">
        <v>290</v>
      </c>
      <c r="CL68">
        <v>375</v>
      </c>
      <c r="CM68">
        <v>32</v>
      </c>
      <c r="CN68">
        <v>36</v>
      </c>
      <c r="CO68">
        <v>198</v>
      </c>
      <c r="CP68">
        <v>276</v>
      </c>
      <c r="CQ68">
        <v>700</v>
      </c>
      <c r="CR68">
        <v>968</v>
      </c>
      <c r="CS68">
        <v>620</v>
      </c>
      <c r="CT68">
        <v>772</v>
      </c>
      <c r="CU68">
        <v>17</v>
      </c>
      <c r="CV68">
        <v>22</v>
      </c>
    </row>
    <row r="69" spans="1:100" x14ac:dyDescent="0.25">
      <c r="A69" t="s">
        <v>788</v>
      </c>
      <c r="B69" t="s">
        <v>109</v>
      </c>
      <c r="C69" t="s">
        <v>461</v>
      </c>
      <c r="D69" t="s">
        <v>789</v>
      </c>
      <c r="E69" t="s">
        <v>763</v>
      </c>
      <c r="F69" t="s">
        <v>113</v>
      </c>
      <c r="G69">
        <v>181400</v>
      </c>
      <c r="H69" t="s">
        <v>494</v>
      </c>
      <c r="I69" t="s">
        <v>764</v>
      </c>
      <c r="J69" t="s">
        <v>765</v>
      </c>
      <c r="K69" t="s">
        <v>117</v>
      </c>
      <c r="L69" t="s">
        <v>790</v>
      </c>
      <c r="M69" t="s">
        <v>791</v>
      </c>
      <c r="N69" t="s">
        <v>792</v>
      </c>
      <c r="O69" t="s">
        <v>793</v>
      </c>
      <c r="P69">
        <v>20</v>
      </c>
      <c r="Q69">
        <v>15</v>
      </c>
      <c r="W69">
        <v>-10</v>
      </c>
      <c r="X69">
        <v>46</v>
      </c>
      <c r="Y69">
        <v>-15</v>
      </c>
      <c r="Z69">
        <v>24</v>
      </c>
      <c r="AF69" t="s">
        <v>572</v>
      </c>
      <c r="AG69" t="s">
        <v>430</v>
      </c>
      <c r="AM69" t="s">
        <v>126</v>
      </c>
      <c r="AN69" t="s">
        <v>507</v>
      </c>
      <c r="AO69" t="s">
        <v>499</v>
      </c>
      <c r="AP69" t="s">
        <v>129</v>
      </c>
      <c r="AQ69" t="s">
        <v>129</v>
      </c>
      <c r="AR69" t="s">
        <v>129</v>
      </c>
      <c r="AS69" t="s">
        <v>129</v>
      </c>
      <c r="AT69" t="s">
        <v>187</v>
      </c>
      <c r="AU69" t="s">
        <v>131</v>
      </c>
      <c r="AV69" t="s">
        <v>132</v>
      </c>
      <c r="AW69">
        <v>16</v>
      </c>
      <c r="BA69" t="s">
        <v>770</v>
      </c>
      <c r="BB69">
        <v>25</v>
      </c>
      <c r="BD69" t="s">
        <v>794</v>
      </c>
      <c r="BE69" t="s">
        <v>129</v>
      </c>
      <c r="BG69">
        <v>52</v>
      </c>
      <c r="BH69" t="s">
        <v>135</v>
      </c>
      <c r="BR69" t="s">
        <v>795</v>
      </c>
      <c r="CG69">
        <v>542</v>
      </c>
      <c r="CH69">
        <v>602</v>
      </c>
      <c r="CI69">
        <v>799</v>
      </c>
      <c r="CJ69">
        <v>940</v>
      </c>
      <c r="CK69">
        <v>290</v>
      </c>
      <c r="CL69">
        <v>375</v>
      </c>
      <c r="CM69">
        <v>33</v>
      </c>
      <c r="CN69">
        <v>36</v>
      </c>
      <c r="CO69">
        <v>198</v>
      </c>
      <c r="CP69">
        <v>276</v>
      </c>
      <c r="CQ69">
        <v>900</v>
      </c>
      <c r="CR69">
        <v>1168</v>
      </c>
      <c r="CS69">
        <v>620</v>
      </c>
      <c r="CT69">
        <v>772</v>
      </c>
      <c r="CU69">
        <v>20</v>
      </c>
      <c r="CV69">
        <v>26</v>
      </c>
    </row>
    <row r="70" spans="1:100" x14ac:dyDescent="0.25">
      <c r="A70" t="s">
        <v>796</v>
      </c>
      <c r="B70" t="s">
        <v>109</v>
      </c>
      <c r="C70" t="s">
        <v>461</v>
      </c>
      <c r="D70" t="s">
        <v>797</v>
      </c>
      <c r="E70" t="s">
        <v>798</v>
      </c>
      <c r="F70" t="s">
        <v>113</v>
      </c>
      <c r="G70">
        <v>386800</v>
      </c>
      <c r="H70" t="s">
        <v>799</v>
      </c>
      <c r="I70" t="s">
        <v>800</v>
      </c>
      <c r="J70" t="s">
        <v>801</v>
      </c>
      <c r="K70" t="s">
        <v>117</v>
      </c>
      <c r="L70" t="s">
        <v>802</v>
      </c>
      <c r="M70" t="s">
        <v>803</v>
      </c>
      <c r="N70" t="s">
        <v>804</v>
      </c>
      <c r="O70" t="s">
        <v>805</v>
      </c>
      <c r="P70">
        <v>50</v>
      </c>
      <c r="Q70">
        <v>30</v>
      </c>
      <c r="T70">
        <v>1</v>
      </c>
      <c r="W70">
        <v>-15</v>
      </c>
      <c r="X70">
        <v>46</v>
      </c>
      <c r="Y70">
        <v>-15</v>
      </c>
      <c r="Z70">
        <v>24</v>
      </c>
      <c r="AB70" t="s">
        <v>806</v>
      </c>
      <c r="AC70">
        <v>65</v>
      </c>
      <c r="AF70" t="s">
        <v>627</v>
      </c>
      <c r="AG70" t="s">
        <v>243</v>
      </c>
      <c r="AH70" t="s">
        <v>807</v>
      </c>
      <c r="AI70">
        <v>220</v>
      </c>
      <c r="AJ70" t="s">
        <v>808</v>
      </c>
      <c r="AK70" t="s">
        <v>415</v>
      </c>
      <c r="AL70">
        <v>220</v>
      </c>
      <c r="AM70" t="s">
        <v>127</v>
      </c>
      <c r="AN70" t="s">
        <v>433</v>
      </c>
      <c r="AO70" t="s">
        <v>809</v>
      </c>
      <c r="AP70" t="s">
        <v>129</v>
      </c>
      <c r="AQ70" t="s">
        <v>129</v>
      </c>
      <c r="AR70" t="s">
        <v>129</v>
      </c>
      <c r="AS70" t="s">
        <v>129</v>
      </c>
      <c r="AT70" t="s">
        <v>130</v>
      </c>
      <c r="AU70" t="s">
        <v>398</v>
      </c>
      <c r="AV70" t="s">
        <v>132</v>
      </c>
      <c r="AW70">
        <v>25</v>
      </c>
      <c r="AZ70" t="s">
        <v>810</v>
      </c>
      <c r="BD70" t="s">
        <v>811</v>
      </c>
      <c r="BE70" t="s">
        <v>129</v>
      </c>
      <c r="BF70" t="s">
        <v>134</v>
      </c>
      <c r="BG70">
        <v>90</v>
      </c>
      <c r="BH70" t="s">
        <v>280</v>
      </c>
      <c r="BR70" t="s">
        <v>812</v>
      </c>
      <c r="CG70">
        <v>830</v>
      </c>
      <c r="CH70">
        <v>1000</v>
      </c>
      <c r="CI70">
        <v>900</v>
      </c>
      <c r="CJ70">
        <v>1050</v>
      </c>
      <c r="CK70">
        <v>330</v>
      </c>
      <c r="CL70">
        <v>445</v>
      </c>
      <c r="CM70">
        <v>61</v>
      </c>
      <c r="CN70">
        <v>69</v>
      </c>
      <c r="CO70">
        <v>50</v>
      </c>
      <c r="CP70">
        <v>115</v>
      </c>
      <c r="CQ70">
        <v>950</v>
      </c>
      <c r="CR70">
        <v>1020</v>
      </c>
      <c r="CS70">
        <v>950</v>
      </c>
      <c r="CT70">
        <v>1000</v>
      </c>
      <c r="CU70" t="s">
        <v>813</v>
      </c>
      <c r="CV70" t="s">
        <v>137</v>
      </c>
    </row>
    <row r="71" spans="1:100" x14ac:dyDescent="0.25">
      <c r="A71" t="s">
        <v>814</v>
      </c>
      <c r="B71" t="s">
        <v>109</v>
      </c>
      <c r="C71" t="s">
        <v>461</v>
      </c>
      <c r="D71" t="s">
        <v>815</v>
      </c>
      <c r="E71" t="s">
        <v>798</v>
      </c>
      <c r="F71" t="s">
        <v>113</v>
      </c>
      <c r="G71">
        <v>474300</v>
      </c>
      <c r="H71" t="s">
        <v>799</v>
      </c>
      <c r="I71" t="s">
        <v>816</v>
      </c>
      <c r="J71" t="s">
        <v>817</v>
      </c>
      <c r="K71" t="s">
        <v>117</v>
      </c>
      <c r="L71" t="s">
        <v>818</v>
      </c>
      <c r="M71" t="s">
        <v>819</v>
      </c>
      <c r="N71" t="s">
        <v>820</v>
      </c>
      <c r="O71" t="s">
        <v>821</v>
      </c>
      <c r="P71">
        <v>75</v>
      </c>
      <c r="Q71">
        <v>30</v>
      </c>
      <c r="T71">
        <v>1</v>
      </c>
      <c r="W71">
        <v>-15</v>
      </c>
      <c r="X71">
        <v>46</v>
      </c>
      <c r="Y71">
        <v>-15</v>
      </c>
      <c r="Z71">
        <v>24</v>
      </c>
      <c r="AB71" t="s">
        <v>822</v>
      </c>
      <c r="AC71">
        <v>80</v>
      </c>
      <c r="AF71" t="s">
        <v>627</v>
      </c>
      <c r="AG71" t="s">
        <v>243</v>
      </c>
      <c r="AH71" t="s">
        <v>823</v>
      </c>
      <c r="AI71">
        <v>220</v>
      </c>
      <c r="AJ71" t="s">
        <v>824</v>
      </c>
      <c r="AK71" t="s">
        <v>690</v>
      </c>
      <c r="AL71">
        <v>380</v>
      </c>
      <c r="AM71" t="s">
        <v>127</v>
      </c>
      <c r="AN71" t="s">
        <v>433</v>
      </c>
      <c r="AO71" t="s">
        <v>809</v>
      </c>
      <c r="AP71" t="s">
        <v>129</v>
      </c>
      <c r="AQ71" t="s">
        <v>129</v>
      </c>
      <c r="AR71" t="s">
        <v>129</v>
      </c>
      <c r="AS71" t="s">
        <v>129</v>
      </c>
      <c r="AT71" t="s">
        <v>130</v>
      </c>
      <c r="AU71" t="s">
        <v>535</v>
      </c>
      <c r="AV71" t="s">
        <v>132</v>
      </c>
      <c r="AW71">
        <v>16</v>
      </c>
      <c r="AZ71" t="s">
        <v>810</v>
      </c>
      <c r="BD71" t="s">
        <v>825</v>
      </c>
      <c r="BE71" t="s">
        <v>129</v>
      </c>
      <c r="BF71" t="s">
        <v>134</v>
      </c>
      <c r="BG71">
        <v>100</v>
      </c>
      <c r="BH71" t="s">
        <v>586</v>
      </c>
      <c r="BR71" t="s">
        <v>826</v>
      </c>
      <c r="CG71">
        <v>1290</v>
      </c>
      <c r="CH71">
        <v>1460</v>
      </c>
      <c r="CI71">
        <v>900</v>
      </c>
      <c r="CJ71">
        <v>1050</v>
      </c>
      <c r="CK71">
        <v>330</v>
      </c>
      <c r="CL71">
        <v>445</v>
      </c>
      <c r="CM71">
        <v>104</v>
      </c>
      <c r="CN71">
        <v>114</v>
      </c>
      <c r="CO71">
        <v>50</v>
      </c>
      <c r="CP71">
        <v>115</v>
      </c>
      <c r="CQ71">
        <v>950</v>
      </c>
      <c r="CR71">
        <v>1020</v>
      </c>
      <c r="CS71">
        <v>950</v>
      </c>
      <c r="CT71">
        <v>1000</v>
      </c>
      <c r="CU71" t="s">
        <v>813</v>
      </c>
      <c r="CV71" t="s">
        <v>137</v>
      </c>
    </row>
    <row r="72" spans="1:100" x14ac:dyDescent="0.25">
      <c r="A72" t="s">
        <v>827</v>
      </c>
      <c r="B72" t="s">
        <v>109</v>
      </c>
      <c r="C72" t="s">
        <v>461</v>
      </c>
      <c r="D72" t="s">
        <v>828</v>
      </c>
      <c r="E72" t="s">
        <v>798</v>
      </c>
      <c r="F72" t="s">
        <v>113</v>
      </c>
      <c r="G72">
        <v>441800</v>
      </c>
      <c r="H72" t="s">
        <v>799</v>
      </c>
      <c r="I72" t="s">
        <v>829</v>
      </c>
      <c r="J72" t="s">
        <v>830</v>
      </c>
      <c r="K72" t="s">
        <v>117</v>
      </c>
      <c r="L72" t="s">
        <v>831</v>
      </c>
      <c r="M72" t="s">
        <v>832</v>
      </c>
      <c r="N72" t="s">
        <v>833</v>
      </c>
      <c r="O72" t="s">
        <v>834</v>
      </c>
      <c r="P72">
        <v>50</v>
      </c>
      <c r="Q72">
        <v>30</v>
      </c>
      <c r="T72">
        <v>1</v>
      </c>
      <c r="W72">
        <v>-15</v>
      </c>
      <c r="X72">
        <v>46</v>
      </c>
      <c r="Y72">
        <v>-15</v>
      </c>
      <c r="Z72">
        <v>24</v>
      </c>
      <c r="AB72" t="s">
        <v>835</v>
      </c>
      <c r="AC72">
        <v>80</v>
      </c>
      <c r="AF72" t="s">
        <v>222</v>
      </c>
      <c r="AG72" t="s">
        <v>654</v>
      </c>
      <c r="AH72" t="s">
        <v>836</v>
      </c>
      <c r="AI72">
        <v>220</v>
      </c>
      <c r="AJ72" t="s">
        <v>837</v>
      </c>
      <c r="AK72" t="s">
        <v>415</v>
      </c>
      <c r="AL72">
        <v>220</v>
      </c>
      <c r="AM72" t="s">
        <v>127</v>
      </c>
      <c r="AN72" t="s">
        <v>433</v>
      </c>
      <c r="AO72" t="s">
        <v>809</v>
      </c>
      <c r="AP72" t="s">
        <v>129</v>
      </c>
      <c r="AQ72" t="s">
        <v>129</v>
      </c>
      <c r="AR72" t="s">
        <v>129</v>
      </c>
      <c r="AS72" t="s">
        <v>129</v>
      </c>
      <c r="AT72" t="s">
        <v>130</v>
      </c>
      <c r="AU72" t="s">
        <v>398</v>
      </c>
      <c r="AV72" t="s">
        <v>132</v>
      </c>
      <c r="AW72">
        <v>25</v>
      </c>
      <c r="AZ72" t="s">
        <v>810</v>
      </c>
      <c r="BD72" t="s">
        <v>838</v>
      </c>
      <c r="BE72" t="s">
        <v>129</v>
      </c>
      <c r="BF72" t="s">
        <v>134</v>
      </c>
      <c r="BG72">
        <v>100</v>
      </c>
      <c r="BH72" t="s">
        <v>280</v>
      </c>
      <c r="BR72" t="s">
        <v>839</v>
      </c>
      <c r="CG72">
        <v>830</v>
      </c>
      <c r="CH72">
        <v>1000</v>
      </c>
      <c r="CI72">
        <v>900</v>
      </c>
      <c r="CJ72">
        <v>1050</v>
      </c>
      <c r="CK72">
        <v>330</v>
      </c>
      <c r="CL72">
        <v>445</v>
      </c>
      <c r="CM72">
        <v>61</v>
      </c>
      <c r="CN72">
        <v>69</v>
      </c>
      <c r="CO72">
        <v>50</v>
      </c>
      <c r="CP72">
        <v>115</v>
      </c>
      <c r="CQ72">
        <v>950</v>
      </c>
      <c r="CR72">
        <v>1020</v>
      </c>
      <c r="CS72">
        <v>950</v>
      </c>
      <c r="CT72">
        <v>1000</v>
      </c>
      <c r="CU72" t="s">
        <v>813</v>
      </c>
      <c r="CV72" t="s">
        <v>137</v>
      </c>
    </row>
    <row r="73" spans="1:100" x14ac:dyDescent="0.25">
      <c r="A73" t="s">
        <v>840</v>
      </c>
      <c r="B73" t="s">
        <v>109</v>
      </c>
      <c r="C73" t="s">
        <v>461</v>
      </c>
      <c r="D73" t="s">
        <v>841</v>
      </c>
      <c r="E73" t="s">
        <v>798</v>
      </c>
      <c r="F73" t="s">
        <v>113</v>
      </c>
      <c r="G73">
        <v>521600</v>
      </c>
      <c r="H73" t="s">
        <v>799</v>
      </c>
      <c r="I73" t="s">
        <v>842</v>
      </c>
      <c r="J73" t="s">
        <v>843</v>
      </c>
      <c r="K73" t="s">
        <v>117</v>
      </c>
      <c r="L73" t="s">
        <v>681</v>
      </c>
      <c r="M73" t="s">
        <v>682</v>
      </c>
      <c r="N73" t="s">
        <v>844</v>
      </c>
      <c r="O73" t="s">
        <v>845</v>
      </c>
      <c r="P73">
        <v>75</v>
      </c>
      <c r="Q73">
        <v>30</v>
      </c>
      <c r="T73">
        <v>1</v>
      </c>
      <c r="W73">
        <v>-15</v>
      </c>
      <c r="X73">
        <v>46</v>
      </c>
      <c r="Y73">
        <v>-15</v>
      </c>
      <c r="Z73">
        <v>24</v>
      </c>
      <c r="AB73" t="s">
        <v>846</v>
      </c>
      <c r="AC73">
        <v>90</v>
      </c>
      <c r="AD73" t="s">
        <v>847</v>
      </c>
      <c r="AE73" t="s">
        <v>848</v>
      </c>
      <c r="AH73" t="s">
        <v>849</v>
      </c>
      <c r="AI73">
        <v>220</v>
      </c>
      <c r="AJ73" t="s">
        <v>689</v>
      </c>
      <c r="AK73" t="s">
        <v>690</v>
      </c>
      <c r="AL73">
        <v>380</v>
      </c>
      <c r="AM73" t="s">
        <v>127</v>
      </c>
      <c r="AN73" t="s">
        <v>433</v>
      </c>
      <c r="AO73" t="s">
        <v>809</v>
      </c>
      <c r="AP73" t="s">
        <v>129</v>
      </c>
      <c r="AQ73" t="s">
        <v>129</v>
      </c>
      <c r="AR73" t="s">
        <v>129</v>
      </c>
      <c r="AS73" t="s">
        <v>129</v>
      </c>
      <c r="AT73" t="s">
        <v>130</v>
      </c>
      <c r="AU73" t="s">
        <v>535</v>
      </c>
      <c r="AV73" t="s">
        <v>132</v>
      </c>
      <c r="AW73">
        <v>16</v>
      </c>
      <c r="AZ73" t="s">
        <v>810</v>
      </c>
      <c r="BD73" t="s">
        <v>850</v>
      </c>
      <c r="BE73" t="s">
        <v>129</v>
      </c>
      <c r="BG73">
        <v>130</v>
      </c>
      <c r="BH73" t="s">
        <v>586</v>
      </c>
      <c r="BR73" t="s">
        <v>851</v>
      </c>
      <c r="CG73">
        <v>1290</v>
      </c>
      <c r="CH73">
        <v>1460</v>
      </c>
      <c r="CI73">
        <v>900</v>
      </c>
      <c r="CJ73">
        <v>1050</v>
      </c>
      <c r="CK73">
        <v>330</v>
      </c>
      <c r="CL73">
        <v>445</v>
      </c>
      <c r="CM73">
        <v>104</v>
      </c>
      <c r="CN73">
        <v>114</v>
      </c>
      <c r="CO73">
        <v>50</v>
      </c>
      <c r="CP73">
        <v>115</v>
      </c>
      <c r="CQ73">
        <v>950</v>
      </c>
      <c r="CR73">
        <v>1020</v>
      </c>
      <c r="CS73">
        <v>950</v>
      </c>
      <c r="CT73">
        <v>1000</v>
      </c>
      <c r="CU73" t="s">
        <v>813</v>
      </c>
      <c r="CV73" t="s">
        <v>137</v>
      </c>
    </row>
    <row r="74" spans="1:100" x14ac:dyDescent="0.25">
      <c r="A74" t="s">
        <v>852</v>
      </c>
      <c r="B74" t="s">
        <v>109</v>
      </c>
      <c r="C74" t="s">
        <v>461</v>
      </c>
      <c r="D74" t="s">
        <v>853</v>
      </c>
      <c r="E74" t="s">
        <v>798</v>
      </c>
      <c r="F74" t="s">
        <v>113</v>
      </c>
      <c r="G74">
        <v>491600</v>
      </c>
      <c r="H74" t="s">
        <v>799</v>
      </c>
      <c r="I74" t="s">
        <v>854</v>
      </c>
      <c r="J74" t="s">
        <v>855</v>
      </c>
      <c r="K74" t="s">
        <v>117</v>
      </c>
      <c r="L74" t="s">
        <v>856</v>
      </c>
      <c r="M74" t="s">
        <v>857</v>
      </c>
      <c r="N74" t="s">
        <v>858</v>
      </c>
      <c r="O74" t="s">
        <v>859</v>
      </c>
      <c r="P74">
        <v>50</v>
      </c>
      <c r="Q74">
        <v>30</v>
      </c>
      <c r="T74">
        <v>1</v>
      </c>
      <c r="W74">
        <v>-15</v>
      </c>
      <c r="X74">
        <v>46</v>
      </c>
      <c r="Y74">
        <v>-15</v>
      </c>
      <c r="Z74">
        <v>24</v>
      </c>
      <c r="AB74" t="s">
        <v>860</v>
      </c>
      <c r="AC74">
        <v>90</v>
      </c>
      <c r="AD74" t="s">
        <v>861</v>
      </c>
      <c r="AE74" t="s">
        <v>545</v>
      </c>
      <c r="AH74" t="s">
        <v>849</v>
      </c>
      <c r="AI74">
        <v>220</v>
      </c>
      <c r="AJ74" t="s">
        <v>703</v>
      </c>
      <c r="AK74" t="s">
        <v>415</v>
      </c>
      <c r="AL74">
        <v>220</v>
      </c>
      <c r="AM74" t="s">
        <v>127</v>
      </c>
      <c r="AN74" t="s">
        <v>433</v>
      </c>
      <c r="AO74" t="s">
        <v>809</v>
      </c>
      <c r="AP74" t="s">
        <v>129</v>
      </c>
      <c r="AQ74" t="s">
        <v>129</v>
      </c>
      <c r="AR74" t="s">
        <v>129</v>
      </c>
      <c r="AS74" t="s">
        <v>129</v>
      </c>
      <c r="AT74" t="s">
        <v>130</v>
      </c>
      <c r="AU74" t="s">
        <v>704</v>
      </c>
      <c r="AV74" t="s">
        <v>132</v>
      </c>
      <c r="AW74">
        <v>32</v>
      </c>
      <c r="AZ74" t="s">
        <v>810</v>
      </c>
      <c r="BD74" t="s">
        <v>862</v>
      </c>
      <c r="BE74" t="s">
        <v>129</v>
      </c>
      <c r="BG74">
        <v>130</v>
      </c>
      <c r="BH74" t="s">
        <v>280</v>
      </c>
      <c r="BR74" t="s">
        <v>851</v>
      </c>
      <c r="CG74">
        <v>1290</v>
      </c>
      <c r="CH74">
        <v>1460</v>
      </c>
      <c r="CI74">
        <v>900</v>
      </c>
      <c r="CJ74">
        <v>1050</v>
      </c>
      <c r="CK74">
        <v>330</v>
      </c>
      <c r="CL74">
        <v>445</v>
      </c>
      <c r="CM74">
        <v>86</v>
      </c>
      <c r="CN74">
        <v>95</v>
      </c>
      <c r="CO74">
        <v>50</v>
      </c>
      <c r="CP74">
        <v>115</v>
      </c>
      <c r="CQ74">
        <v>950</v>
      </c>
      <c r="CR74">
        <v>1020</v>
      </c>
      <c r="CS74">
        <v>950</v>
      </c>
      <c r="CT74">
        <v>1000</v>
      </c>
      <c r="CU74" t="s">
        <v>813</v>
      </c>
      <c r="CV74" t="s">
        <v>137</v>
      </c>
    </row>
    <row r="75" spans="1:100" x14ac:dyDescent="0.25">
      <c r="A75" t="s">
        <v>863</v>
      </c>
      <c r="B75" t="s">
        <v>109</v>
      </c>
      <c r="C75" t="s">
        <v>461</v>
      </c>
      <c r="D75" t="s">
        <v>864</v>
      </c>
      <c r="E75" t="s">
        <v>798</v>
      </c>
      <c r="F75" t="s">
        <v>113</v>
      </c>
      <c r="G75">
        <v>588500</v>
      </c>
      <c r="H75" t="s">
        <v>799</v>
      </c>
      <c r="I75" t="s">
        <v>865</v>
      </c>
      <c r="J75" t="s">
        <v>866</v>
      </c>
      <c r="K75" t="s">
        <v>117</v>
      </c>
      <c r="L75" t="s">
        <v>710</v>
      </c>
      <c r="M75" t="s">
        <v>711</v>
      </c>
      <c r="N75" t="s">
        <v>867</v>
      </c>
      <c r="O75" t="s">
        <v>868</v>
      </c>
      <c r="P75">
        <v>75</v>
      </c>
      <c r="Q75">
        <v>30</v>
      </c>
      <c r="T75">
        <v>1</v>
      </c>
      <c r="W75">
        <v>-15</v>
      </c>
      <c r="X75">
        <v>46</v>
      </c>
      <c r="Y75">
        <v>-15</v>
      </c>
      <c r="Z75">
        <v>24</v>
      </c>
      <c r="AB75" t="s">
        <v>869</v>
      </c>
      <c r="AC75">
        <v>100</v>
      </c>
      <c r="AD75" t="s">
        <v>870</v>
      </c>
      <c r="AE75" t="s">
        <v>871</v>
      </c>
      <c r="AH75" t="s">
        <v>872</v>
      </c>
      <c r="AI75">
        <v>220</v>
      </c>
      <c r="AJ75" t="s">
        <v>718</v>
      </c>
      <c r="AK75" t="s">
        <v>690</v>
      </c>
      <c r="AL75">
        <v>380</v>
      </c>
      <c r="AM75" t="s">
        <v>127</v>
      </c>
      <c r="AN75" t="s">
        <v>433</v>
      </c>
      <c r="AO75" t="s">
        <v>809</v>
      </c>
      <c r="AP75" t="s">
        <v>129</v>
      </c>
      <c r="AQ75" t="s">
        <v>129</v>
      </c>
      <c r="AR75" t="s">
        <v>129</v>
      </c>
      <c r="AS75" t="s">
        <v>129</v>
      </c>
      <c r="AT75" t="s">
        <v>130</v>
      </c>
      <c r="AU75" t="s">
        <v>535</v>
      </c>
      <c r="AV75" t="s">
        <v>132</v>
      </c>
      <c r="AW75">
        <v>16</v>
      </c>
      <c r="AZ75" t="s">
        <v>810</v>
      </c>
      <c r="BD75" t="s">
        <v>873</v>
      </c>
      <c r="BE75" t="s">
        <v>129</v>
      </c>
      <c r="BG75">
        <v>140</v>
      </c>
      <c r="BH75" t="s">
        <v>586</v>
      </c>
      <c r="BR75" t="s">
        <v>874</v>
      </c>
      <c r="CG75">
        <v>1290</v>
      </c>
      <c r="CH75">
        <v>1460</v>
      </c>
      <c r="CI75">
        <v>900</v>
      </c>
      <c r="CJ75">
        <v>1050</v>
      </c>
      <c r="CK75">
        <v>330</v>
      </c>
      <c r="CL75">
        <v>445</v>
      </c>
      <c r="CM75">
        <v>104</v>
      </c>
      <c r="CN75">
        <v>114</v>
      </c>
      <c r="CO75">
        <v>50</v>
      </c>
      <c r="CP75">
        <v>115</v>
      </c>
      <c r="CQ75">
        <v>950</v>
      </c>
      <c r="CR75">
        <v>1020</v>
      </c>
      <c r="CS75">
        <v>950</v>
      </c>
      <c r="CT75">
        <v>1000</v>
      </c>
      <c r="CU75" t="s">
        <v>813</v>
      </c>
      <c r="CV75" t="s">
        <v>137</v>
      </c>
    </row>
    <row r="76" spans="1:100" x14ac:dyDescent="0.25">
      <c r="A76" t="s">
        <v>875</v>
      </c>
      <c r="B76" t="s">
        <v>109</v>
      </c>
      <c r="C76" t="s">
        <v>461</v>
      </c>
      <c r="D76" t="s">
        <v>876</v>
      </c>
      <c r="E76" t="s">
        <v>798</v>
      </c>
      <c r="F76" t="s">
        <v>113</v>
      </c>
      <c r="G76">
        <v>552800</v>
      </c>
      <c r="H76" t="s">
        <v>799</v>
      </c>
      <c r="I76" t="s">
        <v>877</v>
      </c>
      <c r="J76" t="s">
        <v>878</v>
      </c>
      <c r="K76" t="s">
        <v>117</v>
      </c>
      <c r="L76" t="s">
        <v>879</v>
      </c>
      <c r="M76" t="s">
        <v>880</v>
      </c>
      <c r="N76" t="s">
        <v>881</v>
      </c>
      <c r="O76" t="s">
        <v>882</v>
      </c>
      <c r="P76">
        <v>50</v>
      </c>
      <c r="Q76">
        <v>30</v>
      </c>
      <c r="T76">
        <v>1</v>
      </c>
      <c r="W76">
        <v>-15</v>
      </c>
      <c r="X76">
        <v>46</v>
      </c>
      <c r="Y76">
        <v>-15</v>
      </c>
      <c r="Z76">
        <v>24</v>
      </c>
      <c r="AB76" t="s">
        <v>883</v>
      </c>
      <c r="AC76">
        <v>100</v>
      </c>
      <c r="AD76" t="s">
        <v>715</v>
      </c>
      <c r="AE76" t="s">
        <v>884</v>
      </c>
      <c r="AH76" t="s">
        <v>872</v>
      </c>
      <c r="AI76">
        <v>220</v>
      </c>
      <c r="AJ76" t="s">
        <v>885</v>
      </c>
      <c r="AK76" t="s">
        <v>415</v>
      </c>
      <c r="AL76">
        <v>220</v>
      </c>
      <c r="AM76" t="s">
        <v>127</v>
      </c>
      <c r="AN76" t="s">
        <v>433</v>
      </c>
      <c r="AO76" t="s">
        <v>809</v>
      </c>
      <c r="AP76" t="s">
        <v>129</v>
      </c>
      <c r="AQ76" t="s">
        <v>129</v>
      </c>
      <c r="AR76" t="s">
        <v>129</v>
      </c>
      <c r="AS76" t="s">
        <v>129</v>
      </c>
      <c r="AT76" t="s">
        <v>130</v>
      </c>
      <c r="AU76" t="s">
        <v>704</v>
      </c>
      <c r="AV76" t="s">
        <v>132</v>
      </c>
      <c r="AW76">
        <v>32</v>
      </c>
      <c r="AZ76" t="s">
        <v>810</v>
      </c>
      <c r="BD76" t="s">
        <v>886</v>
      </c>
      <c r="BE76" t="s">
        <v>129</v>
      </c>
      <c r="BG76">
        <v>140</v>
      </c>
      <c r="BH76" t="s">
        <v>280</v>
      </c>
      <c r="BR76" t="s">
        <v>874</v>
      </c>
      <c r="CG76">
        <v>1290</v>
      </c>
      <c r="CH76">
        <v>1460</v>
      </c>
      <c r="CI76">
        <v>900</v>
      </c>
      <c r="CJ76">
        <v>1050</v>
      </c>
      <c r="CK76">
        <v>330</v>
      </c>
      <c r="CL76">
        <v>445</v>
      </c>
      <c r="CM76">
        <v>86</v>
      </c>
      <c r="CN76">
        <v>95</v>
      </c>
      <c r="CO76">
        <v>50</v>
      </c>
      <c r="CP76">
        <v>115</v>
      </c>
      <c r="CQ76">
        <v>950</v>
      </c>
      <c r="CR76">
        <v>1020</v>
      </c>
      <c r="CS76">
        <v>950</v>
      </c>
      <c r="CT76">
        <v>1000</v>
      </c>
      <c r="CU76" t="s">
        <v>813</v>
      </c>
      <c r="CV76" t="s">
        <v>137</v>
      </c>
    </row>
    <row r="77" spans="1:100" x14ac:dyDescent="0.25">
      <c r="A77" t="s">
        <v>887</v>
      </c>
      <c r="B77" t="s">
        <v>109</v>
      </c>
      <c r="C77" t="s">
        <v>461</v>
      </c>
      <c r="D77" t="s">
        <v>888</v>
      </c>
      <c r="E77" t="s">
        <v>889</v>
      </c>
      <c r="F77" t="s">
        <v>113</v>
      </c>
      <c r="G77">
        <v>289100</v>
      </c>
      <c r="H77" t="s">
        <v>890</v>
      </c>
      <c r="I77" t="s">
        <v>891</v>
      </c>
      <c r="J77" t="s">
        <v>892</v>
      </c>
      <c r="K77" t="s">
        <v>117</v>
      </c>
      <c r="L77" t="s">
        <v>790</v>
      </c>
      <c r="M77" t="s">
        <v>791</v>
      </c>
      <c r="N77" t="s">
        <v>893</v>
      </c>
      <c r="O77" t="s">
        <v>792</v>
      </c>
      <c r="P77">
        <v>20</v>
      </c>
      <c r="Q77">
        <v>15</v>
      </c>
      <c r="W77">
        <v>-10</v>
      </c>
      <c r="X77">
        <v>46</v>
      </c>
      <c r="Y77">
        <v>-15</v>
      </c>
      <c r="Z77">
        <v>24</v>
      </c>
      <c r="AF77" t="s">
        <v>618</v>
      </c>
      <c r="AG77" t="s">
        <v>122</v>
      </c>
      <c r="AM77" t="s">
        <v>126</v>
      </c>
      <c r="AN77" t="s">
        <v>318</v>
      </c>
      <c r="AO77" t="s">
        <v>499</v>
      </c>
      <c r="AP77" t="s">
        <v>129</v>
      </c>
      <c r="AQ77" t="s">
        <v>129</v>
      </c>
      <c r="AR77" t="s">
        <v>129</v>
      </c>
      <c r="AS77" t="s">
        <v>129</v>
      </c>
      <c r="AT77" t="s">
        <v>187</v>
      </c>
      <c r="AU77" t="s">
        <v>131</v>
      </c>
      <c r="AV77" t="s">
        <v>132</v>
      </c>
      <c r="AW77">
        <v>16</v>
      </c>
      <c r="BD77" t="s">
        <v>894</v>
      </c>
      <c r="BE77" t="s">
        <v>129</v>
      </c>
      <c r="BG77">
        <v>52</v>
      </c>
      <c r="BH77" t="s">
        <v>135</v>
      </c>
      <c r="BR77" t="s">
        <v>895</v>
      </c>
      <c r="CG77">
        <v>542</v>
      </c>
      <c r="CH77">
        <v>602</v>
      </c>
      <c r="CI77">
        <v>799</v>
      </c>
      <c r="CJ77">
        <v>940</v>
      </c>
      <c r="CK77">
        <v>290</v>
      </c>
      <c r="CL77">
        <v>375</v>
      </c>
      <c r="CM77">
        <v>33</v>
      </c>
      <c r="CN77">
        <v>36</v>
      </c>
      <c r="CO77">
        <v>53</v>
      </c>
      <c r="CP77">
        <v>110</v>
      </c>
      <c r="CQ77">
        <v>950</v>
      </c>
      <c r="CR77">
        <v>1000</v>
      </c>
      <c r="CS77">
        <v>950</v>
      </c>
      <c r="CT77">
        <v>1010</v>
      </c>
      <c r="CU77" t="s">
        <v>138</v>
      </c>
      <c r="CV77" t="s">
        <v>138</v>
      </c>
    </row>
    <row r="78" spans="1:100" x14ac:dyDescent="0.25">
      <c r="A78" t="s">
        <v>896</v>
      </c>
      <c r="B78" t="s">
        <v>109</v>
      </c>
      <c r="C78" t="s">
        <v>461</v>
      </c>
      <c r="D78" t="s">
        <v>897</v>
      </c>
      <c r="E78" t="s">
        <v>889</v>
      </c>
      <c r="F78" t="s">
        <v>113</v>
      </c>
      <c r="G78">
        <v>352400</v>
      </c>
      <c r="H78" t="s">
        <v>890</v>
      </c>
      <c r="I78" t="s">
        <v>891</v>
      </c>
      <c r="J78" t="s">
        <v>892</v>
      </c>
      <c r="K78" t="s">
        <v>117</v>
      </c>
      <c r="L78" t="s">
        <v>556</v>
      </c>
      <c r="M78" t="s">
        <v>557</v>
      </c>
      <c r="N78" t="s">
        <v>898</v>
      </c>
      <c r="O78" t="s">
        <v>899</v>
      </c>
      <c r="P78">
        <v>25</v>
      </c>
      <c r="Q78">
        <v>20</v>
      </c>
      <c r="W78">
        <v>-10</v>
      </c>
      <c r="X78">
        <v>46</v>
      </c>
      <c r="Y78">
        <v>-15</v>
      </c>
      <c r="Z78">
        <v>24</v>
      </c>
      <c r="AF78" t="s">
        <v>653</v>
      </c>
      <c r="AG78" t="s">
        <v>157</v>
      </c>
      <c r="AM78" t="s">
        <v>126</v>
      </c>
      <c r="AN78" t="s">
        <v>318</v>
      </c>
      <c r="AO78" t="s">
        <v>499</v>
      </c>
      <c r="AP78" t="s">
        <v>129</v>
      </c>
      <c r="AQ78" t="s">
        <v>129</v>
      </c>
      <c r="AR78" t="s">
        <v>129</v>
      </c>
      <c r="AS78" t="s">
        <v>129</v>
      </c>
      <c r="AT78" t="s">
        <v>187</v>
      </c>
      <c r="AU78" t="s">
        <v>312</v>
      </c>
      <c r="AV78" t="s">
        <v>132</v>
      </c>
      <c r="AW78">
        <v>20</v>
      </c>
      <c r="BD78" t="s">
        <v>900</v>
      </c>
      <c r="BE78" t="s">
        <v>129</v>
      </c>
      <c r="BG78">
        <v>68</v>
      </c>
      <c r="BH78" t="s">
        <v>135</v>
      </c>
      <c r="BR78" t="s">
        <v>901</v>
      </c>
      <c r="CG78">
        <v>632</v>
      </c>
      <c r="CH78">
        <v>692</v>
      </c>
      <c r="CI78">
        <v>799</v>
      </c>
      <c r="CJ78">
        <v>940</v>
      </c>
      <c r="CK78">
        <v>290</v>
      </c>
      <c r="CL78">
        <v>375</v>
      </c>
      <c r="CM78">
        <v>38</v>
      </c>
      <c r="CN78">
        <v>42</v>
      </c>
      <c r="CO78">
        <v>53</v>
      </c>
      <c r="CP78">
        <v>110</v>
      </c>
      <c r="CQ78">
        <v>950</v>
      </c>
      <c r="CR78">
        <v>1000</v>
      </c>
      <c r="CS78">
        <v>950</v>
      </c>
      <c r="CT78">
        <v>1010</v>
      </c>
      <c r="CU78" t="s">
        <v>138</v>
      </c>
      <c r="CV78" t="s">
        <v>138</v>
      </c>
    </row>
    <row r="79" spans="1:100" x14ac:dyDescent="0.25">
      <c r="A79" t="s">
        <v>902</v>
      </c>
      <c r="B79" t="s">
        <v>109</v>
      </c>
      <c r="C79" t="s">
        <v>461</v>
      </c>
      <c r="D79" t="s">
        <v>903</v>
      </c>
      <c r="E79" t="s">
        <v>889</v>
      </c>
      <c r="F79" t="s">
        <v>113</v>
      </c>
      <c r="G79">
        <v>395300</v>
      </c>
      <c r="H79" t="s">
        <v>890</v>
      </c>
      <c r="I79" t="s">
        <v>891</v>
      </c>
      <c r="J79" t="s">
        <v>892</v>
      </c>
      <c r="K79" t="s">
        <v>117</v>
      </c>
      <c r="L79" t="s">
        <v>568</v>
      </c>
      <c r="M79" t="s">
        <v>569</v>
      </c>
      <c r="N79" t="s">
        <v>904</v>
      </c>
      <c r="O79" t="s">
        <v>905</v>
      </c>
      <c r="P79">
        <v>30</v>
      </c>
      <c r="Q79">
        <v>30</v>
      </c>
      <c r="W79">
        <v>-10</v>
      </c>
      <c r="X79">
        <v>46</v>
      </c>
      <c r="Y79">
        <v>-15</v>
      </c>
      <c r="Z79">
        <v>24</v>
      </c>
      <c r="AF79" t="s">
        <v>653</v>
      </c>
      <c r="AG79" t="s">
        <v>157</v>
      </c>
      <c r="AM79" t="s">
        <v>127</v>
      </c>
      <c r="AN79" t="s">
        <v>433</v>
      </c>
      <c r="AO79" t="s">
        <v>499</v>
      </c>
      <c r="AP79" t="s">
        <v>129</v>
      </c>
      <c r="AQ79" t="s">
        <v>129</v>
      </c>
      <c r="AR79" t="s">
        <v>129</v>
      </c>
      <c r="AS79" t="s">
        <v>129</v>
      </c>
      <c r="AT79" t="s">
        <v>187</v>
      </c>
      <c r="AU79" t="s">
        <v>398</v>
      </c>
      <c r="AV79" t="s">
        <v>132</v>
      </c>
      <c r="AW79">
        <v>25</v>
      </c>
      <c r="BD79" t="s">
        <v>906</v>
      </c>
      <c r="BE79" t="s">
        <v>129</v>
      </c>
      <c r="BG79">
        <v>85</v>
      </c>
      <c r="BH79" t="s">
        <v>135</v>
      </c>
      <c r="BR79" t="s">
        <v>907</v>
      </c>
      <c r="CG79">
        <v>788</v>
      </c>
      <c r="CH79">
        <v>966</v>
      </c>
      <c r="CI79">
        <v>940</v>
      </c>
      <c r="CJ79">
        <v>1027</v>
      </c>
      <c r="CK79">
        <v>320</v>
      </c>
      <c r="CL79">
        <v>445</v>
      </c>
      <c r="CM79">
        <v>52</v>
      </c>
      <c r="CN79">
        <v>61</v>
      </c>
      <c r="CO79">
        <v>53</v>
      </c>
      <c r="CP79">
        <v>110</v>
      </c>
      <c r="CQ79">
        <v>950</v>
      </c>
      <c r="CR79">
        <v>1000</v>
      </c>
      <c r="CS79">
        <v>950</v>
      </c>
      <c r="CT79">
        <v>1010</v>
      </c>
      <c r="CU79" t="s">
        <v>138</v>
      </c>
      <c r="CV79" t="s">
        <v>138</v>
      </c>
    </row>
    <row r="80" spans="1:100" x14ac:dyDescent="0.25">
      <c r="A80" t="s">
        <v>908</v>
      </c>
      <c r="B80" t="s">
        <v>109</v>
      </c>
      <c r="C80" t="s">
        <v>461</v>
      </c>
      <c r="D80" t="s">
        <v>909</v>
      </c>
      <c r="E80" t="s">
        <v>889</v>
      </c>
      <c r="F80" t="s">
        <v>113</v>
      </c>
      <c r="G80">
        <v>421000</v>
      </c>
      <c r="H80" t="s">
        <v>890</v>
      </c>
      <c r="I80" t="s">
        <v>891</v>
      </c>
      <c r="J80" t="s">
        <v>892</v>
      </c>
      <c r="K80" t="s">
        <v>117</v>
      </c>
      <c r="L80" t="s">
        <v>577</v>
      </c>
      <c r="M80" t="s">
        <v>578</v>
      </c>
      <c r="N80" t="s">
        <v>910</v>
      </c>
      <c r="O80" t="s">
        <v>911</v>
      </c>
      <c r="P80">
        <v>30</v>
      </c>
      <c r="Q80">
        <v>30</v>
      </c>
      <c r="W80">
        <v>-10</v>
      </c>
      <c r="X80">
        <v>46</v>
      </c>
      <c r="Y80">
        <v>-15</v>
      </c>
      <c r="Z80">
        <v>24</v>
      </c>
      <c r="AF80" t="s">
        <v>653</v>
      </c>
      <c r="AG80" t="s">
        <v>157</v>
      </c>
      <c r="AM80" t="s">
        <v>127</v>
      </c>
      <c r="AN80" t="s">
        <v>433</v>
      </c>
      <c r="AO80" t="s">
        <v>499</v>
      </c>
      <c r="AP80" t="s">
        <v>129</v>
      </c>
      <c r="AQ80" t="s">
        <v>129</v>
      </c>
      <c r="AR80" t="s">
        <v>129</v>
      </c>
      <c r="AS80" t="s">
        <v>129</v>
      </c>
      <c r="AT80" t="s">
        <v>187</v>
      </c>
      <c r="AU80" t="s">
        <v>398</v>
      </c>
      <c r="AV80" t="s">
        <v>132</v>
      </c>
      <c r="AW80">
        <v>25</v>
      </c>
      <c r="BD80" t="s">
        <v>912</v>
      </c>
      <c r="BE80" t="s">
        <v>129</v>
      </c>
      <c r="BG80">
        <v>95</v>
      </c>
      <c r="BH80" t="s">
        <v>135</v>
      </c>
      <c r="BR80" t="s">
        <v>913</v>
      </c>
      <c r="CG80">
        <v>788</v>
      </c>
      <c r="CH80">
        <v>966</v>
      </c>
      <c r="CI80">
        <v>940</v>
      </c>
      <c r="CJ80">
        <v>1027</v>
      </c>
      <c r="CK80">
        <v>320</v>
      </c>
      <c r="CL80">
        <v>445</v>
      </c>
      <c r="CM80">
        <v>52</v>
      </c>
      <c r="CN80">
        <v>61</v>
      </c>
      <c r="CO80">
        <v>53</v>
      </c>
      <c r="CP80">
        <v>110</v>
      </c>
      <c r="CQ80">
        <v>950</v>
      </c>
      <c r="CR80">
        <v>1000</v>
      </c>
      <c r="CS80">
        <v>950</v>
      </c>
      <c r="CT80">
        <v>1010</v>
      </c>
      <c r="CU80" t="s">
        <v>138</v>
      </c>
      <c r="CV80" t="s">
        <v>138</v>
      </c>
    </row>
    <row r="81" spans="1:100" x14ac:dyDescent="0.25">
      <c r="A81" t="s">
        <v>914</v>
      </c>
      <c r="B81" t="s">
        <v>109</v>
      </c>
      <c r="C81" t="s">
        <v>461</v>
      </c>
      <c r="D81" t="s">
        <v>915</v>
      </c>
      <c r="E81" t="s">
        <v>889</v>
      </c>
      <c r="F81" t="s">
        <v>113</v>
      </c>
      <c r="G81">
        <v>451500</v>
      </c>
      <c r="H81" t="s">
        <v>890</v>
      </c>
      <c r="I81" t="s">
        <v>891</v>
      </c>
      <c r="J81" t="s">
        <v>892</v>
      </c>
      <c r="K81" t="s">
        <v>117</v>
      </c>
      <c r="L81" t="s">
        <v>577</v>
      </c>
      <c r="M81" t="s">
        <v>578</v>
      </c>
      <c r="N81" t="s">
        <v>910</v>
      </c>
      <c r="O81" t="s">
        <v>911</v>
      </c>
      <c r="P81">
        <v>30</v>
      </c>
      <c r="Q81">
        <v>30</v>
      </c>
      <c r="W81">
        <v>-10</v>
      </c>
      <c r="X81">
        <v>46</v>
      </c>
      <c r="Y81">
        <v>-15</v>
      </c>
      <c r="Z81">
        <v>24</v>
      </c>
      <c r="AF81" t="s">
        <v>653</v>
      </c>
      <c r="AG81" t="s">
        <v>157</v>
      </c>
      <c r="AM81" t="s">
        <v>127</v>
      </c>
      <c r="AN81" t="s">
        <v>433</v>
      </c>
      <c r="AO81" t="s">
        <v>499</v>
      </c>
      <c r="AP81" t="s">
        <v>129</v>
      </c>
      <c r="AQ81" t="s">
        <v>129</v>
      </c>
      <c r="AR81" t="s">
        <v>129</v>
      </c>
      <c r="AS81" t="s">
        <v>129</v>
      </c>
      <c r="AT81" t="s">
        <v>187</v>
      </c>
      <c r="AU81" t="s">
        <v>535</v>
      </c>
      <c r="AV81" t="s">
        <v>132</v>
      </c>
      <c r="AW81">
        <v>16</v>
      </c>
      <c r="BD81" t="s">
        <v>916</v>
      </c>
      <c r="BE81" t="s">
        <v>129</v>
      </c>
      <c r="BG81">
        <v>95</v>
      </c>
      <c r="BH81" t="s">
        <v>586</v>
      </c>
      <c r="BR81" t="s">
        <v>913</v>
      </c>
      <c r="CG81">
        <v>788</v>
      </c>
      <c r="CH81">
        <v>966</v>
      </c>
      <c r="CI81">
        <v>940</v>
      </c>
      <c r="CJ81">
        <v>1027</v>
      </c>
      <c r="CK81">
        <v>320</v>
      </c>
      <c r="CL81">
        <v>445</v>
      </c>
      <c r="CM81">
        <v>53</v>
      </c>
      <c r="CN81">
        <v>62</v>
      </c>
      <c r="CO81">
        <v>53</v>
      </c>
      <c r="CP81">
        <v>110</v>
      </c>
      <c r="CQ81">
        <v>950</v>
      </c>
      <c r="CR81">
        <v>1000</v>
      </c>
      <c r="CS81">
        <v>950</v>
      </c>
      <c r="CT81">
        <v>1010</v>
      </c>
      <c r="CU81" t="s">
        <v>138</v>
      </c>
      <c r="CV81" t="s">
        <v>138</v>
      </c>
    </row>
    <row r="82" spans="1:100" x14ac:dyDescent="0.25">
      <c r="A82" t="s">
        <v>917</v>
      </c>
      <c r="B82" t="s">
        <v>109</v>
      </c>
      <c r="C82" t="s">
        <v>461</v>
      </c>
      <c r="D82" t="s">
        <v>918</v>
      </c>
      <c r="E82" t="s">
        <v>889</v>
      </c>
      <c r="F82" t="s">
        <v>113</v>
      </c>
      <c r="G82">
        <v>446800</v>
      </c>
      <c r="H82" t="s">
        <v>890</v>
      </c>
      <c r="I82" t="s">
        <v>891</v>
      </c>
      <c r="J82" t="s">
        <v>892</v>
      </c>
      <c r="K82" t="s">
        <v>117</v>
      </c>
      <c r="L82" t="s">
        <v>589</v>
      </c>
      <c r="M82" t="s">
        <v>590</v>
      </c>
      <c r="N82" t="s">
        <v>919</v>
      </c>
      <c r="O82" t="s">
        <v>920</v>
      </c>
      <c r="P82">
        <v>30</v>
      </c>
      <c r="Q82">
        <v>30</v>
      </c>
      <c r="W82">
        <v>-10</v>
      </c>
      <c r="X82">
        <v>46</v>
      </c>
      <c r="Y82">
        <v>-15</v>
      </c>
      <c r="Z82">
        <v>24</v>
      </c>
      <c r="AD82" t="s">
        <v>921</v>
      </c>
      <c r="AE82" t="s">
        <v>922</v>
      </c>
      <c r="AM82" t="s">
        <v>127</v>
      </c>
      <c r="AN82" t="s">
        <v>433</v>
      </c>
      <c r="AO82" t="s">
        <v>499</v>
      </c>
      <c r="AP82" t="s">
        <v>129</v>
      </c>
      <c r="AQ82" t="s">
        <v>129</v>
      </c>
      <c r="AR82" t="s">
        <v>129</v>
      </c>
      <c r="AS82" t="s">
        <v>129</v>
      </c>
      <c r="AT82" t="s">
        <v>187</v>
      </c>
      <c r="AU82" t="s">
        <v>398</v>
      </c>
      <c r="AV82" t="s">
        <v>132</v>
      </c>
      <c r="AW82">
        <v>32</v>
      </c>
      <c r="BD82" t="s">
        <v>923</v>
      </c>
      <c r="BE82" t="s">
        <v>129</v>
      </c>
      <c r="BG82">
        <v>121</v>
      </c>
      <c r="BH82" t="s">
        <v>135</v>
      </c>
      <c r="BR82" t="s">
        <v>924</v>
      </c>
      <c r="CG82">
        <v>998</v>
      </c>
      <c r="CH82">
        <v>1176</v>
      </c>
      <c r="CI82">
        <v>940</v>
      </c>
      <c r="CJ82">
        <v>1027</v>
      </c>
      <c r="CK82">
        <v>320</v>
      </c>
      <c r="CL82">
        <v>445</v>
      </c>
      <c r="CM82">
        <v>61</v>
      </c>
      <c r="CN82">
        <v>71</v>
      </c>
      <c r="CO82">
        <v>53</v>
      </c>
      <c r="CP82">
        <v>110</v>
      </c>
      <c r="CQ82">
        <v>950</v>
      </c>
      <c r="CR82">
        <v>1000</v>
      </c>
      <c r="CS82">
        <v>950</v>
      </c>
      <c r="CT82">
        <v>1010</v>
      </c>
      <c r="CU82" t="s">
        <v>138</v>
      </c>
      <c r="CV82" t="s">
        <v>138</v>
      </c>
    </row>
    <row r="83" spans="1:100" x14ac:dyDescent="0.25">
      <c r="A83" t="s">
        <v>925</v>
      </c>
      <c r="B83" t="s">
        <v>109</v>
      </c>
      <c r="C83" t="s">
        <v>461</v>
      </c>
      <c r="D83" t="s">
        <v>926</v>
      </c>
      <c r="E83" t="s">
        <v>889</v>
      </c>
      <c r="F83" t="s">
        <v>113</v>
      </c>
      <c r="G83">
        <v>480900</v>
      </c>
      <c r="H83" t="s">
        <v>890</v>
      </c>
      <c r="I83" t="s">
        <v>891</v>
      </c>
      <c r="J83" t="s">
        <v>892</v>
      </c>
      <c r="K83" t="s">
        <v>117</v>
      </c>
      <c r="L83" t="s">
        <v>589</v>
      </c>
      <c r="M83" t="s">
        <v>590</v>
      </c>
      <c r="N83" t="s">
        <v>919</v>
      </c>
      <c r="O83" t="s">
        <v>920</v>
      </c>
      <c r="P83">
        <v>30</v>
      </c>
      <c r="Q83">
        <v>30</v>
      </c>
      <c r="W83">
        <v>-10</v>
      </c>
      <c r="X83">
        <v>46</v>
      </c>
      <c r="Y83">
        <v>-15</v>
      </c>
      <c r="Z83">
        <v>24</v>
      </c>
      <c r="AD83" t="s">
        <v>921</v>
      </c>
      <c r="AE83" t="s">
        <v>922</v>
      </c>
      <c r="AM83" t="s">
        <v>127</v>
      </c>
      <c r="AN83" t="s">
        <v>433</v>
      </c>
      <c r="AO83" t="s">
        <v>499</v>
      </c>
      <c r="AP83" t="s">
        <v>129</v>
      </c>
      <c r="AQ83" t="s">
        <v>129</v>
      </c>
      <c r="AR83" t="s">
        <v>129</v>
      </c>
      <c r="AS83" t="s">
        <v>129</v>
      </c>
      <c r="AT83" t="s">
        <v>187</v>
      </c>
      <c r="AU83" t="s">
        <v>535</v>
      </c>
      <c r="AV83" t="s">
        <v>132</v>
      </c>
      <c r="AW83">
        <v>16</v>
      </c>
      <c r="BD83" t="s">
        <v>927</v>
      </c>
      <c r="BE83" t="s">
        <v>129</v>
      </c>
      <c r="BG83">
        <v>121</v>
      </c>
      <c r="BH83" t="s">
        <v>586</v>
      </c>
      <c r="BR83" t="s">
        <v>924</v>
      </c>
      <c r="CG83">
        <v>998</v>
      </c>
      <c r="CH83">
        <v>1176</v>
      </c>
      <c r="CI83">
        <v>940</v>
      </c>
      <c r="CJ83">
        <v>1027</v>
      </c>
      <c r="CK83">
        <v>320</v>
      </c>
      <c r="CL83">
        <v>445</v>
      </c>
      <c r="CM83">
        <v>62</v>
      </c>
      <c r="CN83">
        <v>72</v>
      </c>
      <c r="CO83">
        <v>53</v>
      </c>
      <c r="CP83">
        <v>110</v>
      </c>
      <c r="CQ83">
        <v>950</v>
      </c>
      <c r="CR83">
        <v>1000</v>
      </c>
      <c r="CS83">
        <v>950</v>
      </c>
      <c r="CT83">
        <v>1010</v>
      </c>
      <c r="CU83" t="s">
        <v>138</v>
      </c>
      <c r="CV83" t="s">
        <v>138</v>
      </c>
    </row>
    <row r="84" spans="1:100" x14ac:dyDescent="0.25">
      <c r="A84" t="s">
        <v>928</v>
      </c>
      <c r="B84" t="s">
        <v>109</v>
      </c>
      <c r="C84" t="s">
        <v>461</v>
      </c>
      <c r="D84" t="s">
        <v>929</v>
      </c>
      <c r="E84" t="s">
        <v>889</v>
      </c>
      <c r="F84" t="s">
        <v>113</v>
      </c>
      <c r="G84">
        <v>531300</v>
      </c>
      <c r="H84" t="s">
        <v>890</v>
      </c>
      <c r="I84" t="s">
        <v>891</v>
      </c>
      <c r="J84" t="s">
        <v>892</v>
      </c>
      <c r="K84" t="s">
        <v>117</v>
      </c>
      <c r="L84" t="s">
        <v>930</v>
      </c>
      <c r="M84" t="s">
        <v>931</v>
      </c>
      <c r="N84" t="s">
        <v>932</v>
      </c>
      <c r="O84" t="s">
        <v>933</v>
      </c>
      <c r="P84">
        <v>30</v>
      </c>
      <c r="Q84">
        <v>30</v>
      </c>
      <c r="W84">
        <v>-10</v>
      </c>
      <c r="X84">
        <v>46</v>
      </c>
      <c r="Y84">
        <v>-15</v>
      </c>
      <c r="Z84">
        <v>24</v>
      </c>
      <c r="AD84" t="s">
        <v>934</v>
      </c>
      <c r="AE84" t="s">
        <v>935</v>
      </c>
      <c r="AM84" t="s">
        <v>127</v>
      </c>
      <c r="AN84" t="s">
        <v>433</v>
      </c>
      <c r="AO84" t="s">
        <v>499</v>
      </c>
      <c r="AP84" t="s">
        <v>129</v>
      </c>
      <c r="AQ84" t="s">
        <v>129</v>
      </c>
      <c r="AR84" t="s">
        <v>129</v>
      </c>
      <c r="AS84" t="s">
        <v>129</v>
      </c>
      <c r="AT84" t="s">
        <v>187</v>
      </c>
      <c r="AU84" t="s">
        <v>398</v>
      </c>
      <c r="AV84" t="s">
        <v>132</v>
      </c>
      <c r="AW84">
        <v>32</v>
      </c>
      <c r="BD84" t="s">
        <v>936</v>
      </c>
      <c r="BE84" t="s">
        <v>129</v>
      </c>
      <c r="BG84">
        <v>134</v>
      </c>
      <c r="BH84" t="s">
        <v>135</v>
      </c>
      <c r="BR84" t="s">
        <v>937</v>
      </c>
      <c r="CG84">
        <v>998</v>
      </c>
      <c r="CH84">
        <v>1176</v>
      </c>
      <c r="CI84">
        <v>940</v>
      </c>
      <c r="CJ84">
        <v>1027</v>
      </c>
      <c r="CK84">
        <v>320</v>
      </c>
      <c r="CL84">
        <v>445</v>
      </c>
      <c r="CM84">
        <v>63</v>
      </c>
      <c r="CN84">
        <v>72</v>
      </c>
      <c r="CO84">
        <v>53</v>
      </c>
      <c r="CP84">
        <v>110</v>
      </c>
      <c r="CQ84">
        <v>950</v>
      </c>
      <c r="CR84">
        <v>1000</v>
      </c>
      <c r="CS84">
        <v>950</v>
      </c>
      <c r="CT84">
        <v>1010</v>
      </c>
      <c r="CU84" t="s">
        <v>138</v>
      </c>
      <c r="CV84" t="s">
        <v>138</v>
      </c>
    </row>
    <row r="85" spans="1:100" x14ac:dyDescent="0.25">
      <c r="A85" t="s">
        <v>938</v>
      </c>
      <c r="B85" t="s">
        <v>109</v>
      </c>
      <c r="C85" t="s">
        <v>461</v>
      </c>
      <c r="D85" t="s">
        <v>939</v>
      </c>
      <c r="E85" t="s">
        <v>889</v>
      </c>
      <c r="F85" t="s">
        <v>113</v>
      </c>
      <c r="G85">
        <v>568200</v>
      </c>
      <c r="H85" t="s">
        <v>890</v>
      </c>
      <c r="I85" t="s">
        <v>891</v>
      </c>
      <c r="J85" t="s">
        <v>892</v>
      </c>
      <c r="K85" t="s">
        <v>117</v>
      </c>
      <c r="L85" t="s">
        <v>930</v>
      </c>
      <c r="M85" t="s">
        <v>931</v>
      </c>
      <c r="N85" t="s">
        <v>932</v>
      </c>
      <c r="O85" t="s">
        <v>933</v>
      </c>
      <c r="P85">
        <v>30</v>
      </c>
      <c r="Q85">
        <v>30</v>
      </c>
      <c r="W85">
        <v>-10</v>
      </c>
      <c r="X85">
        <v>46</v>
      </c>
      <c r="Y85">
        <v>-15</v>
      </c>
      <c r="Z85">
        <v>24</v>
      </c>
      <c r="AD85" t="s">
        <v>934</v>
      </c>
      <c r="AE85" t="s">
        <v>935</v>
      </c>
      <c r="AM85" t="s">
        <v>127</v>
      </c>
      <c r="AN85" t="s">
        <v>433</v>
      </c>
      <c r="AO85" t="s">
        <v>499</v>
      </c>
      <c r="AP85" t="s">
        <v>129</v>
      </c>
      <c r="AQ85" t="s">
        <v>129</v>
      </c>
      <c r="AR85" t="s">
        <v>129</v>
      </c>
      <c r="AS85" t="s">
        <v>129</v>
      </c>
      <c r="AT85" t="s">
        <v>187</v>
      </c>
      <c r="AU85" t="s">
        <v>535</v>
      </c>
      <c r="AV85" t="s">
        <v>132</v>
      </c>
      <c r="AW85">
        <v>16</v>
      </c>
      <c r="BD85" t="s">
        <v>940</v>
      </c>
      <c r="BE85" t="s">
        <v>129</v>
      </c>
      <c r="BG85">
        <v>134</v>
      </c>
      <c r="BH85" t="s">
        <v>586</v>
      </c>
      <c r="BR85" t="s">
        <v>937</v>
      </c>
      <c r="CG85">
        <v>998</v>
      </c>
      <c r="CH85">
        <v>1176</v>
      </c>
      <c r="CI85">
        <v>940</v>
      </c>
      <c r="CJ85">
        <v>1027</v>
      </c>
      <c r="CK85">
        <v>320</v>
      </c>
      <c r="CL85">
        <v>445</v>
      </c>
      <c r="CM85">
        <v>63</v>
      </c>
      <c r="CN85">
        <v>73</v>
      </c>
      <c r="CO85">
        <v>53</v>
      </c>
      <c r="CP85">
        <v>110</v>
      </c>
      <c r="CQ85">
        <v>950</v>
      </c>
      <c r="CR85">
        <v>1000</v>
      </c>
      <c r="CS85">
        <v>950</v>
      </c>
      <c r="CT85">
        <v>1010</v>
      </c>
      <c r="CU85" t="s">
        <v>138</v>
      </c>
      <c r="CV85" t="s">
        <v>138</v>
      </c>
    </row>
    <row r="86" spans="1:100" x14ac:dyDescent="0.25">
      <c r="A86" t="s">
        <v>941</v>
      </c>
      <c r="B86" t="s">
        <v>109</v>
      </c>
      <c r="C86" t="s">
        <v>461</v>
      </c>
      <c r="D86" t="s">
        <v>942</v>
      </c>
      <c r="E86" t="s">
        <v>943</v>
      </c>
      <c r="F86" t="s">
        <v>113</v>
      </c>
      <c r="G86">
        <v>192500</v>
      </c>
      <c r="H86" t="s">
        <v>944</v>
      </c>
      <c r="I86" t="s">
        <v>945</v>
      </c>
      <c r="J86" t="s">
        <v>946</v>
      </c>
      <c r="K86" t="s">
        <v>117</v>
      </c>
      <c r="L86" t="s">
        <v>947</v>
      </c>
      <c r="M86" t="s">
        <v>948</v>
      </c>
      <c r="N86" t="s">
        <v>949</v>
      </c>
      <c r="O86" t="s">
        <v>950</v>
      </c>
      <c r="P86">
        <v>25</v>
      </c>
      <c r="Q86">
        <v>15</v>
      </c>
      <c r="T86">
        <v>1</v>
      </c>
      <c r="W86">
        <v>-10</v>
      </c>
      <c r="X86">
        <v>46</v>
      </c>
      <c r="Y86">
        <v>-15</v>
      </c>
      <c r="Z86">
        <v>24</v>
      </c>
      <c r="AB86" t="s">
        <v>951</v>
      </c>
      <c r="AC86">
        <v>25</v>
      </c>
      <c r="AF86" t="s">
        <v>618</v>
      </c>
      <c r="AG86" t="s">
        <v>122</v>
      </c>
      <c r="AH86" t="s">
        <v>952</v>
      </c>
      <c r="AI86">
        <v>220</v>
      </c>
      <c r="AJ86" t="s">
        <v>953</v>
      </c>
      <c r="AK86" t="s">
        <v>690</v>
      </c>
      <c r="AL86">
        <v>220</v>
      </c>
      <c r="AM86" t="s">
        <v>126</v>
      </c>
      <c r="AN86" t="s">
        <v>127</v>
      </c>
      <c r="AO86" t="s">
        <v>809</v>
      </c>
      <c r="AP86" t="s">
        <v>129</v>
      </c>
      <c r="AQ86" t="s">
        <v>129</v>
      </c>
      <c r="AR86" t="s">
        <v>129</v>
      </c>
      <c r="AS86" t="s">
        <v>129</v>
      </c>
      <c r="AT86" t="s">
        <v>130</v>
      </c>
      <c r="AU86" t="s">
        <v>312</v>
      </c>
      <c r="AV86" t="s">
        <v>132</v>
      </c>
      <c r="AW86">
        <v>16</v>
      </c>
      <c r="AZ86" t="s">
        <v>954</v>
      </c>
      <c r="BD86" t="s">
        <v>453</v>
      </c>
      <c r="BE86" t="s">
        <v>129</v>
      </c>
      <c r="BF86" t="s">
        <v>134</v>
      </c>
      <c r="BG86">
        <v>37</v>
      </c>
      <c r="BH86" t="s">
        <v>280</v>
      </c>
      <c r="BR86" t="s">
        <v>955</v>
      </c>
      <c r="CG86">
        <v>578</v>
      </c>
      <c r="CH86">
        <v>648</v>
      </c>
      <c r="CI86">
        <v>790</v>
      </c>
      <c r="CJ86">
        <v>910</v>
      </c>
      <c r="CK86">
        <v>300</v>
      </c>
      <c r="CL86">
        <v>380</v>
      </c>
      <c r="CM86">
        <v>40</v>
      </c>
      <c r="CN86">
        <v>44</v>
      </c>
      <c r="CO86">
        <v>50</v>
      </c>
      <c r="CP86">
        <v>120</v>
      </c>
      <c r="CQ86">
        <v>700</v>
      </c>
      <c r="CR86">
        <v>755</v>
      </c>
      <c r="CS86">
        <v>700</v>
      </c>
      <c r="CT86">
        <v>765</v>
      </c>
      <c r="CU86" t="s">
        <v>956</v>
      </c>
      <c r="CV86" t="s">
        <v>956</v>
      </c>
    </row>
    <row r="87" spans="1:100" x14ac:dyDescent="0.25">
      <c r="A87" t="s">
        <v>957</v>
      </c>
      <c r="B87" t="s">
        <v>109</v>
      </c>
      <c r="C87" t="s">
        <v>461</v>
      </c>
      <c r="D87" t="s">
        <v>958</v>
      </c>
      <c r="E87" t="s">
        <v>943</v>
      </c>
      <c r="F87" t="s">
        <v>113</v>
      </c>
      <c r="G87">
        <v>211700</v>
      </c>
      <c r="H87" t="s">
        <v>944</v>
      </c>
      <c r="I87" t="s">
        <v>959</v>
      </c>
      <c r="J87" t="s">
        <v>960</v>
      </c>
      <c r="K87" t="s">
        <v>117</v>
      </c>
      <c r="L87" t="s">
        <v>961</v>
      </c>
      <c r="M87" t="s">
        <v>962</v>
      </c>
      <c r="N87" t="s">
        <v>963</v>
      </c>
      <c r="O87" t="s">
        <v>964</v>
      </c>
      <c r="P87">
        <v>25</v>
      </c>
      <c r="Q87">
        <v>15</v>
      </c>
      <c r="T87">
        <v>1</v>
      </c>
      <c r="W87">
        <v>-10</v>
      </c>
      <c r="X87">
        <v>46</v>
      </c>
      <c r="Y87">
        <v>-15</v>
      </c>
      <c r="Z87">
        <v>24</v>
      </c>
      <c r="AB87" t="s">
        <v>965</v>
      </c>
      <c r="AC87">
        <v>30</v>
      </c>
      <c r="AF87" t="s">
        <v>966</v>
      </c>
      <c r="AG87" t="s">
        <v>293</v>
      </c>
      <c r="AH87" t="s">
        <v>967</v>
      </c>
      <c r="AI87">
        <v>220</v>
      </c>
      <c r="AJ87" t="s">
        <v>968</v>
      </c>
      <c r="AK87" t="s">
        <v>690</v>
      </c>
      <c r="AL87">
        <v>220</v>
      </c>
      <c r="AM87" t="s">
        <v>126</v>
      </c>
      <c r="AN87" t="s">
        <v>170</v>
      </c>
      <c r="AO87" t="s">
        <v>809</v>
      </c>
      <c r="AP87" t="s">
        <v>129</v>
      </c>
      <c r="AQ87" t="s">
        <v>129</v>
      </c>
      <c r="AR87" t="s">
        <v>129</v>
      </c>
      <c r="AS87" t="s">
        <v>129</v>
      </c>
      <c r="AT87" t="s">
        <v>130</v>
      </c>
      <c r="AU87" t="s">
        <v>312</v>
      </c>
      <c r="AV87" t="s">
        <v>132</v>
      </c>
      <c r="AW87">
        <v>16</v>
      </c>
      <c r="AZ87" t="s">
        <v>954</v>
      </c>
      <c r="BD87" t="s">
        <v>969</v>
      </c>
      <c r="BE87" t="s">
        <v>129</v>
      </c>
      <c r="BF87" t="s">
        <v>134</v>
      </c>
      <c r="BG87">
        <v>45</v>
      </c>
      <c r="BH87" t="s">
        <v>280</v>
      </c>
      <c r="BR87" t="s">
        <v>955</v>
      </c>
      <c r="CG87">
        <v>578</v>
      </c>
      <c r="CH87">
        <v>648</v>
      </c>
      <c r="CI87">
        <v>790</v>
      </c>
      <c r="CJ87">
        <v>910</v>
      </c>
      <c r="CK87">
        <v>300</v>
      </c>
      <c r="CL87">
        <v>380</v>
      </c>
      <c r="CM87">
        <v>40</v>
      </c>
      <c r="CN87">
        <v>44</v>
      </c>
      <c r="CO87">
        <v>50</v>
      </c>
      <c r="CP87">
        <v>120</v>
      </c>
      <c r="CQ87">
        <v>700</v>
      </c>
      <c r="CR87">
        <v>755</v>
      </c>
      <c r="CS87">
        <v>700</v>
      </c>
      <c r="CT87">
        <v>765</v>
      </c>
      <c r="CU87" t="s">
        <v>956</v>
      </c>
      <c r="CV87" t="s">
        <v>956</v>
      </c>
    </row>
    <row r="88" spans="1:100" x14ac:dyDescent="0.25">
      <c r="A88" t="s">
        <v>970</v>
      </c>
      <c r="B88" t="s">
        <v>109</v>
      </c>
      <c r="C88" t="s">
        <v>461</v>
      </c>
      <c r="D88" t="s">
        <v>971</v>
      </c>
      <c r="E88" t="s">
        <v>943</v>
      </c>
      <c r="F88" t="s">
        <v>113</v>
      </c>
      <c r="G88">
        <v>229300</v>
      </c>
      <c r="H88" t="s">
        <v>944</v>
      </c>
      <c r="I88" t="s">
        <v>972</v>
      </c>
      <c r="J88" t="s">
        <v>973</v>
      </c>
      <c r="K88" t="s">
        <v>117</v>
      </c>
      <c r="L88" t="s">
        <v>974</v>
      </c>
      <c r="M88" t="s">
        <v>975</v>
      </c>
      <c r="N88" t="s">
        <v>976</v>
      </c>
      <c r="O88" t="s">
        <v>977</v>
      </c>
      <c r="P88">
        <v>25</v>
      </c>
      <c r="Q88">
        <v>15</v>
      </c>
      <c r="T88">
        <v>1</v>
      </c>
      <c r="W88">
        <v>-10</v>
      </c>
      <c r="X88">
        <v>46</v>
      </c>
      <c r="Y88">
        <v>-15</v>
      </c>
      <c r="Z88">
        <v>24</v>
      </c>
      <c r="AC88">
        <v>29</v>
      </c>
      <c r="AF88" t="s">
        <v>618</v>
      </c>
      <c r="AG88" t="s">
        <v>654</v>
      </c>
      <c r="AK88" t="s">
        <v>690</v>
      </c>
      <c r="AM88" t="s">
        <v>126</v>
      </c>
      <c r="AN88" t="s">
        <v>170</v>
      </c>
      <c r="AO88" t="s">
        <v>809</v>
      </c>
      <c r="AP88" t="s">
        <v>129</v>
      </c>
      <c r="AQ88" t="s">
        <v>129</v>
      </c>
      <c r="AR88" t="s">
        <v>129</v>
      </c>
      <c r="AS88" t="s">
        <v>129</v>
      </c>
      <c r="AT88" t="s">
        <v>130</v>
      </c>
      <c r="AU88" t="s">
        <v>312</v>
      </c>
      <c r="AV88" t="s">
        <v>132</v>
      </c>
      <c r="AW88">
        <v>20</v>
      </c>
      <c r="BD88" t="s">
        <v>978</v>
      </c>
      <c r="BE88" t="s">
        <v>129</v>
      </c>
      <c r="BF88" t="s">
        <v>134</v>
      </c>
      <c r="BG88">
        <v>49</v>
      </c>
      <c r="BH88" t="s">
        <v>280</v>
      </c>
      <c r="BR88" t="s">
        <v>979</v>
      </c>
      <c r="CG88">
        <v>632</v>
      </c>
      <c r="CH88">
        <v>692</v>
      </c>
      <c r="CI88">
        <v>799</v>
      </c>
      <c r="CJ88">
        <v>940</v>
      </c>
      <c r="CK88">
        <v>290</v>
      </c>
      <c r="CL88">
        <v>375</v>
      </c>
      <c r="CM88">
        <v>36</v>
      </c>
      <c r="CN88">
        <v>40</v>
      </c>
      <c r="CO88">
        <v>50</v>
      </c>
      <c r="CP88">
        <v>120</v>
      </c>
      <c r="CQ88">
        <v>700</v>
      </c>
      <c r="CR88">
        <v>755</v>
      </c>
      <c r="CS88">
        <v>700</v>
      </c>
      <c r="CT88">
        <v>765</v>
      </c>
      <c r="CU88" t="s">
        <v>956</v>
      </c>
      <c r="CV88" t="s">
        <v>956</v>
      </c>
    </row>
    <row r="89" spans="1:100" x14ac:dyDescent="0.25">
      <c r="A89" t="s">
        <v>980</v>
      </c>
      <c r="B89" t="s">
        <v>109</v>
      </c>
      <c r="C89" t="s">
        <v>461</v>
      </c>
      <c r="D89" t="s">
        <v>981</v>
      </c>
      <c r="E89" t="s">
        <v>943</v>
      </c>
      <c r="F89" t="s">
        <v>113</v>
      </c>
      <c r="G89">
        <v>245700</v>
      </c>
      <c r="H89" t="s">
        <v>944</v>
      </c>
      <c r="I89" t="s">
        <v>982</v>
      </c>
      <c r="J89" t="s">
        <v>983</v>
      </c>
      <c r="K89" t="s">
        <v>117</v>
      </c>
      <c r="L89" t="s">
        <v>984</v>
      </c>
      <c r="M89" t="s">
        <v>985</v>
      </c>
      <c r="N89" t="s">
        <v>986</v>
      </c>
      <c r="O89" t="s">
        <v>987</v>
      </c>
      <c r="P89">
        <v>30</v>
      </c>
      <c r="Q89">
        <v>20</v>
      </c>
      <c r="T89">
        <v>1</v>
      </c>
      <c r="W89">
        <v>-10</v>
      </c>
      <c r="X89">
        <v>46</v>
      </c>
      <c r="Y89">
        <v>-15</v>
      </c>
      <c r="Z89">
        <v>24</v>
      </c>
      <c r="AC89">
        <v>38</v>
      </c>
      <c r="AF89" t="s">
        <v>581</v>
      </c>
      <c r="AG89" t="s">
        <v>561</v>
      </c>
      <c r="AK89" t="s">
        <v>690</v>
      </c>
      <c r="AM89" t="s">
        <v>126</v>
      </c>
      <c r="AN89" t="s">
        <v>433</v>
      </c>
      <c r="AO89" t="s">
        <v>809</v>
      </c>
      <c r="AP89" t="s">
        <v>129</v>
      </c>
      <c r="AQ89" t="s">
        <v>129</v>
      </c>
      <c r="AR89" t="s">
        <v>129</v>
      </c>
      <c r="AS89" t="s">
        <v>129</v>
      </c>
      <c r="AT89" t="s">
        <v>130</v>
      </c>
      <c r="AU89" t="s">
        <v>398</v>
      </c>
      <c r="AV89" t="s">
        <v>132</v>
      </c>
      <c r="AW89">
        <v>25</v>
      </c>
      <c r="BD89" t="s">
        <v>988</v>
      </c>
      <c r="BE89" t="s">
        <v>129</v>
      </c>
      <c r="BF89" t="s">
        <v>435</v>
      </c>
      <c r="BG89">
        <v>64</v>
      </c>
      <c r="BH89" t="s">
        <v>280</v>
      </c>
      <c r="BR89" t="s">
        <v>989</v>
      </c>
      <c r="CG89">
        <v>716</v>
      </c>
      <c r="CH89">
        <v>776</v>
      </c>
      <c r="CI89">
        <v>820</v>
      </c>
      <c r="CJ89">
        <v>961</v>
      </c>
      <c r="CK89">
        <v>315</v>
      </c>
      <c r="CL89">
        <v>450</v>
      </c>
      <c r="CM89">
        <v>42</v>
      </c>
      <c r="CN89">
        <v>47</v>
      </c>
      <c r="CO89">
        <v>50</v>
      </c>
      <c r="CP89">
        <v>120</v>
      </c>
      <c r="CQ89">
        <v>700</v>
      </c>
      <c r="CR89">
        <v>755</v>
      </c>
      <c r="CS89">
        <v>700</v>
      </c>
      <c r="CT89">
        <v>765</v>
      </c>
      <c r="CU89" t="s">
        <v>956</v>
      </c>
      <c r="CV89" t="s">
        <v>956</v>
      </c>
    </row>
    <row r="90" spans="1:100" x14ac:dyDescent="0.25">
      <c r="A90" t="s">
        <v>990</v>
      </c>
      <c r="B90" t="s">
        <v>109</v>
      </c>
      <c r="C90" t="s">
        <v>461</v>
      </c>
      <c r="D90" t="s">
        <v>991</v>
      </c>
      <c r="E90" t="s">
        <v>992</v>
      </c>
      <c r="F90" t="s">
        <v>113</v>
      </c>
      <c r="G90">
        <v>149400</v>
      </c>
      <c r="H90" t="s">
        <v>993</v>
      </c>
      <c r="I90" t="s">
        <v>994</v>
      </c>
      <c r="J90" t="s">
        <v>995</v>
      </c>
      <c r="K90" t="s">
        <v>117</v>
      </c>
      <c r="L90" t="s">
        <v>775</v>
      </c>
      <c r="M90" t="s">
        <v>776</v>
      </c>
      <c r="N90" t="s">
        <v>777</v>
      </c>
      <c r="O90" t="s">
        <v>616</v>
      </c>
      <c r="P90">
        <v>15</v>
      </c>
      <c r="Q90">
        <v>15</v>
      </c>
      <c r="W90">
        <v>-10</v>
      </c>
      <c r="X90">
        <v>46</v>
      </c>
      <c r="Y90">
        <v>-15</v>
      </c>
      <c r="Z90">
        <v>24</v>
      </c>
      <c r="AF90" t="s">
        <v>653</v>
      </c>
      <c r="AG90" t="s">
        <v>157</v>
      </c>
      <c r="AM90" t="s">
        <v>126</v>
      </c>
      <c r="AN90" t="s">
        <v>127</v>
      </c>
      <c r="AO90" t="s">
        <v>499</v>
      </c>
      <c r="AP90" t="s">
        <v>129</v>
      </c>
      <c r="AQ90" t="s">
        <v>129</v>
      </c>
      <c r="AR90" t="s">
        <v>129</v>
      </c>
      <c r="AS90" t="s">
        <v>129</v>
      </c>
      <c r="AT90" t="s">
        <v>187</v>
      </c>
      <c r="AU90" t="s">
        <v>131</v>
      </c>
      <c r="AV90" t="s">
        <v>132</v>
      </c>
      <c r="AW90">
        <v>10</v>
      </c>
      <c r="BD90" t="s">
        <v>996</v>
      </c>
      <c r="BE90" t="s">
        <v>129</v>
      </c>
      <c r="BG90">
        <v>35</v>
      </c>
      <c r="BH90" t="s">
        <v>135</v>
      </c>
      <c r="BR90" t="s">
        <v>955</v>
      </c>
      <c r="CG90">
        <v>541</v>
      </c>
      <c r="CH90">
        <v>602</v>
      </c>
      <c r="CI90">
        <v>663</v>
      </c>
      <c r="CJ90">
        <v>804</v>
      </c>
      <c r="CK90">
        <v>290</v>
      </c>
      <c r="CL90">
        <v>375</v>
      </c>
      <c r="CM90">
        <v>25</v>
      </c>
      <c r="CN90">
        <v>29</v>
      </c>
    </row>
    <row r="91" spans="1:100" x14ac:dyDescent="0.25">
      <c r="A91" t="s">
        <v>997</v>
      </c>
      <c r="B91" t="s">
        <v>109</v>
      </c>
      <c r="C91" t="s">
        <v>461</v>
      </c>
      <c r="D91" t="s">
        <v>998</v>
      </c>
      <c r="E91" t="s">
        <v>992</v>
      </c>
      <c r="F91" t="s">
        <v>113</v>
      </c>
      <c r="G91">
        <v>166700</v>
      </c>
      <c r="H91" t="s">
        <v>993</v>
      </c>
      <c r="I91" t="s">
        <v>994</v>
      </c>
      <c r="J91" t="s">
        <v>995</v>
      </c>
      <c r="K91" t="s">
        <v>117</v>
      </c>
      <c r="L91" t="s">
        <v>782</v>
      </c>
      <c r="M91" t="s">
        <v>783</v>
      </c>
      <c r="N91" t="s">
        <v>784</v>
      </c>
      <c r="O91" t="s">
        <v>785</v>
      </c>
      <c r="P91">
        <v>20</v>
      </c>
      <c r="Q91">
        <v>15</v>
      </c>
      <c r="W91">
        <v>-10</v>
      </c>
      <c r="X91">
        <v>46</v>
      </c>
      <c r="Y91">
        <v>-15</v>
      </c>
      <c r="Z91">
        <v>24</v>
      </c>
      <c r="AF91" t="s">
        <v>653</v>
      </c>
      <c r="AG91" t="s">
        <v>157</v>
      </c>
      <c r="AM91" t="s">
        <v>126</v>
      </c>
      <c r="AN91" t="s">
        <v>127</v>
      </c>
      <c r="AO91" t="s">
        <v>499</v>
      </c>
      <c r="AP91" t="s">
        <v>129</v>
      </c>
      <c r="AQ91" t="s">
        <v>129</v>
      </c>
      <c r="AR91" t="s">
        <v>129</v>
      </c>
      <c r="AS91" t="s">
        <v>129</v>
      </c>
      <c r="AT91" t="s">
        <v>187</v>
      </c>
      <c r="AU91" t="s">
        <v>131</v>
      </c>
      <c r="AV91" t="s">
        <v>132</v>
      </c>
      <c r="AW91">
        <v>16</v>
      </c>
      <c r="BD91" t="s">
        <v>999</v>
      </c>
      <c r="BE91" t="s">
        <v>129</v>
      </c>
      <c r="BG91">
        <v>43</v>
      </c>
      <c r="BH91" t="s">
        <v>135</v>
      </c>
      <c r="BR91" t="s">
        <v>1000</v>
      </c>
      <c r="CG91">
        <v>542</v>
      </c>
      <c r="CH91">
        <v>602</v>
      </c>
      <c r="CI91">
        <v>799</v>
      </c>
      <c r="CJ91">
        <v>940</v>
      </c>
      <c r="CK91">
        <v>290</v>
      </c>
      <c r="CL91">
        <v>375</v>
      </c>
      <c r="CM91">
        <v>32</v>
      </c>
      <c r="CN91">
        <v>36</v>
      </c>
    </row>
    <row r="92" spans="1:100" x14ac:dyDescent="0.25">
      <c r="A92" t="s">
        <v>1001</v>
      </c>
      <c r="B92" t="s">
        <v>109</v>
      </c>
      <c r="C92" t="s">
        <v>461</v>
      </c>
      <c r="D92" t="s">
        <v>1002</v>
      </c>
      <c r="E92" t="s">
        <v>992</v>
      </c>
      <c r="F92" t="s">
        <v>113</v>
      </c>
      <c r="G92">
        <v>178400</v>
      </c>
      <c r="H92" t="s">
        <v>993</v>
      </c>
      <c r="I92" t="s">
        <v>994</v>
      </c>
      <c r="J92" t="s">
        <v>995</v>
      </c>
      <c r="K92" t="s">
        <v>117</v>
      </c>
      <c r="L92" t="s">
        <v>790</v>
      </c>
      <c r="M92" t="s">
        <v>791</v>
      </c>
      <c r="N92" t="s">
        <v>1003</v>
      </c>
      <c r="O92" t="s">
        <v>1004</v>
      </c>
      <c r="P92">
        <v>20</v>
      </c>
      <c r="Q92">
        <v>15</v>
      </c>
      <c r="W92">
        <v>-10</v>
      </c>
      <c r="X92">
        <v>46</v>
      </c>
      <c r="Y92">
        <v>-15</v>
      </c>
      <c r="Z92">
        <v>24</v>
      </c>
      <c r="AF92" t="s">
        <v>653</v>
      </c>
      <c r="AG92" t="s">
        <v>561</v>
      </c>
      <c r="AM92" t="s">
        <v>126</v>
      </c>
      <c r="AN92" t="s">
        <v>318</v>
      </c>
      <c r="AO92" t="s">
        <v>499</v>
      </c>
      <c r="AP92" t="s">
        <v>129</v>
      </c>
      <c r="AQ92" t="s">
        <v>129</v>
      </c>
      <c r="AR92" t="s">
        <v>129</v>
      </c>
      <c r="AS92" t="s">
        <v>129</v>
      </c>
      <c r="AT92" t="s">
        <v>187</v>
      </c>
      <c r="AU92" t="s">
        <v>131</v>
      </c>
      <c r="AV92" t="s">
        <v>132</v>
      </c>
      <c r="AW92">
        <v>16</v>
      </c>
      <c r="BD92" t="s">
        <v>1005</v>
      </c>
      <c r="BE92" t="s">
        <v>129</v>
      </c>
      <c r="BG92">
        <v>52</v>
      </c>
      <c r="BH92" t="s">
        <v>135</v>
      </c>
      <c r="BR92" t="s">
        <v>979</v>
      </c>
      <c r="CG92">
        <v>542</v>
      </c>
      <c r="CH92">
        <v>602</v>
      </c>
      <c r="CI92">
        <v>799</v>
      </c>
      <c r="CJ92">
        <v>940</v>
      </c>
      <c r="CK92">
        <v>290</v>
      </c>
      <c r="CL92">
        <v>375</v>
      </c>
      <c r="CM92">
        <v>33</v>
      </c>
      <c r="CN92">
        <v>36</v>
      </c>
    </row>
    <row r="93" spans="1:100" x14ac:dyDescent="0.25">
      <c r="A93" t="s">
        <v>1006</v>
      </c>
      <c r="B93" t="s">
        <v>109</v>
      </c>
      <c r="C93" t="s">
        <v>461</v>
      </c>
      <c r="D93" t="s">
        <v>1007</v>
      </c>
      <c r="E93" t="s">
        <v>992</v>
      </c>
      <c r="F93" t="s">
        <v>113</v>
      </c>
      <c r="G93">
        <v>241800</v>
      </c>
      <c r="H93" t="s">
        <v>993</v>
      </c>
      <c r="I93" t="s">
        <v>994</v>
      </c>
      <c r="J93" t="s">
        <v>995</v>
      </c>
      <c r="K93" t="s">
        <v>117</v>
      </c>
      <c r="L93" t="s">
        <v>556</v>
      </c>
      <c r="M93" t="s">
        <v>557</v>
      </c>
      <c r="N93" t="s">
        <v>1008</v>
      </c>
      <c r="O93" t="s">
        <v>1009</v>
      </c>
      <c r="P93">
        <v>25</v>
      </c>
      <c r="Q93">
        <v>20</v>
      </c>
      <c r="W93">
        <v>-10</v>
      </c>
      <c r="X93">
        <v>46</v>
      </c>
      <c r="Y93">
        <v>-15</v>
      </c>
      <c r="Z93">
        <v>24</v>
      </c>
      <c r="AF93" t="s">
        <v>560</v>
      </c>
      <c r="AG93" t="s">
        <v>430</v>
      </c>
      <c r="AM93" t="s">
        <v>126</v>
      </c>
      <c r="AN93" t="s">
        <v>318</v>
      </c>
      <c r="AO93" t="s">
        <v>499</v>
      </c>
      <c r="AP93" t="s">
        <v>129</v>
      </c>
      <c r="AQ93" t="s">
        <v>129</v>
      </c>
      <c r="AR93" t="s">
        <v>129</v>
      </c>
      <c r="AS93" t="s">
        <v>129</v>
      </c>
      <c r="AT93" t="s">
        <v>187</v>
      </c>
      <c r="AU93" t="s">
        <v>312</v>
      </c>
      <c r="AV93" t="s">
        <v>132</v>
      </c>
      <c r="AW93">
        <v>20</v>
      </c>
      <c r="BD93" t="s">
        <v>1010</v>
      </c>
      <c r="BE93" t="s">
        <v>129</v>
      </c>
      <c r="BG93">
        <v>68</v>
      </c>
      <c r="BH93" t="s">
        <v>135</v>
      </c>
      <c r="BR93" t="s">
        <v>989</v>
      </c>
      <c r="CG93">
        <v>632</v>
      </c>
      <c r="CH93">
        <v>692</v>
      </c>
      <c r="CI93">
        <v>799</v>
      </c>
      <c r="CJ93">
        <v>940</v>
      </c>
      <c r="CK93">
        <v>290</v>
      </c>
      <c r="CL93">
        <v>375</v>
      </c>
      <c r="CM93">
        <v>38</v>
      </c>
      <c r="CN93">
        <v>42</v>
      </c>
    </row>
    <row r="94" spans="1:100" x14ac:dyDescent="0.25">
      <c r="A94" t="s">
        <v>1011</v>
      </c>
      <c r="B94" t="s">
        <v>109</v>
      </c>
      <c r="C94" t="s">
        <v>461</v>
      </c>
      <c r="D94" t="s">
        <v>1012</v>
      </c>
      <c r="E94" t="s">
        <v>1013</v>
      </c>
      <c r="F94" t="s">
        <v>113</v>
      </c>
      <c r="G94">
        <v>212200</v>
      </c>
      <c r="H94" t="s">
        <v>509</v>
      </c>
      <c r="I94" t="s">
        <v>1014</v>
      </c>
      <c r="J94" t="s">
        <v>1015</v>
      </c>
      <c r="K94" t="s">
        <v>117</v>
      </c>
      <c r="L94" t="s">
        <v>1016</v>
      </c>
      <c r="M94" t="s">
        <v>1017</v>
      </c>
      <c r="N94" t="s">
        <v>1018</v>
      </c>
      <c r="O94" t="s">
        <v>1019</v>
      </c>
      <c r="P94">
        <v>20</v>
      </c>
      <c r="Q94">
        <v>15</v>
      </c>
      <c r="W94">
        <v>-10</v>
      </c>
      <c r="X94">
        <v>46</v>
      </c>
      <c r="Y94">
        <v>-15</v>
      </c>
      <c r="Z94">
        <v>24</v>
      </c>
      <c r="AF94" t="s">
        <v>379</v>
      </c>
      <c r="AG94" t="s">
        <v>243</v>
      </c>
      <c r="AM94" t="s">
        <v>126</v>
      </c>
      <c r="AN94" t="s">
        <v>127</v>
      </c>
      <c r="AO94" t="s">
        <v>244</v>
      </c>
      <c r="AP94" t="s">
        <v>129</v>
      </c>
      <c r="AQ94" t="s">
        <v>129</v>
      </c>
      <c r="AR94" t="s">
        <v>129</v>
      </c>
      <c r="AS94" t="s">
        <v>129</v>
      </c>
      <c r="AT94" t="s">
        <v>187</v>
      </c>
      <c r="AU94" t="s">
        <v>131</v>
      </c>
      <c r="AV94" t="s">
        <v>132</v>
      </c>
      <c r="AW94">
        <v>10</v>
      </c>
      <c r="BD94" t="s">
        <v>1020</v>
      </c>
      <c r="BE94" t="s">
        <v>129</v>
      </c>
      <c r="BG94">
        <v>25</v>
      </c>
      <c r="BH94" t="s">
        <v>135</v>
      </c>
      <c r="BR94" t="s">
        <v>1021</v>
      </c>
      <c r="CG94">
        <v>542</v>
      </c>
      <c r="CH94">
        <v>602</v>
      </c>
      <c r="CI94">
        <v>799</v>
      </c>
      <c r="CJ94">
        <v>940</v>
      </c>
      <c r="CK94">
        <v>290</v>
      </c>
      <c r="CL94">
        <v>375</v>
      </c>
      <c r="CM94">
        <v>31</v>
      </c>
      <c r="CN94">
        <v>35</v>
      </c>
      <c r="CO94">
        <v>600</v>
      </c>
      <c r="CP94">
        <v>700</v>
      </c>
      <c r="CQ94">
        <v>740</v>
      </c>
      <c r="CR94">
        <v>820</v>
      </c>
      <c r="CS94">
        <v>200</v>
      </c>
      <c r="CT94">
        <v>310</v>
      </c>
      <c r="CU94">
        <v>14</v>
      </c>
      <c r="CV94">
        <v>18</v>
      </c>
    </row>
    <row r="95" spans="1:100" x14ac:dyDescent="0.25">
      <c r="A95" t="s">
        <v>1022</v>
      </c>
      <c r="B95" t="s">
        <v>109</v>
      </c>
      <c r="C95" t="s">
        <v>461</v>
      </c>
      <c r="D95" t="s">
        <v>1023</v>
      </c>
      <c r="E95" t="s">
        <v>1013</v>
      </c>
      <c r="F95" t="s">
        <v>113</v>
      </c>
      <c r="G95">
        <v>233800</v>
      </c>
      <c r="H95" t="s">
        <v>509</v>
      </c>
      <c r="I95" t="s">
        <v>1014</v>
      </c>
      <c r="J95" t="s">
        <v>1015</v>
      </c>
      <c r="K95" t="s">
        <v>117</v>
      </c>
      <c r="L95" t="s">
        <v>1024</v>
      </c>
      <c r="M95" t="s">
        <v>1025</v>
      </c>
      <c r="N95" t="s">
        <v>769</v>
      </c>
      <c r="O95" t="s">
        <v>458</v>
      </c>
      <c r="P95">
        <v>20</v>
      </c>
      <c r="Q95">
        <v>15</v>
      </c>
      <c r="W95">
        <v>-10</v>
      </c>
      <c r="X95">
        <v>46</v>
      </c>
      <c r="Y95">
        <v>-15</v>
      </c>
      <c r="Z95">
        <v>24</v>
      </c>
      <c r="AF95" t="s">
        <v>1026</v>
      </c>
      <c r="AG95" t="s">
        <v>122</v>
      </c>
      <c r="AM95" t="s">
        <v>126</v>
      </c>
      <c r="AN95" t="s">
        <v>127</v>
      </c>
      <c r="AO95" t="s">
        <v>244</v>
      </c>
      <c r="AP95" t="s">
        <v>129</v>
      </c>
      <c r="AQ95" t="s">
        <v>129</v>
      </c>
      <c r="AR95" t="s">
        <v>129</v>
      </c>
      <c r="AS95" t="s">
        <v>129</v>
      </c>
      <c r="AT95" t="s">
        <v>187</v>
      </c>
      <c r="AU95" t="s">
        <v>131</v>
      </c>
      <c r="AV95" t="s">
        <v>132</v>
      </c>
      <c r="AW95">
        <v>10</v>
      </c>
      <c r="BD95" t="s">
        <v>1027</v>
      </c>
      <c r="BE95" t="s">
        <v>129</v>
      </c>
      <c r="BG95">
        <v>35</v>
      </c>
      <c r="BH95" t="s">
        <v>135</v>
      </c>
      <c r="BR95" t="s">
        <v>1021</v>
      </c>
      <c r="CG95">
        <v>542</v>
      </c>
      <c r="CH95">
        <v>602</v>
      </c>
      <c r="CI95">
        <v>799</v>
      </c>
      <c r="CJ95">
        <v>940</v>
      </c>
      <c r="CK95">
        <v>290</v>
      </c>
      <c r="CL95">
        <v>375</v>
      </c>
      <c r="CM95">
        <v>31</v>
      </c>
      <c r="CN95">
        <v>35</v>
      </c>
      <c r="CO95">
        <v>600</v>
      </c>
      <c r="CP95">
        <v>700</v>
      </c>
      <c r="CQ95">
        <v>740</v>
      </c>
      <c r="CR95">
        <v>820</v>
      </c>
      <c r="CS95">
        <v>200</v>
      </c>
      <c r="CT95">
        <v>310</v>
      </c>
      <c r="CU95">
        <v>14</v>
      </c>
      <c r="CV95">
        <v>18</v>
      </c>
    </row>
    <row r="96" spans="1:100" x14ac:dyDescent="0.25">
      <c r="A96" t="s">
        <v>1028</v>
      </c>
      <c r="B96" t="s">
        <v>109</v>
      </c>
      <c r="C96" t="s">
        <v>461</v>
      </c>
      <c r="D96" t="s">
        <v>1029</v>
      </c>
      <c r="E96" t="s">
        <v>1013</v>
      </c>
      <c r="F96" t="s">
        <v>113</v>
      </c>
      <c r="G96">
        <v>254600</v>
      </c>
      <c r="H96" t="s">
        <v>509</v>
      </c>
      <c r="I96" t="s">
        <v>1014</v>
      </c>
      <c r="J96" t="s">
        <v>1015</v>
      </c>
      <c r="K96" t="s">
        <v>117</v>
      </c>
      <c r="L96" t="s">
        <v>1030</v>
      </c>
      <c r="M96" t="s">
        <v>1031</v>
      </c>
      <c r="N96" t="s">
        <v>1032</v>
      </c>
      <c r="O96" t="s">
        <v>1033</v>
      </c>
      <c r="P96">
        <v>20</v>
      </c>
      <c r="Q96">
        <v>15</v>
      </c>
      <c r="W96">
        <v>-10</v>
      </c>
      <c r="X96">
        <v>46</v>
      </c>
      <c r="Y96">
        <v>-15</v>
      </c>
      <c r="Z96">
        <v>24</v>
      </c>
      <c r="AF96" t="s">
        <v>1034</v>
      </c>
      <c r="AG96" t="s">
        <v>157</v>
      </c>
      <c r="AM96" t="s">
        <v>126</v>
      </c>
      <c r="AN96" t="s">
        <v>127</v>
      </c>
      <c r="AO96" t="s">
        <v>244</v>
      </c>
      <c r="AP96" t="s">
        <v>129</v>
      </c>
      <c r="AQ96" t="s">
        <v>129</v>
      </c>
      <c r="AR96" t="s">
        <v>129</v>
      </c>
      <c r="AS96" t="s">
        <v>129</v>
      </c>
      <c r="AT96" t="s">
        <v>187</v>
      </c>
      <c r="AU96" t="s">
        <v>131</v>
      </c>
      <c r="AV96" t="s">
        <v>132</v>
      </c>
      <c r="AW96">
        <v>16</v>
      </c>
      <c r="BD96" t="s">
        <v>1035</v>
      </c>
      <c r="BE96" t="s">
        <v>129</v>
      </c>
      <c r="BG96">
        <v>42</v>
      </c>
      <c r="BH96" t="s">
        <v>135</v>
      </c>
      <c r="BR96" t="s">
        <v>1036</v>
      </c>
      <c r="CG96">
        <v>632</v>
      </c>
      <c r="CH96">
        <v>692</v>
      </c>
      <c r="CI96">
        <v>799</v>
      </c>
      <c r="CJ96">
        <v>940</v>
      </c>
      <c r="CK96">
        <v>290</v>
      </c>
      <c r="CL96">
        <v>375</v>
      </c>
      <c r="CM96">
        <v>38</v>
      </c>
      <c r="CN96">
        <v>42</v>
      </c>
      <c r="CO96">
        <v>600</v>
      </c>
      <c r="CP96">
        <v>700</v>
      </c>
      <c r="CQ96">
        <v>740</v>
      </c>
      <c r="CR96">
        <v>820</v>
      </c>
      <c r="CS96">
        <v>200</v>
      </c>
      <c r="CT96">
        <v>310</v>
      </c>
      <c r="CU96">
        <v>14</v>
      </c>
      <c r="CV96">
        <v>18</v>
      </c>
    </row>
    <row r="97" spans="1:100" x14ac:dyDescent="0.25">
      <c r="A97" t="s">
        <v>1037</v>
      </c>
      <c r="B97" t="s">
        <v>109</v>
      </c>
      <c r="C97" t="s">
        <v>461</v>
      </c>
      <c r="D97" t="s">
        <v>1038</v>
      </c>
      <c r="E97" t="s">
        <v>1039</v>
      </c>
      <c r="F97" t="s">
        <v>113</v>
      </c>
      <c r="G97">
        <v>170500</v>
      </c>
      <c r="H97" t="s">
        <v>515</v>
      </c>
      <c r="I97" t="s">
        <v>1040</v>
      </c>
      <c r="J97" t="s">
        <v>1041</v>
      </c>
      <c r="K97" t="s">
        <v>117</v>
      </c>
      <c r="L97" t="s">
        <v>790</v>
      </c>
      <c r="M97" t="s">
        <v>791</v>
      </c>
      <c r="N97" t="s">
        <v>792</v>
      </c>
      <c r="O97" t="s">
        <v>793</v>
      </c>
      <c r="P97">
        <v>20</v>
      </c>
      <c r="Q97">
        <v>15</v>
      </c>
      <c r="W97">
        <v>-10</v>
      </c>
      <c r="X97">
        <v>46</v>
      </c>
      <c r="Y97">
        <v>-15</v>
      </c>
      <c r="Z97">
        <v>24</v>
      </c>
      <c r="AF97" t="s">
        <v>572</v>
      </c>
      <c r="AG97" t="s">
        <v>430</v>
      </c>
      <c r="AM97" t="s">
        <v>126</v>
      </c>
      <c r="AN97" t="s">
        <v>318</v>
      </c>
      <c r="AO97" t="s">
        <v>499</v>
      </c>
      <c r="AP97" t="s">
        <v>129</v>
      </c>
      <c r="AQ97" t="s">
        <v>129</v>
      </c>
      <c r="AR97" t="s">
        <v>129</v>
      </c>
      <c r="AS97" t="s">
        <v>129</v>
      </c>
      <c r="AT97" t="s">
        <v>187</v>
      </c>
      <c r="AU97" t="s">
        <v>131</v>
      </c>
      <c r="AV97" t="s">
        <v>132</v>
      </c>
      <c r="AW97">
        <v>16</v>
      </c>
      <c r="BD97" t="s">
        <v>1042</v>
      </c>
      <c r="BE97" t="s">
        <v>129</v>
      </c>
      <c r="BG97">
        <v>52</v>
      </c>
      <c r="BH97" t="s">
        <v>135</v>
      </c>
      <c r="BR97" t="s">
        <v>1043</v>
      </c>
      <c r="CG97">
        <v>542</v>
      </c>
      <c r="CH97">
        <v>602</v>
      </c>
      <c r="CI97">
        <v>799</v>
      </c>
      <c r="CJ97">
        <v>940</v>
      </c>
      <c r="CK97">
        <v>290</v>
      </c>
      <c r="CL97">
        <v>375</v>
      </c>
      <c r="CM97">
        <v>33</v>
      </c>
      <c r="CN97">
        <v>36</v>
      </c>
      <c r="CO97">
        <v>235</v>
      </c>
      <c r="CP97">
        <v>330</v>
      </c>
      <c r="CQ97">
        <v>1080</v>
      </c>
      <c r="CR97">
        <v>1165</v>
      </c>
      <c r="CS97">
        <v>705</v>
      </c>
      <c r="CT97">
        <v>825</v>
      </c>
      <c r="CU97">
        <v>24</v>
      </c>
      <c r="CV97">
        <v>33</v>
      </c>
    </row>
    <row r="98" spans="1:100" x14ac:dyDescent="0.25">
      <c r="A98" t="s">
        <v>1044</v>
      </c>
      <c r="B98" t="s">
        <v>109</v>
      </c>
      <c r="C98" t="s">
        <v>461</v>
      </c>
      <c r="D98" t="s">
        <v>1045</v>
      </c>
      <c r="E98" t="s">
        <v>1039</v>
      </c>
      <c r="F98" t="s">
        <v>113</v>
      </c>
      <c r="G98">
        <v>247200</v>
      </c>
      <c r="H98" t="s">
        <v>515</v>
      </c>
      <c r="I98" t="s">
        <v>1040</v>
      </c>
      <c r="J98" t="s">
        <v>1041</v>
      </c>
      <c r="K98" t="s">
        <v>117</v>
      </c>
      <c r="L98" t="s">
        <v>556</v>
      </c>
      <c r="M98" t="s">
        <v>557</v>
      </c>
      <c r="N98" t="s">
        <v>558</v>
      </c>
      <c r="O98" t="s">
        <v>559</v>
      </c>
      <c r="P98">
        <v>25</v>
      </c>
      <c r="Q98">
        <v>20</v>
      </c>
      <c r="W98">
        <v>-10</v>
      </c>
      <c r="X98">
        <v>46</v>
      </c>
      <c r="Y98">
        <v>-15</v>
      </c>
      <c r="Z98">
        <v>24</v>
      </c>
      <c r="AF98" t="s">
        <v>1046</v>
      </c>
      <c r="AG98" t="s">
        <v>561</v>
      </c>
      <c r="AM98" t="s">
        <v>126</v>
      </c>
      <c r="AN98" t="s">
        <v>318</v>
      </c>
      <c r="AO98" t="s">
        <v>499</v>
      </c>
      <c r="AP98" t="s">
        <v>129</v>
      </c>
      <c r="AQ98" t="s">
        <v>129</v>
      </c>
      <c r="AR98" t="s">
        <v>129</v>
      </c>
      <c r="AS98" t="s">
        <v>129</v>
      </c>
      <c r="AT98" t="s">
        <v>187</v>
      </c>
      <c r="AU98" t="s">
        <v>131</v>
      </c>
      <c r="AV98" t="s">
        <v>132</v>
      </c>
      <c r="AW98">
        <v>20</v>
      </c>
      <c r="BD98" t="s">
        <v>564</v>
      </c>
      <c r="BE98" t="s">
        <v>129</v>
      </c>
      <c r="BG98">
        <v>68</v>
      </c>
      <c r="BH98" t="s">
        <v>135</v>
      </c>
      <c r="BR98" t="s">
        <v>1047</v>
      </c>
      <c r="CG98">
        <v>632</v>
      </c>
      <c r="CH98">
        <v>692</v>
      </c>
      <c r="CI98">
        <v>799</v>
      </c>
      <c r="CJ98">
        <v>940</v>
      </c>
      <c r="CK98">
        <v>290</v>
      </c>
      <c r="CL98">
        <v>375</v>
      </c>
      <c r="CM98">
        <v>38</v>
      </c>
      <c r="CN98">
        <v>42</v>
      </c>
      <c r="CO98">
        <v>235</v>
      </c>
      <c r="CP98">
        <v>330</v>
      </c>
      <c r="CQ98">
        <v>1390</v>
      </c>
      <c r="CR98">
        <v>1475</v>
      </c>
      <c r="CS98">
        <v>705</v>
      </c>
      <c r="CT98">
        <v>825</v>
      </c>
      <c r="CU98">
        <v>31</v>
      </c>
      <c r="CV98">
        <v>41</v>
      </c>
    </row>
    <row r="99" spans="1:100" x14ac:dyDescent="0.25">
      <c r="A99" t="s">
        <v>1048</v>
      </c>
      <c r="B99" t="s">
        <v>109</v>
      </c>
      <c r="C99" t="s">
        <v>461</v>
      </c>
      <c r="D99" t="s">
        <v>1049</v>
      </c>
      <c r="E99" t="s">
        <v>1039</v>
      </c>
      <c r="F99" t="s">
        <v>113</v>
      </c>
      <c r="G99">
        <v>308500</v>
      </c>
      <c r="H99" t="s">
        <v>515</v>
      </c>
      <c r="I99" t="s">
        <v>1040</v>
      </c>
      <c r="J99" t="s">
        <v>1041</v>
      </c>
      <c r="K99" t="s">
        <v>117</v>
      </c>
      <c r="L99" t="s">
        <v>568</v>
      </c>
      <c r="M99" t="s">
        <v>569</v>
      </c>
      <c r="N99" t="s">
        <v>570</v>
      </c>
      <c r="O99" t="s">
        <v>651</v>
      </c>
      <c r="P99">
        <v>30</v>
      </c>
      <c r="Q99">
        <v>30</v>
      </c>
      <c r="W99">
        <v>-10</v>
      </c>
      <c r="X99">
        <v>46</v>
      </c>
      <c r="Y99">
        <v>-15</v>
      </c>
      <c r="Z99">
        <v>24</v>
      </c>
      <c r="AF99" t="s">
        <v>572</v>
      </c>
      <c r="AG99" t="s">
        <v>561</v>
      </c>
      <c r="AM99" t="s">
        <v>127</v>
      </c>
      <c r="AN99" t="s">
        <v>433</v>
      </c>
      <c r="AO99" t="s">
        <v>499</v>
      </c>
      <c r="AP99" t="s">
        <v>129</v>
      </c>
      <c r="AQ99" t="s">
        <v>129</v>
      </c>
      <c r="AR99" t="s">
        <v>129</v>
      </c>
      <c r="AS99" t="s">
        <v>129</v>
      </c>
      <c r="AT99" t="s">
        <v>187</v>
      </c>
      <c r="AU99" t="s">
        <v>398</v>
      </c>
      <c r="AV99" t="s">
        <v>132</v>
      </c>
      <c r="AW99">
        <v>25</v>
      </c>
      <c r="BD99" t="s">
        <v>1050</v>
      </c>
      <c r="BE99" t="s">
        <v>129</v>
      </c>
      <c r="BG99">
        <v>85</v>
      </c>
      <c r="BH99" t="s">
        <v>135</v>
      </c>
      <c r="BR99" t="s">
        <v>1051</v>
      </c>
      <c r="CG99">
        <v>788</v>
      </c>
      <c r="CH99">
        <v>966</v>
      </c>
      <c r="CI99">
        <v>940</v>
      </c>
      <c r="CJ99">
        <v>1027</v>
      </c>
      <c r="CK99">
        <v>320</v>
      </c>
      <c r="CL99">
        <v>445</v>
      </c>
      <c r="CM99">
        <v>52</v>
      </c>
      <c r="CN99">
        <v>61</v>
      </c>
      <c r="CO99">
        <v>235</v>
      </c>
      <c r="CP99">
        <v>330</v>
      </c>
      <c r="CQ99">
        <v>1390</v>
      </c>
      <c r="CR99">
        <v>1475</v>
      </c>
      <c r="CS99">
        <v>705</v>
      </c>
      <c r="CT99">
        <v>825</v>
      </c>
      <c r="CU99">
        <v>31</v>
      </c>
      <c r="CV99">
        <v>41</v>
      </c>
    </row>
    <row r="100" spans="1:100" x14ac:dyDescent="0.25">
      <c r="A100" t="s">
        <v>1052</v>
      </c>
      <c r="B100" t="s">
        <v>109</v>
      </c>
      <c r="C100" t="s">
        <v>461</v>
      </c>
      <c r="D100" t="s">
        <v>1053</v>
      </c>
      <c r="E100" t="s">
        <v>1039</v>
      </c>
      <c r="F100" t="s">
        <v>113</v>
      </c>
      <c r="G100">
        <v>349100</v>
      </c>
      <c r="H100" t="s">
        <v>515</v>
      </c>
      <c r="I100" t="s">
        <v>1040</v>
      </c>
      <c r="J100" t="s">
        <v>1041</v>
      </c>
      <c r="K100" t="s">
        <v>117</v>
      </c>
      <c r="L100" t="s">
        <v>577</v>
      </c>
      <c r="M100" t="s">
        <v>578</v>
      </c>
      <c r="N100" t="s">
        <v>579</v>
      </c>
      <c r="O100" t="s">
        <v>580</v>
      </c>
      <c r="P100">
        <v>30</v>
      </c>
      <c r="Q100">
        <v>30</v>
      </c>
      <c r="W100">
        <v>-10</v>
      </c>
      <c r="X100">
        <v>46</v>
      </c>
      <c r="Y100">
        <v>-15</v>
      </c>
      <c r="Z100">
        <v>24</v>
      </c>
      <c r="AF100" t="s">
        <v>581</v>
      </c>
      <c r="AG100" t="s">
        <v>561</v>
      </c>
      <c r="AM100" t="s">
        <v>127</v>
      </c>
      <c r="AN100" t="s">
        <v>433</v>
      </c>
      <c r="AO100" t="s">
        <v>499</v>
      </c>
      <c r="AP100" t="s">
        <v>129</v>
      </c>
      <c r="AQ100" t="s">
        <v>129</v>
      </c>
      <c r="AR100" t="s">
        <v>129</v>
      </c>
      <c r="AS100" t="s">
        <v>129</v>
      </c>
      <c r="AT100" t="s">
        <v>187</v>
      </c>
      <c r="AU100" t="s">
        <v>398</v>
      </c>
      <c r="AV100" t="s">
        <v>132</v>
      </c>
      <c r="AW100">
        <v>25</v>
      </c>
      <c r="BD100" t="s">
        <v>1054</v>
      </c>
      <c r="BE100" t="s">
        <v>129</v>
      </c>
      <c r="BG100">
        <v>95</v>
      </c>
      <c r="BH100" t="s">
        <v>135</v>
      </c>
      <c r="BR100" t="s">
        <v>1055</v>
      </c>
      <c r="CG100">
        <v>788</v>
      </c>
      <c r="CH100">
        <v>966</v>
      </c>
      <c r="CI100">
        <v>940</v>
      </c>
      <c r="CJ100">
        <v>1027</v>
      </c>
      <c r="CK100">
        <v>320</v>
      </c>
      <c r="CL100">
        <v>445</v>
      </c>
      <c r="CM100">
        <v>52</v>
      </c>
      <c r="CN100">
        <v>61</v>
      </c>
      <c r="CO100">
        <v>235</v>
      </c>
      <c r="CP100">
        <v>330</v>
      </c>
      <c r="CQ100">
        <v>1700</v>
      </c>
      <c r="CR100">
        <v>1785</v>
      </c>
      <c r="CS100">
        <v>705</v>
      </c>
      <c r="CT100">
        <v>825</v>
      </c>
      <c r="CU100">
        <v>38</v>
      </c>
      <c r="CV100">
        <v>48</v>
      </c>
    </row>
    <row r="101" spans="1:100" x14ac:dyDescent="0.25">
      <c r="A101" t="s">
        <v>1056</v>
      </c>
      <c r="B101" t="s">
        <v>109</v>
      </c>
      <c r="C101" t="s">
        <v>461</v>
      </c>
      <c r="D101" t="s">
        <v>1057</v>
      </c>
      <c r="E101" t="s">
        <v>1039</v>
      </c>
      <c r="F101" t="s">
        <v>113</v>
      </c>
      <c r="G101">
        <v>379600</v>
      </c>
      <c r="H101" t="s">
        <v>515</v>
      </c>
      <c r="I101" t="s">
        <v>1040</v>
      </c>
      <c r="J101" t="s">
        <v>1041</v>
      </c>
      <c r="K101" t="s">
        <v>117</v>
      </c>
      <c r="L101" t="s">
        <v>577</v>
      </c>
      <c r="M101" t="s">
        <v>578</v>
      </c>
      <c r="N101" t="s">
        <v>579</v>
      </c>
      <c r="O101" t="s">
        <v>580</v>
      </c>
      <c r="P101">
        <v>30</v>
      </c>
      <c r="Q101">
        <v>30</v>
      </c>
      <c r="W101">
        <v>-10</v>
      </c>
      <c r="X101">
        <v>46</v>
      </c>
      <c r="Y101">
        <v>-15</v>
      </c>
      <c r="Z101">
        <v>24</v>
      </c>
      <c r="AF101" t="s">
        <v>581</v>
      </c>
      <c r="AG101" t="s">
        <v>561</v>
      </c>
      <c r="AM101" t="s">
        <v>127</v>
      </c>
      <c r="AN101" t="s">
        <v>433</v>
      </c>
      <c r="AO101" t="s">
        <v>499</v>
      </c>
      <c r="AP101" t="s">
        <v>129</v>
      </c>
      <c r="AQ101" t="s">
        <v>129</v>
      </c>
      <c r="AR101" t="s">
        <v>129</v>
      </c>
      <c r="AS101" t="s">
        <v>129</v>
      </c>
      <c r="AT101" t="s">
        <v>187</v>
      </c>
      <c r="AU101" t="s">
        <v>535</v>
      </c>
      <c r="AV101" t="s">
        <v>132</v>
      </c>
      <c r="AW101">
        <v>16</v>
      </c>
      <c r="BD101" t="s">
        <v>1058</v>
      </c>
      <c r="BE101" t="s">
        <v>129</v>
      </c>
      <c r="BG101">
        <v>95</v>
      </c>
      <c r="BH101" t="s">
        <v>586</v>
      </c>
      <c r="BR101" t="s">
        <v>1055</v>
      </c>
      <c r="CG101">
        <v>788</v>
      </c>
      <c r="CH101">
        <v>966</v>
      </c>
      <c r="CI101">
        <v>940</v>
      </c>
      <c r="CJ101">
        <v>1027</v>
      </c>
      <c r="CK101">
        <v>320</v>
      </c>
      <c r="CL101">
        <v>445</v>
      </c>
      <c r="CM101">
        <v>53</v>
      </c>
      <c r="CN101">
        <v>62</v>
      </c>
      <c r="CO101">
        <v>235</v>
      </c>
      <c r="CP101">
        <v>330</v>
      </c>
      <c r="CQ101">
        <v>1700</v>
      </c>
      <c r="CR101">
        <v>1785</v>
      </c>
      <c r="CS101">
        <v>705</v>
      </c>
      <c r="CT101">
        <v>825</v>
      </c>
      <c r="CU101">
        <v>38</v>
      </c>
      <c r="CV101">
        <v>48</v>
      </c>
    </row>
    <row r="102" spans="1:100" x14ac:dyDescent="0.25">
      <c r="A102" t="s">
        <v>1059</v>
      </c>
      <c r="B102" t="s">
        <v>109</v>
      </c>
      <c r="C102" t="s">
        <v>461</v>
      </c>
      <c r="D102" t="s">
        <v>1060</v>
      </c>
      <c r="E102" t="s">
        <v>1039</v>
      </c>
      <c r="F102" t="s">
        <v>113</v>
      </c>
      <c r="G102">
        <v>395100</v>
      </c>
      <c r="H102" t="s">
        <v>515</v>
      </c>
      <c r="I102" t="s">
        <v>1040</v>
      </c>
      <c r="J102" t="s">
        <v>1041</v>
      </c>
      <c r="K102" t="s">
        <v>117</v>
      </c>
      <c r="L102" t="s">
        <v>589</v>
      </c>
      <c r="M102" t="s">
        <v>590</v>
      </c>
      <c r="N102" t="s">
        <v>591</v>
      </c>
      <c r="O102" t="s">
        <v>543</v>
      </c>
      <c r="P102">
        <v>30</v>
      </c>
      <c r="Q102">
        <v>30</v>
      </c>
      <c r="W102">
        <v>-10</v>
      </c>
      <c r="X102">
        <v>46</v>
      </c>
      <c r="Y102">
        <v>-15</v>
      </c>
      <c r="Z102">
        <v>24</v>
      </c>
      <c r="AD102" t="s">
        <v>1061</v>
      </c>
      <c r="AE102" t="s">
        <v>593</v>
      </c>
      <c r="AM102" t="s">
        <v>127</v>
      </c>
      <c r="AN102" t="s">
        <v>433</v>
      </c>
      <c r="AO102" t="s">
        <v>499</v>
      </c>
      <c r="AP102" t="s">
        <v>129</v>
      </c>
      <c r="AQ102" t="s">
        <v>129</v>
      </c>
      <c r="AR102" t="s">
        <v>129</v>
      </c>
      <c r="AS102" t="s">
        <v>129</v>
      </c>
      <c r="AT102" t="s">
        <v>187</v>
      </c>
      <c r="AU102" t="s">
        <v>398</v>
      </c>
      <c r="AV102" t="s">
        <v>132</v>
      </c>
      <c r="AW102">
        <v>32</v>
      </c>
      <c r="BD102" t="s">
        <v>1062</v>
      </c>
      <c r="BE102" t="s">
        <v>129</v>
      </c>
      <c r="BG102">
        <v>121</v>
      </c>
      <c r="BH102" t="s">
        <v>135</v>
      </c>
      <c r="BR102" t="s">
        <v>1063</v>
      </c>
      <c r="CG102">
        <v>998</v>
      </c>
      <c r="CH102">
        <v>1176</v>
      </c>
      <c r="CI102">
        <v>940</v>
      </c>
      <c r="CJ102">
        <v>1027</v>
      </c>
      <c r="CK102">
        <v>320</v>
      </c>
      <c r="CL102">
        <v>445</v>
      </c>
      <c r="CM102">
        <v>61</v>
      </c>
      <c r="CN102">
        <v>71</v>
      </c>
      <c r="CO102">
        <v>235</v>
      </c>
      <c r="CP102">
        <v>330</v>
      </c>
      <c r="CQ102">
        <v>1700</v>
      </c>
      <c r="CR102">
        <v>1785</v>
      </c>
      <c r="CS102">
        <v>705</v>
      </c>
      <c r="CT102">
        <v>825</v>
      </c>
      <c r="CU102">
        <v>38</v>
      </c>
      <c r="CV102">
        <v>48</v>
      </c>
    </row>
    <row r="103" spans="1:100" x14ac:dyDescent="0.25">
      <c r="A103" t="s">
        <v>1064</v>
      </c>
      <c r="B103" t="s">
        <v>109</v>
      </c>
      <c r="C103" t="s">
        <v>461</v>
      </c>
      <c r="D103" t="s">
        <v>1065</v>
      </c>
      <c r="E103" t="s">
        <v>1039</v>
      </c>
      <c r="F103" t="s">
        <v>113</v>
      </c>
      <c r="G103">
        <v>429200</v>
      </c>
      <c r="H103" t="s">
        <v>515</v>
      </c>
      <c r="I103" t="s">
        <v>1040</v>
      </c>
      <c r="J103" t="s">
        <v>1041</v>
      </c>
      <c r="K103" t="s">
        <v>117</v>
      </c>
      <c r="L103" t="s">
        <v>589</v>
      </c>
      <c r="M103" t="s">
        <v>590</v>
      </c>
      <c r="N103" t="s">
        <v>591</v>
      </c>
      <c r="O103" t="s">
        <v>543</v>
      </c>
      <c r="P103">
        <v>30</v>
      </c>
      <c r="Q103">
        <v>30</v>
      </c>
      <c r="W103">
        <v>-10</v>
      </c>
      <c r="X103">
        <v>46</v>
      </c>
      <c r="Y103">
        <v>-15</v>
      </c>
      <c r="Z103">
        <v>24</v>
      </c>
      <c r="AD103" t="s">
        <v>592</v>
      </c>
      <c r="AE103" t="s">
        <v>593</v>
      </c>
      <c r="AM103" t="s">
        <v>127</v>
      </c>
      <c r="AN103" t="s">
        <v>433</v>
      </c>
      <c r="AO103" t="s">
        <v>499</v>
      </c>
      <c r="AP103" t="s">
        <v>129</v>
      </c>
      <c r="AQ103" t="s">
        <v>129</v>
      </c>
      <c r="AR103" t="s">
        <v>129</v>
      </c>
      <c r="AS103" t="s">
        <v>129</v>
      </c>
      <c r="AT103" t="s">
        <v>187</v>
      </c>
      <c r="AU103" t="s">
        <v>535</v>
      </c>
      <c r="AV103" t="s">
        <v>132</v>
      </c>
      <c r="AW103">
        <v>16</v>
      </c>
      <c r="BD103" t="s">
        <v>1066</v>
      </c>
      <c r="BE103" t="s">
        <v>129</v>
      </c>
      <c r="BG103">
        <v>121</v>
      </c>
      <c r="BH103" t="s">
        <v>586</v>
      </c>
      <c r="BR103" t="s">
        <v>1063</v>
      </c>
      <c r="CG103">
        <v>998</v>
      </c>
      <c r="CH103">
        <v>1176</v>
      </c>
      <c r="CI103">
        <v>940</v>
      </c>
      <c r="CJ103">
        <v>1027</v>
      </c>
      <c r="CK103">
        <v>320</v>
      </c>
      <c r="CL103">
        <v>445</v>
      </c>
      <c r="CM103">
        <v>62</v>
      </c>
      <c r="CN103">
        <v>72</v>
      </c>
      <c r="CO103">
        <v>235</v>
      </c>
      <c r="CP103">
        <v>330</v>
      </c>
      <c r="CQ103">
        <v>1700</v>
      </c>
      <c r="CR103">
        <v>1785</v>
      </c>
      <c r="CS103">
        <v>705</v>
      </c>
      <c r="CT103">
        <v>825</v>
      </c>
      <c r="CU103">
        <v>38</v>
      </c>
      <c r="CV103">
        <v>48</v>
      </c>
    </row>
    <row r="104" spans="1:100" x14ac:dyDescent="0.25">
      <c r="B104" t="s">
        <v>109</v>
      </c>
      <c r="C104" t="s">
        <v>461</v>
      </c>
      <c r="D104" t="s">
        <v>1067</v>
      </c>
      <c r="E104" t="s">
        <v>1039</v>
      </c>
      <c r="F104" t="s">
        <v>113</v>
      </c>
      <c r="G104">
        <v>423100</v>
      </c>
      <c r="H104" t="s">
        <v>515</v>
      </c>
      <c r="I104" t="s">
        <v>1040</v>
      </c>
      <c r="J104" t="s">
        <v>1041</v>
      </c>
      <c r="K104" t="s">
        <v>117</v>
      </c>
      <c r="L104" t="s">
        <v>589</v>
      </c>
      <c r="M104" t="s">
        <v>590</v>
      </c>
      <c r="N104" t="s">
        <v>591</v>
      </c>
      <c r="O104" t="s">
        <v>543</v>
      </c>
      <c r="P104">
        <v>30</v>
      </c>
      <c r="Q104">
        <v>30</v>
      </c>
      <c r="W104">
        <v>-10</v>
      </c>
      <c r="X104">
        <v>46</v>
      </c>
      <c r="Y104">
        <v>-15</v>
      </c>
      <c r="Z104">
        <v>24</v>
      </c>
      <c r="AD104" t="s">
        <v>1061</v>
      </c>
      <c r="AE104" t="s">
        <v>593</v>
      </c>
      <c r="AM104" t="s">
        <v>127</v>
      </c>
      <c r="AN104" t="s">
        <v>433</v>
      </c>
      <c r="AP104" t="s">
        <v>129</v>
      </c>
      <c r="AQ104" t="s">
        <v>129</v>
      </c>
      <c r="AR104" t="s">
        <v>129</v>
      </c>
      <c r="AS104" t="s">
        <v>129</v>
      </c>
      <c r="AT104" t="s">
        <v>187</v>
      </c>
      <c r="AU104" t="s">
        <v>398</v>
      </c>
      <c r="AV104" t="s">
        <v>132</v>
      </c>
      <c r="AW104">
        <v>32</v>
      </c>
      <c r="BD104" t="s">
        <v>1062</v>
      </c>
      <c r="BE104" t="s">
        <v>129</v>
      </c>
      <c r="BH104" t="s">
        <v>135</v>
      </c>
      <c r="BR104" t="s">
        <v>1068</v>
      </c>
      <c r="CG104">
        <v>998</v>
      </c>
      <c r="CH104">
        <v>1176</v>
      </c>
      <c r="CI104">
        <v>940</v>
      </c>
      <c r="CJ104">
        <v>1027</v>
      </c>
      <c r="CK104">
        <v>320</v>
      </c>
      <c r="CL104">
        <v>445</v>
      </c>
      <c r="CM104">
        <v>63</v>
      </c>
      <c r="CN104">
        <v>72</v>
      </c>
      <c r="CO104">
        <v>235</v>
      </c>
      <c r="CP104">
        <v>330</v>
      </c>
      <c r="CQ104">
        <v>1700</v>
      </c>
      <c r="CR104">
        <v>1785</v>
      </c>
      <c r="CS104">
        <v>705</v>
      </c>
      <c r="CT104">
        <v>825</v>
      </c>
      <c r="CU104">
        <v>38</v>
      </c>
      <c r="CV104">
        <v>48</v>
      </c>
    </row>
    <row r="105" spans="1:100" x14ac:dyDescent="0.25">
      <c r="A105" t="s">
        <v>1069</v>
      </c>
      <c r="B105" t="s">
        <v>109</v>
      </c>
      <c r="C105" t="s">
        <v>461</v>
      </c>
      <c r="D105" t="s">
        <v>1070</v>
      </c>
      <c r="E105" t="s">
        <v>1039</v>
      </c>
      <c r="F105" t="s">
        <v>113</v>
      </c>
      <c r="G105">
        <v>460000</v>
      </c>
      <c r="H105" t="s">
        <v>515</v>
      </c>
      <c r="I105" t="s">
        <v>1040</v>
      </c>
      <c r="J105" t="s">
        <v>1041</v>
      </c>
      <c r="K105" t="s">
        <v>117</v>
      </c>
      <c r="W105">
        <v>-10</v>
      </c>
      <c r="X105">
        <v>46</v>
      </c>
      <c r="Y105">
        <v>-15</v>
      </c>
      <c r="Z105">
        <v>24</v>
      </c>
      <c r="AO105" t="s">
        <v>499</v>
      </c>
      <c r="AP105" t="s">
        <v>129</v>
      </c>
      <c r="AQ105" t="s">
        <v>129</v>
      </c>
      <c r="AR105" t="s">
        <v>129</v>
      </c>
      <c r="AS105" t="s">
        <v>129</v>
      </c>
      <c r="AT105" t="s">
        <v>187</v>
      </c>
      <c r="BE105" t="s">
        <v>129</v>
      </c>
      <c r="BH105" t="s">
        <v>586</v>
      </c>
      <c r="CG105">
        <v>998</v>
      </c>
      <c r="CH105">
        <v>1176</v>
      </c>
      <c r="CI105">
        <v>940</v>
      </c>
      <c r="CJ105">
        <v>1027</v>
      </c>
      <c r="CK105">
        <v>320</v>
      </c>
      <c r="CL105">
        <v>445</v>
      </c>
      <c r="CM105">
        <v>63</v>
      </c>
      <c r="CN105">
        <v>73</v>
      </c>
      <c r="CO105">
        <v>235</v>
      </c>
      <c r="CP105">
        <v>330</v>
      </c>
      <c r="CQ105">
        <v>1700</v>
      </c>
      <c r="CR105">
        <v>1785</v>
      </c>
      <c r="CS105">
        <v>705</v>
      </c>
      <c r="CT105">
        <v>825</v>
      </c>
      <c r="CU105">
        <v>38</v>
      </c>
      <c r="CV105">
        <v>48</v>
      </c>
    </row>
    <row r="106" spans="1:100" x14ac:dyDescent="0.25">
      <c r="A106" t="s">
        <v>1071</v>
      </c>
      <c r="B106" t="s">
        <v>109</v>
      </c>
      <c r="C106" t="s">
        <v>461</v>
      </c>
      <c r="D106" t="s">
        <v>1072</v>
      </c>
      <c r="E106" t="s">
        <v>1073</v>
      </c>
      <c r="F106" t="s">
        <v>177</v>
      </c>
      <c r="G106">
        <v>241700</v>
      </c>
      <c r="H106" t="s">
        <v>1074</v>
      </c>
      <c r="I106" t="s">
        <v>1075</v>
      </c>
      <c r="J106" t="s">
        <v>496</v>
      </c>
      <c r="K106" t="s">
        <v>117</v>
      </c>
      <c r="L106">
        <v>10</v>
      </c>
      <c r="M106" t="s">
        <v>1076</v>
      </c>
      <c r="N106" t="s">
        <v>1077</v>
      </c>
      <c r="O106" t="s">
        <v>1078</v>
      </c>
      <c r="P106">
        <v>75</v>
      </c>
      <c r="Q106">
        <v>30</v>
      </c>
      <c r="T106" t="s">
        <v>1079</v>
      </c>
      <c r="U106">
        <v>51</v>
      </c>
      <c r="V106">
        <v>53</v>
      </c>
      <c r="W106">
        <v>-15</v>
      </c>
      <c r="X106">
        <v>46</v>
      </c>
      <c r="Y106">
        <v>-15</v>
      </c>
      <c r="Z106">
        <v>24</v>
      </c>
      <c r="AF106" t="s">
        <v>1080</v>
      </c>
      <c r="AG106" t="s">
        <v>510</v>
      </c>
      <c r="AJ106" t="s">
        <v>824</v>
      </c>
      <c r="AK106" t="s">
        <v>690</v>
      </c>
      <c r="AL106">
        <v>380</v>
      </c>
      <c r="AM106" t="s">
        <v>127</v>
      </c>
      <c r="AN106" t="s">
        <v>433</v>
      </c>
      <c r="AP106" t="s">
        <v>129</v>
      </c>
      <c r="AQ106" t="s">
        <v>129</v>
      </c>
      <c r="AR106" t="s">
        <v>129</v>
      </c>
      <c r="AS106" t="s">
        <v>129</v>
      </c>
      <c r="AT106" t="s">
        <v>130</v>
      </c>
      <c r="AU106" t="s">
        <v>535</v>
      </c>
      <c r="AV106" t="s">
        <v>132</v>
      </c>
      <c r="AW106">
        <v>16</v>
      </c>
      <c r="BD106" t="s">
        <v>1081</v>
      </c>
      <c r="BE106" t="s">
        <v>129</v>
      </c>
      <c r="BF106" t="s">
        <v>134</v>
      </c>
      <c r="BH106" t="s">
        <v>586</v>
      </c>
      <c r="BJ106">
        <v>1290</v>
      </c>
      <c r="BK106">
        <v>900</v>
      </c>
      <c r="BL106">
        <v>330</v>
      </c>
      <c r="BM106">
        <v>104</v>
      </c>
      <c r="BN106">
        <v>114</v>
      </c>
      <c r="BO106">
        <v>1460</v>
      </c>
      <c r="BP106">
        <v>1050</v>
      </c>
      <c r="BQ106">
        <v>445</v>
      </c>
    </row>
    <row r="107" spans="1:100" x14ac:dyDescent="0.25">
      <c r="A107" t="s">
        <v>1082</v>
      </c>
      <c r="B107" t="s">
        <v>109</v>
      </c>
      <c r="C107" t="s">
        <v>461</v>
      </c>
      <c r="D107" t="s">
        <v>1083</v>
      </c>
      <c r="E107" t="s">
        <v>1073</v>
      </c>
      <c r="F107" t="s">
        <v>177</v>
      </c>
      <c r="G107">
        <v>329000</v>
      </c>
      <c r="H107" t="s">
        <v>1074</v>
      </c>
      <c r="I107" t="s">
        <v>1084</v>
      </c>
      <c r="J107" t="s">
        <v>496</v>
      </c>
      <c r="K107" t="s">
        <v>117</v>
      </c>
      <c r="L107">
        <v>14</v>
      </c>
      <c r="M107">
        <v>16</v>
      </c>
      <c r="N107" t="s">
        <v>1085</v>
      </c>
      <c r="O107" t="s">
        <v>1086</v>
      </c>
      <c r="P107">
        <v>75</v>
      </c>
      <c r="Q107">
        <v>30</v>
      </c>
      <c r="T107" t="s">
        <v>1087</v>
      </c>
      <c r="U107">
        <v>55</v>
      </c>
      <c r="V107">
        <v>56</v>
      </c>
      <c r="W107">
        <v>-15</v>
      </c>
      <c r="X107">
        <v>46</v>
      </c>
      <c r="Y107">
        <v>-15</v>
      </c>
      <c r="Z107">
        <v>24</v>
      </c>
      <c r="AK107" t="s">
        <v>690</v>
      </c>
      <c r="AM107" t="s">
        <v>127</v>
      </c>
      <c r="AN107" t="s">
        <v>433</v>
      </c>
      <c r="AP107" t="s">
        <v>129</v>
      </c>
      <c r="AQ107" t="s">
        <v>129</v>
      </c>
      <c r="AR107" t="s">
        <v>129</v>
      </c>
      <c r="AS107" t="s">
        <v>129</v>
      </c>
      <c r="AT107" t="s">
        <v>130</v>
      </c>
      <c r="AU107" t="s">
        <v>535</v>
      </c>
      <c r="AV107" t="s">
        <v>132</v>
      </c>
      <c r="AW107">
        <v>16</v>
      </c>
      <c r="BD107" t="s">
        <v>719</v>
      </c>
      <c r="BE107" t="s">
        <v>129</v>
      </c>
      <c r="BH107" t="s">
        <v>586</v>
      </c>
      <c r="BJ107">
        <v>1290</v>
      </c>
      <c r="BK107">
        <v>900</v>
      </c>
      <c r="BL107">
        <v>330</v>
      </c>
      <c r="BM107">
        <v>104</v>
      </c>
      <c r="BN107">
        <v>114</v>
      </c>
      <c r="BO107">
        <v>1460</v>
      </c>
      <c r="BP107">
        <v>1050</v>
      </c>
      <c r="BQ107">
        <v>445</v>
      </c>
    </row>
    <row r="108" spans="1:100" x14ac:dyDescent="0.25">
      <c r="A108" t="s">
        <v>1088</v>
      </c>
      <c r="B108" t="s">
        <v>109</v>
      </c>
      <c r="C108" t="s">
        <v>461</v>
      </c>
      <c r="D108" t="s">
        <v>1089</v>
      </c>
      <c r="E108" t="s">
        <v>1090</v>
      </c>
      <c r="F108" t="s">
        <v>177</v>
      </c>
      <c r="G108">
        <v>414100</v>
      </c>
      <c r="I108" t="s">
        <v>1091</v>
      </c>
      <c r="J108" t="s">
        <v>496</v>
      </c>
      <c r="K108" t="s">
        <v>117</v>
      </c>
      <c r="L108">
        <v>19</v>
      </c>
      <c r="M108" t="s">
        <v>1092</v>
      </c>
      <c r="N108" t="s">
        <v>743</v>
      </c>
      <c r="O108" t="s">
        <v>744</v>
      </c>
      <c r="P108">
        <v>100</v>
      </c>
      <c r="Q108">
        <v>30</v>
      </c>
      <c r="T108">
        <v>1</v>
      </c>
      <c r="U108">
        <v>55</v>
      </c>
      <c r="V108">
        <v>55</v>
      </c>
      <c r="W108">
        <v>-15</v>
      </c>
      <c r="X108">
        <v>46</v>
      </c>
      <c r="Y108">
        <v>-20</v>
      </c>
      <c r="Z108">
        <v>24</v>
      </c>
      <c r="AM108" t="s">
        <v>170</v>
      </c>
      <c r="AN108" t="s">
        <v>529</v>
      </c>
      <c r="AO108" t="s">
        <v>747</v>
      </c>
      <c r="AP108" t="s">
        <v>129</v>
      </c>
      <c r="AQ108" t="s">
        <v>129</v>
      </c>
      <c r="AR108" t="s">
        <v>129</v>
      </c>
      <c r="AS108" t="s">
        <v>129</v>
      </c>
      <c r="AT108" t="s">
        <v>130</v>
      </c>
      <c r="AU108" t="s">
        <v>1093</v>
      </c>
      <c r="AV108" t="s">
        <v>132</v>
      </c>
      <c r="AW108">
        <v>30</v>
      </c>
      <c r="BD108" t="s">
        <v>1094</v>
      </c>
      <c r="BE108" t="s">
        <v>129</v>
      </c>
      <c r="BH108" t="s">
        <v>586</v>
      </c>
      <c r="BJ108">
        <v>1428</v>
      </c>
      <c r="BK108">
        <v>1080</v>
      </c>
      <c r="BL108">
        <v>480</v>
      </c>
      <c r="BM108">
        <v>163</v>
      </c>
      <c r="BN108">
        <v>181</v>
      </c>
      <c r="BO108">
        <v>1557</v>
      </c>
      <c r="BP108">
        <v>1174</v>
      </c>
      <c r="BQ108">
        <v>600</v>
      </c>
    </row>
    <row r="109" spans="1:100" x14ac:dyDescent="0.25">
      <c r="A109" t="s">
        <v>1095</v>
      </c>
      <c r="B109" t="s">
        <v>109</v>
      </c>
      <c r="C109" t="s">
        <v>461</v>
      </c>
      <c r="D109" t="s">
        <v>1096</v>
      </c>
      <c r="E109" t="s">
        <v>1090</v>
      </c>
      <c r="F109" t="s">
        <v>177</v>
      </c>
      <c r="G109">
        <v>438100</v>
      </c>
      <c r="I109" t="s">
        <v>1097</v>
      </c>
      <c r="J109" t="s">
        <v>496</v>
      </c>
      <c r="K109" t="s">
        <v>117</v>
      </c>
      <c r="L109">
        <v>22</v>
      </c>
      <c r="M109">
        <v>27</v>
      </c>
      <c r="N109" t="s">
        <v>755</v>
      </c>
      <c r="O109" t="s">
        <v>756</v>
      </c>
      <c r="P109">
        <v>100</v>
      </c>
      <c r="Q109">
        <v>30</v>
      </c>
      <c r="T109">
        <v>1</v>
      </c>
      <c r="U109">
        <v>57</v>
      </c>
      <c r="V109">
        <v>57</v>
      </c>
      <c r="W109">
        <v>-15</v>
      </c>
      <c r="X109">
        <v>46</v>
      </c>
      <c r="Y109">
        <v>-20</v>
      </c>
      <c r="Z109">
        <v>24</v>
      </c>
      <c r="AM109" t="s">
        <v>170</v>
      </c>
      <c r="AN109" t="s">
        <v>529</v>
      </c>
      <c r="AO109" t="s">
        <v>747</v>
      </c>
      <c r="AP109" t="s">
        <v>129</v>
      </c>
      <c r="AQ109" t="s">
        <v>129</v>
      </c>
      <c r="AR109" t="s">
        <v>129</v>
      </c>
      <c r="AS109" t="s">
        <v>129</v>
      </c>
      <c r="AT109" t="s">
        <v>130</v>
      </c>
      <c r="AU109" t="s">
        <v>1093</v>
      </c>
      <c r="AV109" t="s">
        <v>132</v>
      </c>
      <c r="AW109">
        <v>30</v>
      </c>
      <c r="BD109" t="s">
        <v>1098</v>
      </c>
      <c r="BE109" t="s">
        <v>129</v>
      </c>
      <c r="BH109" t="s">
        <v>586</v>
      </c>
      <c r="BJ109">
        <v>1428</v>
      </c>
      <c r="BK109">
        <v>1080</v>
      </c>
      <c r="BL109">
        <v>480</v>
      </c>
      <c r="BM109">
        <v>172</v>
      </c>
      <c r="BN109">
        <v>190</v>
      </c>
      <c r="BO109">
        <v>1557</v>
      </c>
      <c r="BP109">
        <v>1174</v>
      </c>
      <c r="BQ109">
        <v>600</v>
      </c>
    </row>
    <row r="110" spans="1:100" x14ac:dyDescent="0.25">
      <c r="A110" t="s">
        <v>1099</v>
      </c>
      <c r="B110" t="s">
        <v>109</v>
      </c>
      <c r="C110" t="s">
        <v>1100</v>
      </c>
      <c r="D110" t="s">
        <v>1101</v>
      </c>
      <c r="E110" t="s">
        <v>1102</v>
      </c>
      <c r="F110" t="s">
        <v>113</v>
      </c>
      <c r="G110">
        <v>162100</v>
      </c>
      <c r="H110" t="s">
        <v>1103</v>
      </c>
      <c r="I110" t="s">
        <v>1104</v>
      </c>
      <c r="J110" t="s">
        <v>1105</v>
      </c>
      <c r="K110" t="s">
        <v>117</v>
      </c>
      <c r="L110" t="s">
        <v>438</v>
      </c>
      <c r="M110">
        <v>8</v>
      </c>
      <c r="N110" t="s">
        <v>1106</v>
      </c>
      <c r="O110" t="s">
        <v>1107</v>
      </c>
      <c r="P110">
        <v>30</v>
      </c>
      <c r="Q110">
        <v>20</v>
      </c>
      <c r="R110">
        <v>25</v>
      </c>
      <c r="S110">
        <v>31</v>
      </c>
      <c r="AC110">
        <v>38</v>
      </c>
      <c r="AF110" t="s">
        <v>1108</v>
      </c>
      <c r="AG110">
        <v>4</v>
      </c>
      <c r="AH110" t="s">
        <v>1109</v>
      </c>
      <c r="AI110">
        <v>220</v>
      </c>
      <c r="AM110" t="s">
        <v>126</v>
      </c>
      <c r="AN110" t="s">
        <v>433</v>
      </c>
      <c r="AO110" t="s">
        <v>1110</v>
      </c>
      <c r="AP110" t="s">
        <v>129</v>
      </c>
      <c r="AQ110" t="s">
        <v>129</v>
      </c>
      <c r="AR110" t="s">
        <v>129</v>
      </c>
      <c r="AS110" t="s">
        <v>129</v>
      </c>
      <c r="AT110" t="s">
        <v>130</v>
      </c>
      <c r="AU110" t="s">
        <v>312</v>
      </c>
      <c r="AV110" t="s">
        <v>132</v>
      </c>
      <c r="AW110">
        <v>20</v>
      </c>
      <c r="BD110" t="s">
        <v>988</v>
      </c>
      <c r="BE110" t="s">
        <v>129</v>
      </c>
      <c r="BF110" t="s">
        <v>134</v>
      </c>
      <c r="BG110">
        <v>64</v>
      </c>
      <c r="BH110" t="s">
        <v>135</v>
      </c>
      <c r="BJ110">
        <v>270</v>
      </c>
      <c r="BK110">
        <v>1135</v>
      </c>
      <c r="BL110">
        <v>700</v>
      </c>
      <c r="BM110">
        <v>38</v>
      </c>
      <c r="BN110">
        <v>44</v>
      </c>
      <c r="BO110">
        <v>300</v>
      </c>
      <c r="BP110">
        <v>1320</v>
      </c>
      <c r="BQ110">
        <v>790</v>
      </c>
    </row>
    <row r="111" spans="1:100" x14ac:dyDescent="0.25">
      <c r="A111" t="s">
        <v>1111</v>
      </c>
      <c r="B111" t="s">
        <v>109</v>
      </c>
      <c r="C111" t="s">
        <v>1100</v>
      </c>
      <c r="D111" t="s">
        <v>1112</v>
      </c>
      <c r="E111" t="s">
        <v>1102</v>
      </c>
      <c r="F111" t="s">
        <v>177</v>
      </c>
      <c r="G111">
        <v>132000</v>
      </c>
      <c r="H111" t="s">
        <v>1103</v>
      </c>
      <c r="I111" t="s">
        <v>1113</v>
      </c>
      <c r="J111" t="s">
        <v>1114</v>
      </c>
      <c r="K111" t="s">
        <v>117</v>
      </c>
      <c r="L111" t="s">
        <v>1115</v>
      </c>
      <c r="M111">
        <v>7</v>
      </c>
      <c r="N111" t="s">
        <v>1116</v>
      </c>
      <c r="O111" t="s">
        <v>1117</v>
      </c>
      <c r="R111">
        <v>25</v>
      </c>
      <c r="S111">
        <v>31</v>
      </c>
      <c r="AC111">
        <v>35</v>
      </c>
      <c r="AH111" t="s">
        <v>1118</v>
      </c>
      <c r="AM111" t="s">
        <v>126</v>
      </c>
      <c r="AN111" t="s">
        <v>433</v>
      </c>
      <c r="AO111" t="s">
        <v>562</v>
      </c>
      <c r="AP111" t="s">
        <v>129</v>
      </c>
      <c r="AQ111" t="s">
        <v>129</v>
      </c>
      <c r="AR111" t="s">
        <v>129</v>
      </c>
      <c r="AS111" t="s">
        <v>129</v>
      </c>
      <c r="AT111" t="s">
        <v>130</v>
      </c>
      <c r="AV111" t="s">
        <v>132</v>
      </c>
      <c r="BA111" t="s">
        <v>563</v>
      </c>
      <c r="BD111" t="s">
        <v>196</v>
      </c>
      <c r="BE111" t="s">
        <v>129</v>
      </c>
      <c r="BG111">
        <v>60</v>
      </c>
      <c r="BH111" t="s">
        <v>280</v>
      </c>
      <c r="BJ111">
        <v>270</v>
      </c>
      <c r="BK111">
        <v>1135</v>
      </c>
      <c r="BL111">
        <v>700</v>
      </c>
      <c r="BM111">
        <v>38</v>
      </c>
      <c r="BN111">
        <v>44</v>
      </c>
      <c r="BO111">
        <v>300</v>
      </c>
      <c r="BP111">
        <v>1320</v>
      </c>
      <c r="BQ111">
        <v>790</v>
      </c>
    </row>
    <row r="112" spans="1:100" x14ac:dyDescent="0.25">
      <c r="A112" t="s">
        <v>1119</v>
      </c>
      <c r="B112" t="s">
        <v>109</v>
      </c>
      <c r="C112" t="s">
        <v>1100</v>
      </c>
      <c r="D112" t="s">
        <v>1120</v>
      </c>
      <c r="E112" t="s">
        <v>493</v>
      </c>
      <c r="F112" t="s">
        <v>177</v>
      </c>
      <c r="G112">
        <v>84800</v>
      </c>
      <c r="H112" t="s">
        <v>494</v>
      </c>
      <c r="I112" t="s">
        <v>495</v>
      </c>
      <c r="J112" t="s">
        <v>496</v>
      </c>
      <c r="K112" t="s">
        <v>117</v>
      </c>
      <c r="L112" t="s">
        <v>1121</v>
      </c>
      <c r="N112" t="s">
        <v>446</v>
      </c>
      <c r="O112" t="s">
        <v>446</v>
      </c>
      <c r="AM112" t="s">
        <v>126</v>
      </c>
      <c r="AN112" t="s">
        <v>127</v>
      </c>
      <c r="AO112" t="s">
        <v>499</v>
      </c>
      <c r="AP112" t="s">
        <v>129</v>
      </c>
      <c r="AQ112" t="s">
        <v>129</v>
      </c>
      <c r="AR112" t="s">
        <v>129</v>
      </c>
      <c r="AS112" t="s">
        <v>129</v>
      </c>
      <c r="AT112" t="s">
        <v>187</v>
      </c>
      <c r="AV112" t="s">
        <v>132</v>
      </c>
      <c r="BA112" t="s">
        <v>1122</v>
      </c>
      <c r="BD112" t="s">
        <v>1123</v>
      </c>
      <c r="BE112" t="s">
        <v>129</v>
      </c>
      <c r="BH112" t="s">
        <v>135</v>
      </c>
      <c r="BJ112">
        <v>198</v>
      </c>
      <c r="BK112">
        <v>700</v>
      </c>
      <c r="BL112">
        <v>620</v>
      </c>
      <c r="BM112">
        <v>16</v>
      </c>
      <c r="BN112">
        <v>21</v>
      </c>
      <c r="BO112">
        <v>276</v>
      </c>
      <c r="BP112">
        <v>968</v>
      </c>
      <c r="BQ112">
        <v>772</v>
      </c>
      <c r="BR112" t="s">
        <v>1124</v>
      </c>
    </row>
    <row r="113" spans="1:70" x14ac:dyDescent="0.25">
      <c r="A113" t="s">
        <v>1125</v>
      </c>
      <c r="B113" t="s">
        <v>109</v>
      </c>
      <c r="C113" t="s">
        <v>1100</v>
      </c>
      <c r="D113" t="s">
        <v>1126</v>
      </c>
      <c r="E113" t="s">
        <v>1127</v>
      </c>
      <c r="F113" t="s">
        <v>177</v>
      </c>
      <c r="G113">
        <v>80800</v>
      </c>
      <c r="H113" t="s">
        <v>1128</v>
      </c>
      <c r="I113" t="s">
        <v>1129</v>
      </c>
      <c r="J113" t="s">
        <v>1130</v>
      </c>
      <c r="K113" t="s">
        <v>117</v>
      </c>
      <c r="L113">
        <v>2</v>
      </c>
      <c r="M113">
        <v>2</v>
      </c>
      <c r="N113" t="s">
        <v>446</v>
      </c>
      <c r="O113" t="s">
        <v>446</v>
      </c>
      <c r="AC113">
        <v>11</v>
      </c>
      <c r="AM113" t="s">
        <v>126</v>
      </c>
      <c r="AN113" t="s">
        <v>127</v>
      </c>
      <c r="AO113" t="s">
        <v>499</v>
      </c>
      <c r="AP113" t="s">
        <v>129</v>
      </c>
      <c r="AQ113" t="s">
        <v>129</v>
      </c>
      <c r="AR113" t="s">
        <v>129</v>
      </c>
      <c r="AS113" t="s">
        <v>129</v>
      </c>
      <c r="AT113" t="s">
        <v>130</v>
      </c>
      <c r="AV113" t="s">
        <v>132</v>
      </c>
      <c r="BA113" t="s">
        <v>1122</v>
      </c>
      <c r="BB113">
        <v>25</v>
      </c>
      <c r="BD113" t="s">
        <v>1123</v>
      </c>
      <c r="BE113" t="s">
        <v>129</v>
      </c>
      <c r="BG113">
        <v>19</v>
      </c>
      <c r="BH113" t="s">
        <v>280</v>
      </c>
      <c r="BJ113">
        <v>198</v>
      </c>
      <c r="BK113">
        <v>700</v>
      </c>
      <c r="BL113">
        <v>620</v>
      </c>
      <c r="BM113">
        <v>17</v>
      </c>
      <c r="BN113">
        <v>24</v>
      </c>
      <c r="BO113">
        <v>276</v>
      </c>
      <c r="BP113">
        <v>968</v>
      </c>
      <c r="BQ113">
        <v>772</v>
      </c>
      <c r="BR113" t="s">
        <v>1124</v>
      </c>
    </row>
    <row r="114" spans="1:70" x14ac:dyDescent="0.25">
      <c r="A114" t="s">
        <v>1131</v>
      </c>
      <c r="B114" t="s">
        <v>109</v>
      </c>
      <c r="C114" t="s">
        <v>1100</v>
      </c>
      <c r="D114" t="s">
        <v>1132</v>
      </c>
      <c r="E114" t="s">
        <v>1127</v>
      </c>
      <c r="F114" t="s">
        <v>177</v>
      </c>
      <c r="G114">
        <v>83200</v>
      </c>
      <c r="H114" t="s">
        <v>1128</v>
      </c>
      <c r="I114" t="s">
        <v>1133</v>
      </c>
      <c r="J114" t="s">
        <v>1134</v>
      </c>
      <c r="K114" t="s">
        <v>117</v>
      </c>
      <c r="L114" t="s">
        <v>142</v>
      </c>
      <c r="M114" t="s">
        <v>142</v>
      </c>
      <c r="N114" t="s">
        <v>497</v>
      </c>
      <c r="O114" t="s">
        <v>497</v>
      </c>
      <c r="AC114">
        <v>14</v>
      </c>
      <c r="AM114" t="s">
        <v>126</v>
      </c>
      <c r="AN114" t="s">
        <v>127</v>
      </c>
      <c r="AO114" t="s">
        <v>499</v>
      </c>
      <c r="AP114" t="s">
        <v>129</v>
      </c>
      <c r="AQ114" t="s">
        <v>129</v>
      </c>
      <c r="AR114" t="s">
        <v>129</v>
      </c>
      <c r="AS114" t="s">
        <v>129</v>
      </c>
      <c r="AT114" t="s">
        <v>130</v>
      </c>
      <c r="AV114" t="s">
        <v>132</v>
      </c>
      <c r="BA114" t="s">
        <v>1122</v>
      </c>
      <c r="BB114">
        <v>25</v>
      </c>
      <c r="BD114" t="s">
        <v>1135</v>
      </c>
      <c r="BE114" t="s">
        <v>129</v>
      </c>
      <c r="BG114">
        <v>23</v>
      </c>
      <c r="BH114" t="s">
        <v>135</v>
      </c>
      <c r="BJ114">
        <v>198</v>
      </c>
      <c r="BK114">
        <v>700</v>
      </c>
      <c r="BL114">
        <v>620</v>
      </c>
      <c r="BM114">
        <v>19</v>
      </c>
      <c r="BN114">
        <v>26</v>
      </c>
      <c r="BO114">
        <v>276</v>
      </c>
      <c r="BP114">
        <v>968</v>
      </c>
      <c r="BQ114">
        <v>772</v>
      </c>
      <c r="BR114" t="s">
        <v>1136</v>
      </c>
    </row>
    <row r="115" spans="1:70" x14ac:dyDescent="0.25">
      <c r="A115" t="s">
        <v>1137</v>
      </c>
      <c r="B115" t="s">
        <v>109</v>
      </c>
      <c r="C115" t="s">
        <v>1100</v>
      </c>
      <c r="D115" t="s">
        <v>1138</v>
      </c>
      <c r="E115" t="s">
        <v>1127</v>
      </c>
      <c r="F115" t="s">
        <v>177</v>
      </c>
      <c r="G115">
        <v>98600</v>
      </c>
      <c r="H115" t="s">
        <v>1128</v>
      </c>
      <c r="I115" t="s">
        <v>1139</v>
      </c>
      <c r="J115" t="s">
        <v>1140</v>
      </c>
      <c r="K115" t="s">
        <v>117</v>
      </c>
      <c r="L115" t="s">
        <v>153</v>
      </c>
      <c r="M115" t="s">
        <v>153</v>
      </c>
      <c r="N115" t="s">
        <v>501</v>
      </c>
      <c r="O115" t="s">
        <v>501</v>
      </c>
      <c r="P115">
        <v>25</v>
      </c>
      <c r="Q115">
        <v>15</v>
      </c>
      <c r="R115">
        <v>26</v>
      </c>
      <c r="S115">
        <v>29</v>
      </c>
      <c r="W115">
        <v>-10</v>
      </c>
      <c r="X115">
        <v>46</v>
      </c>
      <c r="Y115">
        <v>-15</v>
      </c>
      <c r="Z115">
        <v>24</v>
      </c>
      <c r="AC115">
        <v>20</v>
      </c>
      <c r="AF115" t="s">
        <v>498</v>
      </c>
      <c r="AG115">
        <v>4</v>
      </c>
      <c r="AH115" t="s">
        <v>1141</v>
      </c>
      <c r="AI115">
        <v>220</v>
      </c>
      <c r="AM115" t="s">
        <v>126</v>
      </c>
      <c r="AN115" t="s">
        <v>127</v>
      </c>
      <c r="AO115" t="s">
        <v>499</v>
      </c>
      <c r="AP115" t="s">
        <v>129</v>
      </c>
      <c r="AQ115" t="s">
        <v>129</v>
      </c>
      <c r="AR115" t="s">
        <v>129</v>
      </c>
      <c r="AS115" t="s">
        <v>129</v>
      </c>
      <c r="AT115" t="s">
        <v>130</v>
      </c>
      <c r="AU115" t="s">
        <v>131</v>
      </c>
      <c r="AV115" t="s">
        <v>132</v>
      </c>
      <c r="AW115">
        <v>16</v>
      </c>
      <c r="BD115" t="s">
        <v>459</v>
      </c>
      <c r="BE115" t="s">
        <v>129</v>
      </c>
      <c r="BF115" t="s">
        <v>435</v>
      </c>
      <c r="BG115">
        <v>33</v>
      </c>
      <c r="BH115" t="s">
        <v>135</v>
      </c>
      <c r="BJ115">
        <v>198</v>
      </c>
      <c r="BK115">
        <v>700</v>
      </c>
      <c r="BL115">
        <v>620</v>
      </c>
      <c r="BM115">
        <v>19</v>
      </c>
      <c r="BN115">
        <v>23</v>
      </c>
      <c r="BO115">
        <v>276</v>
      </c>
      <c r="BP115">
        <v>968</v>
      </c>
      <c r="BQ115">
        <v>772</v>
      </c>
    </row>
    <row r="116" spans="1:70" x14ac:dyDescent="0.25">
      <c r="A116" t="s">
        <v>1142</v>
      </c>
      <c r="B116" t="s">
        <v>109</v>
      </c>
      <c r="C116" t="s">
        <v>1100</v>
      </c>
      <c r="D116" t="s">
        <v>1143</v>
      </c>
      <c r="E116" t="s">
        <v>1127</v>
      </c>
      <c r="F116" t="s">
        <v>177</v>
      </c>
      <c r="G116">
        <v>114700</v>
      </c>
      <c r="H116" t="s">
        <v>1128</v>
      </c>
      <c r="I116" t="s">
        <v>1144</v>
      </c>
      <c r="J116" t="s">
        <v>1145</v>
      </c>
      <c r="K116" t="s">
        <v>117</v>
      </c>
      <c r="L116">
        <v>4</v>
      </c>
      <c r="M116">
        <v>4</v>
      </c>
      <c r="N116" t="s">
        <v>503</v>
      </c>
      <c r="O116" t="s">
        <v>503</v>
      </c>
      <c r="P116">
        <v>25</v>
      </c>
      <c r="Q116">
        <v>15</v>
      </c>
      <c r="R116">
        <v>26</v>
      </c>
      <c r="S116">
        <v>32</v>
      </c>
      <c r="AC116">
        <v>24</v>
      </c>
      <c r="AF116" t="s">
        <v>502</v>
      </c>
      <c r="AG116" t="s">
        <v>1146</v>
      </c>
      <c r="AM116" t="s">
        <v>126</v>
      </c>
      <c r="AN116" t="s">
        <v>170</v>
      </c>
      <c r="AO116" t="s">
        <v>499</v>
      </c>
      <c r="AP116" t="s">
        <v>129</v>
      </c>
      <c r="AQ116" t="s">
        <v>129</v>
      </c>
      <c r="AR116" t="s">
        <v>129</v>
      </c>
      <c r="AS116" t="s">
        <v>129</v>
      </c>
      <c r="AU116" t="s">
        <v>131</v>
      </c>
      <c r="AV116" t="s">
        <v>132</v>
      </c>
      <c r="AW116">
        <v>16</v>
      </c>
      <c r="BD116" t="s">
        <v>505</v>
      </c>
      <c r="BE116" t="s">
        <v>129</v>
      </c>
      <c r="BF116" t="s">
        <v>435</v>
      </c>
      <c r="BG116">
        <v>40</v>
      </c>
      <c r="BH116" t="s">
        <v>135</v>
      </c>
      <c r="BJ116">
        <v>198</v>
      </c>
      <c r="BK116">
        <v>700</v>
      </c>
      <c r="BL116">
        <v>620</v>
      </c>
      <c r="BM116">
        <v>19</v>
      </c>
      <c r="BN116">
        <v>23</v>
      </c>
      <c r="BO116">
        <v>276</v>
      </c>
      <c r="BP116">
        <v>968</v>
      </c>
      <c r="BQ116">
        <v>772</v>
      </c>
    </row>
    <row r="117" spans="1:70" x14ac:dyDescent="0.25">
      <c r="A117" t="s">
        <v>1147</v>
      </c>
      <c r="B117" t="s">
        <v>109</v>
      </c>
      <c r="C117" t="s">
        <v>1100</v>
      </c>
      <c r="D117" t="s">
        <v>1148</v>
      </c>
      <c r="E117" t="s">
        <v>1127</v>
      </c>
      <c r="F117" t="s">
        <v>177</v>
      </c>
      <c r="G117">
        <v>115000</v>
      </c>
      <c r="H117" t="s">
        <v>1128</v>
      </c>
      <c r="I117" t="s">
        <v>1149</v>
      </c>
      <c r="J117" t="s">
        <v>1150</v>
      </c>
      <c r="K117" t="s">
        <v>117</v>
      </c>
      <c r="L117">
        <v>5</v>
      </c>
      <c r="M117">
        <v>5</v>
      </c>
      <c r="N117" t="s">
        <v>506</v>
      </c>
      <c r="O117" t="s">
        <v>506</v>
      </c>
      <c r="P117">
        <v>25</v>
      </c>
      <c r="Q117">
        <v>15</v>
      </c>
      <c r="R117">
        <v>29</v>
      </c>
      <c r="S117">
        <v>32</v>
      </c>
      <c r="AC117">
        <v>29</v>
      </c>
      <c r="AF117" t="s">
        <v>1108</v>
      </c>
      <c r="AG117" t="s">
        <v>439</v>
      </c>
      <c r="AM117" t="s">
        <v>126</v>
      </c>
      <c r="AN117" t="s">
        <v>170</v>
      </c>
      <c r="AO117" t="s">
        <v>499</v>
      </c>
      <c r="AP117" t="s">
        <v>129</v>
      </c>
      <c r="AQ117" t="s">
        <v>129</v>
      </c>
      <c r="AR117" t="s">
        <v>129</v>
      </c>
      <c r="AS117" t="s">
        <v>129</v>
      </c>
      <c r="AU117" t="s">
        <v>131</v>
      </c>
      <c r="AV117" t="s">
        <v>132</v>
      </c>
      <c r="AW117">
        <v>20</v>
      </c>
      <c r="BD117" t="s">
        <v>508</v>
      </c>
      <c r="BE117" t="s">
        <v>129</v>
      </c>
      <c r="BF117" t="s">
        <v>134</v>
      </c>
      <c r="BG117">
        <v>49</v>
      </c>
      <c r="BH117" t="s">
        <v>135</v>
      </c>
      <c r="BJ117">
        <v>198</v>
      </c>
      <c r="BK117">
        <v>900</v>
      </c>
      <c r="BL117">
        <v>620</v>
      </c>
      <c r="BM117">
        <v>23</v>
      </c>
      <c r="BN117">
        <v>27</v>
      </c>
      <c r="BO117">
        <v>276</v>
      </c>
      <c r="BP117">
        <v>1168</v>
      </c>
      <c r="BQ117">
        <v>772</v>
      </c>
    </row>
    <row r="118" spans="1:70" x14ac:dyDescent="0.25">
      <c r="A118" t="s">
        <v>1151</v>
      </c>
      <c r="B118" t="s">
        <v>109</v>
      </c>
      <c r="C118" t="s">
        <v>1100</v>
      </c>
      <c r="D118" t="s">
        <v>1152</v>
      </c>
      <c r="E118" t="s">
        <v>1153</v>
      </c>
      <c r="F118" t="s">
        <v>113</v>
      </c>
      <c r="G118">
        <v>79400</v>
      </c>
      <c r="H118" t="s">
        <v>1154</v>
      </c>
      <c r="I118" t="s">
        <v>1155</v>
      </c>
      <c r="J118" t="s">
        <v>496</v>
      </c>
      <c r="K118" t="s">
        <v>117</v>
      </c>
      <c r="L118" t="s">
        <v>1121</v>
      </c>
      <c r="M118" t="s">
        <v>1121</v>
      </c>
      <c r="N118" t="s">
        <v>1156</v>
      </c>
      <c r="O118" t="s">
        <v>1156</v>
      </c>
      <c r="AC118">
        <v>12</v>
      </c>
      <c r="AM118" t="s">
        <v>126</v>
      </c>
      <c r="AN118" t="s">
        <v>127</v>
      </c>
      <c r="AO118" t="s">
        <v>499</v>
      </c>
      <c r="AP118" t="s">
        <v>129</v>
      </c>
      <c r="AQ118" t="s">
        <v>129</v>
      </c>
      <c r="AR118" t="s">
        <v>129</v>
      </c>
      <c r="AS118" t="s">
        <v>129</v>
      </c>
      <c r="AT118" t="s">
        <v>187</v>
      </c>
      <c r="AV118" t="s">
        <v>132</v>
      </c>
      <c r="BD118" t="s">
        <v>511</v>
      </c>
      <c r="BE118" t="s">
        <v>129</v>
      </c>
      <c r="BG118">
        <v>20</v>
      </c>
      <c r="BH118" t="s">
        <v>135</v>
      </c>
      <c r="BR118" t="s">
        <v>1157</v>
      </c>
    </row>
    <row r="119" spans="1:70" x14ac:dyDescent="0.25">
      <c r="A119" t="s">
        <v>1158</v>
      </c>
      <c r="B119" t="s">
        <v>109</v>
      </c>
      <c r="C119" t="s">
        <v>1100</v>
      </c>
      <c r="D119" t="s">
        <v>1159</v>
      </c>
      <c r="E119" t="s">
        <v>1153</v>
      </c>
      <c r="F119" t="s">
        <v>113</v>
      </c>
      <c r="G119">
        <v>80300</v>
      </c>
      <c r="H119" t="s">
        <v>1154</v>
      </c>
      <c r="I119" t="s">
        <v>1155</v>
      </c>
      <c r="J119" t="s">
        <v>496</v>
      </c>
      <c r="K119" t="s">
        <v>117</v>
      </c>
      <c r="L119" t="s">
        <v>142</v>
      </c>
      <c r="M119" t="s">
        <v>142</v>
      </c>
      <c r="N119" t="s">
        <v>1156</v>
      </c>
      <c r="O119" t="s">
        <v>1156</v>
      </c>
      <c r="AC119">
        <v>15</v>
      </c>
      <c r="AM119" t="s">
        <v>126</v>
      </c>
      <c r="AN119" t="s">
        <v>127</v>
      </c>
      <c r="AO119" t="s">
        <v>499</v>
      </c>
      <c r="AP119" t="s">
        <v>129</v>
      </c>
      <c r="AQ119" t="s">
        <v>129</v>
      </c>
      <c r="AR119" t="s">
        <v>129</v>
      </c>
      <c r="AS119" t="s">
        <v>129</v>
      </c>
      <c r="AT119" t="s">
        <v>187</v>
      </c>
      <c r="AV119" t="s">
        <v>132</v>
      </c>
      <c r="BD119" t="s">
        <v>511</v>
      </c>
      <c r="BE119" t="s">
        <v>129</v>
      </c>
      <c r="BG119">
        <v>25</v>
      </c>
      <c r="BH119" t="s">
        <v>135</v>
      </c>
      <c r="BR119" t="s">
        <v>1157</v>
      </c>
    </row>
    <row r="120" spans="1:70" x14ac:dyDescent="0.25">
      <c r="A120" t="s">
        <v>1160</v>
      </c>
      <c r="B120" t="s">
        <v>109</v>
      </c>
      <c r="C120" t="s">
        <v>1100</v>
      </c>
      <c r="D120" t="s">
        <v>1161</v>
      </c>
      <c r="E120" t="s">
        <v>1153</v>
      </c>
      <c r="F120" t="s">
        <v>113</v>
      </c>
      <c r="G120">
        <v>82400</v>
      </c>
      <c r="H120" t="s">
        <v>1154</v>
      </c>
      <c r="I120" t="s">
        <v>1155</v>
      </c>
      <c r="J120" t="s">
        <v>496</v>
      </c>
      <c r="K120" t="s">
        <v>117</v>
      </c>
      <c r="L120" t="s">
        <v>153</v>
      </c>
      <c r="M120" t="s">
        <v>153</v>
      </c>
      <c r="N120" t="s">
        <v>444</v>
      </c>
      <c r="O120" t="s">
        <v>444</v>
      </c>
      <c r="P120">
        <v>15</v>
      </c>
      <c r="Q120">
        <v>15</v>
      </c>
      <c r="R120">
        <v>28</v>
      </c>
      <c r="S120">
        <v>37</v>
      </c>
      <c r="AC120">
        <v>21</v>
      </c>
      <c r="AF120" t="s">
        <v>1162</v>
      </c>
      <c r="AG120">
        <v>4</v>
      </c>
      <c r="AM120" t="s">
        <v>126</v>
      </c>
      <c r="AN120" t="s">
        <v>127</v>
      </c>
      <c r="AO120" t="s">
        <v>499</v>
      </c>
      <c r="AP120" t="s">
        <v>129</v>
      </c>
      <c r="AQ120" t="s">
        <v>129</v>
      </c>
      <c r="AR120" t="s">
        <v>129</v>
      </c>
      <c r="AS120" t="s">
        <v>129</v>
      </c>
      <c r="AU120" t="s">
        <v>131</v>
      </c>
      <c r="AV120" t="s">
        <v>132</v>
      </c>
      <c r="AW120">
        <v>10</v>
      </c>
      <c r="BD120" t="s">
        <v>443</v>
      </c>
      <c r="BE120" t="s">
        <v>129</v>
      </c>
      <c r="BG120">
        <v>35</v>
      </c>
      <c r="BH120" t="s">
        <v>135</v>
      </c>
    </row>
    <row r="121" spans="1:70" x14ac:dyDescent="0.25">
      <c r="A121" t="s">
        <v>1163</v>
      </c>
      <c r="B121" t="s">
        <v>109</v>
      </c>
      <c r="C121" t="s">
        <v>1100</v>
      </c>
      <c r="D121" t="s">
        <v>1164</v>
      </c>
      <c r="E121" t="s">
        <v>1153</v>
      </c>
      <c r="F121" t="s">
        <v>113</v>
      </c>
      <c r="G121">
        <v>88000</v>
      </c>
      <c r="H121" t="s">
        <v>1154</v>
      </c>
      <c r="I121" t="s">
        <v>1155</v>
      </c>
      <c r="J121" t="s">
        <v>496</v>
      </c>
      <c r="K121" t="s">
        <v>117</v>
      </c>
      <c r="L121">
        <v>4</v>
      </c>
      <c r="M121">
        <v>4</v>
      </c>
      <c r="N121" t="s">
        <v>1165</v>
      </c>
      <c r="O121" t="s">
        <v>1165</v>
      </c>
      <c r="P121">
        <v>20</v>
      </c>
      <c r="Q121">
        <v>15</v>
      </c>
      <c r="R121">
        <v>29</v>
      </c>
      <c r="S121">
        <v>38</v>
      </c>
      <c r="AC121">
        <v>24</v>
      </c>
      <c r="AF121" t="s">
        <v>1162</v>
      </c>
      <c r="AG121">
        <v>4</v>
      </c>
      <c r="AM121" t="s">
        <v>126</v>
      </c>
      <c r="AN121" t="s">
        <v>127</v>
      </c>
      <c r="AO121" t="s">
        <v>499</v>
      </c>
      <c r="AP121" t="s">
        <v>129</v>
      </c>
      <c r="AQ121" t="s">
        <v>129</v>
      </c>
      <c r="AR121" t="s">
        <v>129</v>
      </c>
      <c r="AS121" t="s">
        <v>129</v>
      </c>
      <c r="AU121" t="s">
        <v>131</v>
      </c>
      <c r="AV121" t="s">
        <v>132</v>
      </c>
      <c r="AW121">
        <v>16</v>
      </c>
      <c r="BD121" t="s">
        <v>1166</v>
      </c>
      <c r="BE121" t="s">
        <v>129</v>
      </c>
      <c r="BG121">
        <v>43</v>
      </c>
      <c r="BH121" t="s">
        <v>135</v>
      </c>
    </row>
    <row r="122" spans="1:70" x14ac:dyDescent="0.25">
      <c r="A122" t="s">
        <v>1167</v>
      </c>
      <c r="B122" t="s">
        <v>109</v>
      </c>
      <c r="C122" t="s">
        <v>1100</v>
      </c>
      <c r="D122" t="s">
        <v>1168</v>
      </c>
      <c r="E122" t="s">
        <v>1153</v>
      </c>
      <c r="F122" t="s">
        <v>113</v>
      </c>
      <c r="G122">
        <v>88000</v>
      </c>
      <c r="H122" t="s">
        <v>1154</v>
      </c>
      <c r="I122" t="s">
        <v>1155</v>
      </c>
      <c r="J122" t="s">
        <v>496</v>
      </c>
      <c r="K122" t="s">
        <v>117</v>
      </c>
      <c r="L122">
        <v>5</v>
      </c>
      <c r="M122">
        <v>5</v>
      </c>
      <c r="N122" t="s">
        <v>1169</v>
      </c>
      <c r="O122" t="s">
        <v>1169</v>
      </c>
      <c r="P122">
        <v>20</v>
      </c>
      <c r="Q122">
        <v>15</v>
      </c>
      <c r="R122">
        <v>29</v>
      </c>
      <c r="S122">
        <v>38</v>
      </c>
      <c r="AF122" t="s">
        <v>1162</v>
      </c>
      <c r="AG122" t="s">
        <v>1146</v>
      </c>
      <c r="AM122" t="s">
        <v>126</v>
      </c>
      <c r="AN122" t="s">
        <v>318</v>
      </c>
      <c r="AO122" t="s">
        <v>499</v>
      </c>
      <c r="AP122" t="s">
        <v>129</v>
      </c>
      <c r="AQ122" t="s">
        <v>129</v>
      </c>
      <c r="AR122" t="s">
        <v>129</v>
      </c>
      <c r="AS122" t="s">
        <v>129</v>
      </c>
      <c r="AU122" t="s">
        <v>131</v>
      </c>
      <c r="AV122" t="s">
        <v>132</v>
      </c>
      <c r="AW122">
        <v>16</v>
      </c>
      <c r="BD122" t="s">
        <v>500</v>
      </c>
      <c r="BE122" t="s">
        <v>129</v>
      </c>
      <c r="BG122">
        <v>52</v>
      </c>
      <c r="BH122" t="s">
        <v>135</v>
      </c>
    </row>
    <row r="123" spans="1:70" x14ac:dyDescent="0.25">
      <c r="A123" t="s">
        <v>1170</v>
      </c>
      <c r="B123" t="s">
        <v>109</v>
      </c>
      <c r="C123" t="s">
        <v>1100</v>
      </c>
      <c r="D123" t="s">
        <v>1171</v>
      </c>
      <c r="E123" t="s">
        <v>1172</v>
      </c>
      <c r="F123" t="s">
        <v>177</v>
      </c>
      <c r="G123">
        <v>98300</v>
      </c>
      <c r="H123" t="s">
        <v>1173</v>
      </c>
      <c r="I123" t="s">
        <v>1174</v>
      </c>
      <c r="J123" t="s">
        <v>1175</v>
      </c>
      <c r="K123" t="s">
        <v>117</v>
      </c>
      <c r="L123">
        <v>2</v>
      </c>
      <c r="M123">
        <v>2</v>
      </c>
      <c r="N123" t="s">
        <v>1156</v>
      </c>
      <c r="O123" t="s">
        <v>1156</v>
      </c>
      <c r="AC123">
        <v>11</v>
      </c>
      <c r="AM123" t="s">
        <v>126</v>
      </c>
      <c r="AN123" t="s">
        <v>127</v>
      </c>
      <c r="AO123" t="s">
        <v>499</v>
      </c>
      <c r="AP123" t="s">
        <v>129</v>
      </c>
      <c r="AQ123" t="s">
        <v>129</v>
      </c>
      <c r="AR123" t="s">
        <v>129</v>
      </c>
      <c r="AS123" t="s">
        <v>129</v>
      </c>
      <c r="AT123" t="s">
        <v>130</v>
      </c>
      <c r="AV123" t="s">
        <v>132</v>
      </c>
      <c r="BD123" t="s">
        <v>511</v>
      </c>
      <c r="BE123" t="s">
        <v>129</v>
      </c>
      <c r="BG123">
        <v>19</v>
      </c>
      <c r="BH123" t="s">
        <v>280</v>
      </c>
      <c r="BJ123">
        <v>245</v>
      </c>
      <c r="BK123">
        <v>570</v>
      </c>
      <c r="BL123">
        <v>570</v>
      </c>
      <c r="BM123">
        <v>15</v>
      </c>
      <c r="BN123">
        <v>18</v>
      </c>
      <c r="BO123">
        <v>265</v>
      </c>
      <c r="BP123">
        <v>730</v>
      </c>
      <c r="BQ123">
        <v>625</v>
      </c>
      <c r="BR123" t="s">
        <v>1176</v>
      </c>
    </row>
    <row r="124" spans="1:70" x14ac:dyDescent="0.25">
      <c r="A124" t="s">
        <v>1177</v>
      </c>
      <c r="B124" t="s">
        <v>109</v>
      </c>
      <c r="C124" t="s">
        <v>1100</v>
      </c>
      <c r="D124" t="s">
        <v>1178</v>
      </c>
      <c r="E124" t="s">
        <v>1172</v>
      </c>
      <c r="F124" t="s">
        <v>177</v>
      </c>
      <c r="G124">
        <v>170500</v>
      </c>
      <c r="H124" t="s">
        <v>1173</v>
      </c>
      <c r="I124" t="s">
        <v>1179</v>
      </c>
      <c r="J124" t="s">
        <v>1180</v>
      </c>
      <c r="K124" t="s">
        <v>117</v>
      </c>
      <c r="L124" t="s">
        <v>813</v>
      </c>
      <c r="M124" t="s">
        <v>813</v>
      </c>
      <c r="N124" t="s">
        <v>813</v>
      </c>
      <c r="O124" t="s">
        <v>813</v>
      </c>
      <c r="R124">
        <v>30</v>
      </c>
      <c r="S124">
        <v>49</v>
      </c>
      <c r="AC124">
        <v>31</v>
      </c>
      <c r="AM124" t="s">
        <v>126</v>
      </c>
      <c r="AN124" t="s">
        <v>433</v>
      </c>
      <c r="AO124" t="s">
        <v>1181</v>
      </c>
      <c r="AP124" t="s">
        <v>129</v>
      </c>
      <c r="AQ124" t="s">
        <v>129</v>
      </c>
      <c r="AR124" t="s">
        <v>129</v>
      </c>
      <c r="AS124" t="s">
        <v>129</v>
      </c>
      <c r="AV124" t="s">
        <v>132</v>
      </c>
      <c r="BD124" t="s">
        <v>443</v>
      </c>
      <c r="BE124" t="s">
        <v>129</v>
      </c>
      <c r="BG124">
        <v>52</v>
      </c>
      <c r="BH124" t="s">
        <v>135</v>
      </c>
      <c r="BJ124">
        <v>245</v>
      </c>
      <c r="BK124">
        <v>570</v>
      </c>
      <c r="BL124">
        <v>570</v>
      </c>
      <c r="BM124">
        <v>16</v>
      </c>
      <c r="BN124">
        <v>19</v>
      </c>
      <c r="BO124">
        <v>265</v>
      </c>
      <c r="BP124">
        <v>730</v>
      </c>
      <c r="BQ124">
        <v>625</v>
      </c>
    </row>
    <row r="125" spans="1:70" x14ac:dyDescent="0.25">
      <c r="A125" t="s">
        <v>1182</v>
      </c>
      <c r="B125" t="s">
        <v>109</v>
      </c>
      <c r="C125" t="s">
        <v>1100</v>
      </c>
      <c r="D125" t="s">
        <v>1183</v>
      </c>
      <c r="E125" t="s">
        <v>1184</v>
      </c>
      <c r="F125" t="s">
        <v>177</v>
      </c>
      <c r="G125">
        <v>113000</v>
      </c>
      <c r="H125" t="s">
        <v>1185</v>
      </c>
      <c r="I125" t="s">
        <v>1186</v>
      </c>
      <c r="J125" t="s">
        <v>1187</v>
      </c>
      <c r="K125" t="s">
        <v>117</v>
      </c>
      <c r="L125">
        <v>4</v>
      </c>
      <c r="M125">
        <v>4</v>
      </c>
      <c r="N125" t="s">
        <v>1188</v>
      </c>
      <c r="O125" t="s">
        <v>1188</v>
      </c>
      <c r="R125">
        <v>29</v>
      </c>
      <c r="S125">
        <v>39</v>
      </c>
      <c r="AC125">
        <v>22</v>
      </c>
      <c r="AM125" t="s">
        <v>126</v>
      </c>
      <c r="AN125" t="s">
        <v>170</v>
      </c>
      <c r="AO125" t="s">
        <v>499</v>
      </c>
      <c r="AP125" t="s">
        <v>129</v>
      </c>
      <c r="AQ125" t="s">
        <v>129</v>
      </c>
      <c r="AR125" t="s">
        <v>129</v>
      </c>
      <c r="AS125" t="s">
        <v>129</v>
      </c>
      <c r="AV125" t="s">
        <v>132</v>
      </c>
      <c r="BD125" t="s">
        <v>516</v>
      </c>
      <c r="BE125" t="s">
        <v>129</v>
      </c>
      <c r="BG125">
        <v>38</v>
      </c>
      <c r="BH125" t="s">
        <v>135</v>
      </c>
      <c r="BJ125">
        <v>655</v>
      </c>
      <c r="BK125">
        <v>990</v>
      </c>
      <c r="BL125">
        <v>199</v>
      </c>
      <c r="BM125">
        <v>27</v>
      </c>
      <c r="BN125">
        <v>36</v>
      </c>
      <c r="BO125">
        <v>790</v>
      </c>
      <c r="BP125">
        <v>1150</v>
      </c>
      <c r="BQ125">
        <v>320</v>
      </c>
    </row>
    <row r="126" spans="1:70" x14ac:dyDescent="0.25">
      <c r="A126" t="s">
        <v>1189</v>
      </c>
      <c r="B126" t="s">
        <v>109</v>
      </c>
      <c r="C126" t="s">
        <v>1100</v>
      </c>
      <c r="D126" t="s">
        <v>1190</v>
      </c>
      <c r="E126" t="s">
        <v>1184</v>
      </c>
      <c r="F126" t="s">
        <v>177</v>
      </c>
      <c r="G126">
        <v>109800</v>
      </c>
      <c r="H126" t="s">
        <v>1185</v>
      </c>
      <c r="I126" t="s">
        <v>1191</v>
      </c>
      <c r="J126" t="s">
        <v>1192</v>
      </c>
      <c r="K126" t="s">
        <v>117</v>
      </c>
      <c r="L126">
        <v>5</v>
      </c>
      <c r="M126">
        <v>5</v>
      </c>
      <c r="N126" t="s">
        <v>1193</v>
      </c>
      <c r="O126" t="s">
        <v>1193</v>
      </c>
      <c r="P126">
        <v>25</v>
      </c>
      <c r="Q126">
        <v>15</v>
      </c>
      <c r="R126">
        <v>32</v>
      </c>
      <c r="S126">
        <v>44</v>
      </c>
      <c r="AC126">
        <v>29</v>
      </c>
      <c r="AF126" t="s">
        <v>1162</v>
      </c>
      <c r="AG126">
        <v>4</v>
      </c>
      <c r="AM126" t="s">
        <v>126</v>
      </c>
      <c r="AN126" t="s">
        <v>170</v>
      </c>
      <c r="AO126" t="s">
        <v>499</v>
      </c>
      <c r="AP126" t="s">
        <v>129</v>
      </c>
      <c r="AQ126" t="s">
        <v>129</v>
      </c>
      <c r="AR126" t="s">
        <v>129</v>
      </c>
      <c r="AS126" t="s">
        <v>129</v>
      </c>
      <c r="AU126" t="s">
        <v>312</v>
      </c>
      <c r="AV126" t="s">
        <v>132</v>
      </c>
      <c r="AW126">
        <v>20</v>
      </c>
      <c r="BD126" t="s">
        <v>1194</v>
      </c>
      <c r="BE126" t="s">
        <v>129</v>
      </c>
      <c r="BF126" t="s">
        <v>134</v>
      </c>
      <c r="BG126">
        <v>49</v>
      </c>
      <c r="BH126" t="s">
        <v>135</v>
      </c>
      <c r="BJ126">
        <v>199</v>
      </c>
      <c r="BK126">
        <v>990</v>
      </c>
      <c r="BL126">
        <v>655</v>
      </c>
      <c r="BM126">
        <v>27</v>
      </c>
      <c r="BN126">
        <v>36</v>
      </c>
      <c r="BO126">
        <v>320</v>
      </c>
      <c r="BP126">
        <v>1150</v>
      </c>
      <c r="BQ126">
        <v>790</v>
      </c>
    </row>
    <row r="127" spans="1:70" x14ac:dyDescent="0.25">
      <c r="A127" t="s">
        <v>1195</v>
      </c>
      <c r="B127" t="s">
        <v>109</v>
      </c>
      <c r="C127" t="s">
        <v>1100</v>
      </c>
      <c r="D127" t="s">
        <v>1196</v>
      </c>
      <c r="E127" t="s">
        <v>1184</v>
      </c>
      <c r="F127" t="s">
        <v>177</v>
      </c>
      <c r="G127">
        <v>145700</v>
      </c>
      <c r="H127" t="s">
        <v>1185</v>
      </c>
      <c r="I127" t="s">
        <v>1197</v>
      </c>
      <c r="J127" t="s">
        <v>1198</v>
      </c>
      <c r="K127" t="s">
        <v>117</v>
      </c>
      <c r="L127" t="s">
        <v>1115</v>
      </c>
      <c r="M127">
        <v>7</v>
      </c>
      <c r="N127" t="s">
        <v>1199</v>
      </c>
      <c r="O127" t="s">
        <v>1199</v>
      </c>
      <c r="R127">
        <v>35</v>
      </c>
      <c r="S127">
        <v>49</v>
      </c>
      <c r="AC127">
        <v>35</v>
      </c>
      <c r="AF127">
        <v>6</v>
      </c>
      <c r="AG127">
        <v>4</v>
      </c>
      <c r="AM127" t="s">
        <v>126</v>
      </c>
      <c r="AN127" t="s">
        <v>433</v>
      </c>
      <c r="AO127" t="s">
        <v>499</v>
      </c>
      <c r="AP127" t="s">
        <v>129</v>
      </c>
      <c r="AQ127" t="s">
        <v>129</v>
      </c>
      <c r="AR127" t="s">
        <v>129</v>
      </c>
      <c r="AS127" t="s">
        <v>129</v>
      </c>
      <c r="AV127" t="s">
        <v>132</v>
      </c>
      <c r="BD127" t="s">
        <v>1194</v>
      </c>
      <c r="BE127" t="s">
        <v>129</v>
      </c>
      <c r="BF127" t="s">
        <v>435</v>
      </c>
      <c r="BG127">
        <v>60</v>
      </c>
      <c r="BH127" t="s">
        <v>135</v>
      </c>
      <c r="BJ127">
        <v>199</v>
      </c>
      <c r="BK127">
        <v>655</v>
      </c>
      <c r="BL127">
        <v>990</v>
      </c>
      <c r="BM127">
        <v>27</v>
      </c>
      <c r="BN127">
        <v>27</v>
      </c>
      <c r="BO127">
        <v>199</v>
      </c>
      <c r="BP127">
        <v>655</v>
      </c>
      <c r="BQ127">
        <v>990</v>
      </c>
    </row>
    <row r="128" spans="1:70" x14ac:dyDescent="0.25">
      <c r="A128" t="s">
        <v>1200</v>
      </c>
      <c r="B128" t="s">
        <v>109</v>
      </c>
      <c r="C128" t="s">
        <v>1100</v>
      </c>
      <c r="D128" t="s">
        <v>1201</v>
      </c>
      <c r="E128" t="s">
        <v>1184</v>
      </c>
      <c r="F128" t="s">
        <v>113</v>
      </c>
      <c r="G128">
        <v>150700</v>
      </c>
      <c r="H128" t="s">
        <v>1185</v>
      </c>
      <c r="I128" t="s">
        <v>1202</v>
      </c>
      <c r="J128" t="s">
        <v>1203</v>
      </c>
      <c r="K128" t="s">
        <v>117</v>
      </c>
      <c r="L128" t="s">
        <v>438</v>
      </c>
      <c r="M128">
        <v>8</v>
      </c>
      <c r="N128" t="s">
        <v>1106</v>
      </c>
      <c r="O128" t="s">
        <v>1107</v>
      </c>
      <c r="P128">
        <v>30</v>
      </c>
      <c r="Q128">
        <v>20</v>
      </c>
      <c r="R128">
        <v>35</v>
      </c>
      <c r="S128">
        <v>49</v>
      </c>
      <c r="AC128">
        <v>38</v>
      </c>
      <c r="AF128" t="s">
        <v>504</v>
      </c>
      <c r="AG128" t="s">
        <v>1146</v>
      </c>
      <c r="AM128" t="s">
        <v>126</v>
      </c>
      <c r="AN128" t="s">
        <v>433</v>
      </c>
      <c r="AO128" t="s">
        <v>809</v>
      </c>
      <c r="AP128" t="s">
        <v>129</v>
      </c>
      <c r="AQ128" t="s">
        <v>129</v>
      </c>
      <c r="AR128" t="s">
        <v>129</v>
      </c>
      <c r="AS128" t="s">
        <v>129</v>
      </c>
      <c r="AU128" t="s">
        <v>312</v>
      </c>
      <c r="AV128" t="s">
        <v>132</v>
      </c>
      <c r="AW128">
        <v>20</v>
      </c>
      <c r="BD128" t="s">
        <v>988</v>
      </c>
      <c r="BE128" t="s">
        <v>129</v>
      </c>
      <c r="BF128" t="s">
        <v>435</v>
      </c>
      <c r="BG128">
        <v>64</v>
      </c>
      <c r="BH128" t="s">
        <v>135</v>
      </c>
      <c r="BJ128">
        <v>199</v>
      </c>
      <c r="BK128">
        <v>990</v>
      </c>
      <c r="BL128">
        <v>655</v>
      </c>
      <c r="BM128">
        <v>27</v>
      </c>
      <c r="BN128">
        <v>36</v>
      </c>
      <c r="BO128">
        <v>320</v>
      </c>
      <c r="BP128">
        <v>1150</v>
      </c>
      <c r="BQ128">
        <v>790</v>
      </c>
    </row>
    <row r="129" spans="1:69" x14ac:dyDescent="0.25">
      <c r="A129" t="s">
        <v>1204</v>
      </c>
      <c r="B129" t="s">
        <v>109</v>
      </c>
      <c r="C129" t="s">
        <v>1100</v>
      </c>
      <c r="D129" t="s">
        <v>1205</v>
      </c>
      <c r="E129" t="s">
        <v>1206</v>
      </c>
      <c r="F129" t="s">
        <v>177</v>
      </c>
      <c r="G129">
        <v>98500</v>
      </c>
      <c r="H129" t="s">
        <v>1207</v>
      </c>
      <c r="I129" t="s">
        <v>1208</v>
      </c>
      <c r="J129" t="s">
        <v>1209</v>
      </c>
      <c r="K129" t="s">
        <v>117</v>
      </c>
      <c r="L129" t="s">
        <v>142</v>
      </c>
      <c r="M129" t="s">
        <v>142</v>
      </c>
      <c r="N129" t="s">
        <v>441</v>
      </c>
      <c r="O129" t="s">
        <v>441</v>
      </c>
      <c r="R129">
        <v>22</v>
      </c>
      <c r="S129">
        <v>39</v>
      </c>
      <c r="AC129">
        <v>14</v>
      </c>
      <c r="AH129" t="s">
        <v>1210</v>
      </c>
      <c r="AI129">
        <v>220</v>
      </c>
      <c r="AM129" t="s">
        <v>126</v>
      </c>
      <c r="AN129" t="s">
        <v>127</v>
      </c>
      <c r="AO129" t="s">
        <v>1211</v>
      </c>
      <c r="AP129" t="s">
        <v>129</v>
      </c>
      <c r="AQ129" t="s">
        <v>129</v>
      </c>
      <c r="AR129" t="s">
        <v>129</v>
      </c>
      <c r="AS129" t="s">
        <v>129</v>
      </c>
      <c r="AT129" t="s">
        <v>130</v>
      </c>
      <c r="AV129" t="s">
        <v>132</v>
      </c>
      <c r="BD129" t="s">
        <v>511</v>
      </c>
      <c r="BE129" t="s">
        <v>129</v>
      </c>
      <c r="BG129">
        <v>23</v>
      </c>
      <c r="BH129" t="s">
        <v>280</v>
      </c>
      <c r="BJ129">
        <v>600</v>
      </c>
      <c r="BK129">
        <v>740</v>
      </c>
      <c r="BL129">
        <v>200</v>
      </c>
      <c r="BM129">
        <v>14</v>
      </c>
      <c r="BN129">
        <v>17</v>
      </c>
      <c r="BO129">
        <v>700</v>
      </c>
      <c r="BP129">
        <v>820</v>
      </c>
      <c r="BQ129">
        <v>310</v>
      </c>
    </row>
    <row r="130" spans="1:69" x14ac:dyDescent="0.25">
      <c r="A130" t="s">
        <v>1212</v>
      </c>
      <c r="B130" t="s">
        <v>109</v>
      </c>
      <c r="C130" t="s">
        <v>1100</v>
      </c>
      <c r="D130" t="s">
        <v>1213</v>
      </c>
      <c r="E130" t="s">
        <v>1206</v>
      </c>
      <c r="F130" t="s">
        <v>177</v>
      </c>
      <c r="G130">
        <v>108700</v>
      </c>
      <c r="H130" t="s">
        <v>1207</v>
      </c>
      <c r="I130" t="s">
        <v>1214</v>
      </c>
      <c r="J130" t="s">
        <v>1215</v>
      </c>
      <c r="K130" t="s">
        <v>117</v>
      </c>
      <c r="L130" t="s">
        <v>153</v>
      </c>
      <c r="M130" t="s">
        <v>153</v>
      </c>
      <c r="N130" t="s">
        <v>445</v>
      </c>
      <c r="O130" t="s">
        <v>445</v>
      </c>
      <c r="R130">
        <v>22</v>
      </c>
      <c r="S130">
        <v>42</v>
      </c>
      <c r="AC130">
        <v>20</v>
      </c>
      <c r="AH130" t="s">
        <v>1216</v>
      </c>
      <c r="AI130">
        <v>220</v>
      </c>
      <c r="AM130" t="s">
        <v>126</v>
      </c>
      <c r="AN130" t="s">
        <v>127</v>
      </c>
      <c r="AO130" t="s">
        <v>1211</v>
      </c>
      <c r="AP130" t="s">
        <v>129</v>
      </c>
      <c r="AQ130" t="s">
        <v>129</v>
      </c>
      <c r="AR130" t="s">
        <v>129</v>
      </c>
      <c r="AS130" t="s">
        <v>129</v>
      </c>
      <c r="AT130" t="s">
        <v>130</v>
      </c>
      <c r="AV130" t="s">
        <v>132</v>
      </c>
      <c r="BD130" t="s">
        <v>513</v>
      </c>
      <c r="BE130" t="s">
        <v>129</v>
      </c>
      <c r="BG130">
        <v>33</v>
      </c>
      <c r="BH130" t="s">
        <v>280</v>
      </c>
      <c r="BJ130">
        <v>600</v>
      </c>
      <c r="BK130">
        <v>740</v>
      </c>
      <c r="BL130">
        <v>200</v>
      </c>
      <c r="BM130">
        <v>14</v>
      </c>
      <c r="BN130">
        <v>17</v>
      </c>
      <c r="BO130">
        <v>700</v>
      </c>
      <c r="BP130">
        <v>820</v>
      </c>
      <c r="BQ130">
        <v>310</v>
      </c>
    </row>
    <row r="131" spans="1:69" x14ac:dyDescent="0.25">
      <c r="A131" t="s">
        <v>1217</v>
      </c>
      <c r="B131" t="s">
        <v>109</v>
      </c>
      <c r="C131" t="s">
        <v>1100</v>
      </c>
      <c r="D131" t="s">
        <v>1218</v>
      </c>
      <c r="E131" t="s">
        <v>1206</v>
      </c>
      <c r="F131" t="s">
        <v>177</v>
      </c>
      <c r="G131">
        <v>118800</v>
      </c>
      <c r="H131" t="s">
        <v>1207</v>
      </c>
      <c r="I131" t="s">
        <v>1219</v>
      </c>
      <c r="J131" t="s">
        <v>1220</v>
      </c>
      <c r="K131" t="s">
        <v>117</v>
      </c>
      <c r="L131">
        <v>4</v>
      </c>
      <c r="M131">
        <v>4</v>
      </c>
      <c r="N131" t="s">
        <v>444</v>
      </c>
      <c r="O131" t="s">
        <v>444</v>
      </c>
      <c r="R131">
        <v>22</v>
      </c>
      <c r="S131">
        <v>44</v>
      </c>
      <c r="AC131">
        <v>22</v>
      </c>
      <c r="AH131" t="s">
        <v>1221</v>
      </c>
      <c r="AI131">
        <v>220</v>
      </c>
      <c r="AM131" t="s">
        <v>126</v>
      </c>
      <c r="AN131" t="s">
        <v>170</v>
      </c>
      <c r="AO131" t="s">
        <v>1211</v>
      </c>
      <c r="AP131" t="s">
        <v>129</v>
      </c>
      <c r="AQ131" t="s">
        <v>129</v>
      </c>
      <c r="AR131" t="s">
        <v>129</v>
      </c>
      <c r="AS131" t="s">
        <v>129</v>
      </c>
      <c r="AT131" t="s">
        <v>130</v>
      </c>
      <c r="AV131" t="s">
        <v>132</v>
      </c>
      <c r="BD131" t="s">
        <v>1222</v>
      </c>
      <c r="BE131" t="s">
        <v>129</v>
      </c>
      <c r="BG131">
        <v>38</v>
      </c>
      <c r="BH131" t="s">
        <v>135</v>
      </c>
      <c r="BJ131">
        <v>600</v>
      </c>
      <c r="BK131">
        <v>740</v>
      </c>
      <c r="BL131">
        <v>200</v>
      </c>
      <c r="BM131">
        <v>14</v>
      </c>
      <c r="BN131">
        <v>17</v>
      </c>
      <c r="BO131">
        <v>700</v>
      </c>
      <c r="BP131">
        <v>820</v>
      </c>
      <c r="BQ131">
        <v>310</v>
      </c>
    </row>
    <row r="132" spans="1:69" x14ac:dyDescent="0.25">
      <c r="A132" t="s">
        <v>1223</v>
      </c>
      <c r="B132" t="s">
        <v>109</v>
      </c>
      <c r="C132" t="s">
        <v>1100</v>
      </c>
      <c r="D132" t="s">
        <v>1224</v>
      </c>
      <c r="E132" t="s">
        <v>1073</v>
      </c>
      <c r="F132" t="s">
        <v>177</v>
      </c>
      <c r="G132">
        <v>293000</v>
      </c>
      <c r="H132" t="s">
        <v>1074</v>
      </c>
      <c r="I132" t="s">
        <v>1225</v>
      </c>
      <c r="J132" t="s">
        <v>496</v>
      </c>
      <c r="K132" t="s">
        <v>117</v>
      </c>
      <c r="L132" t="s">
        <v>264</v>
      </c>
      <c r="M132">
        <v>14</v>
      </c>
      <c r="N132" t="s">
        <v>1226</v>
      </c>
      <c r="O132" t="s">
        <v>1227</v>
      </c>
      <c r="P132">
        <v>75</v>
      </c>
      <c r="Q132">
        <v>30</v>
      </c>
      <c r="T132" t="s">
        <v>1079</v>
      </c>
      <c r="U132">
        <v>54</v>
      </c>
      <c r="V132">
        <v>54</v>
      </c>
      <c r="W132">
        <v>-15</v>
      </c>
      <c r="X132">
        <v>46</v>
      </c>
      <c r="Y132">
        <v>-15</v>
      </c>
      <c r="Z132">
        <v>24</v>
      </c>
      <c r="AD132" t="s">
        <v>1228</v>
      </c>
      <c r="AE132" t="s">
        <v>1229</v>
      </c>
      <c r="AJ132" t="s">
        <v>689</v>
      </c>
      <c r="AK132" t="s">
        <v>690</v>
      </c>
      <c r="AL132">
        <v>380</v>
      </c>
      <c r="AM132" t="s">
        <v>127</v>
      </c>
      <c r="AN132" t="s">
        <v>433</v>
      </c>
      <c r="AP132" t="s">
        <v>129</v>
      </c>
      <c r="AQ132" t="s">
        <v>129</v>
      </c>
      <c r="AR132" t="s">
        <v>129</v>
      </c>
      <c r="AS132" t="s">
        <v>129</v>
      </c>
      <c r="AT132" t="s">
        <v>130</v>
      </c>
      <c r="AU132" t="s">
        <v>535</v>
      </c>
      <c r="AV132" t="s">
        <v>132</v>
      </c>
      <c r="AW132">
        <v>16</v>
      </c>
      <c r="BD132" t="s">
        <v>1230</v>
      </c>
      <c r="BE132" t="s">
        <v>129</v>
      </c>
      <c r="BH132" t="s">
        <v>586</v>
      </c>
      <c r="BJ132">
        <v>1290</v>
      </c>
      <c r="BK132">
        <v>900</v>
      </c>
      <c r="BL132">
        <v>330</v>
      </c>
      <c r="BM132">
        <v>104</v>
      </c>
      <c r="BN132">
        <v>114</v>
      </c>
      <c r="BO132">
        <v>1460</v>
      </c>
      <c r="BP132">
        <v>1050</v>
      </c>
      <c r="BQ132">
        <v>445</v>
      </c>
    </row>
    <row r="133" spans="1:69" x14ac:dyDescent="0.25">
      <c r="A133" t="s">
        <v>1231</v>
      </c>
      <c r="B133" t="s">
        <v>109</v>
      </c>
      <c r="C133" t="s">
        <v>1100</v>
      </c>
      <c r="D133" t="s">
        <v>1232</v>
      </c>
      <c r="E133" t="s">
        <v>1233</v>
      </c>
      <c r="F133" t="s">
        <v>177</v>
      </c>
      <c r="G133">
        <v>138700</v>
      </c>
      <c r="H133" t="s">
        <v>1234</v>
      </c>
      <c r="I133" t="s">
        <v>1235</v>
      </c>
      <c r="J133" t="s">
        <v>496</v>
      </c>
      <c r="K133" t="s">
        <v>117</v>
      </c>
      <c r="L133" t="s">
        <v>1236</v>
      </c>
      <c r="M133" t="s">
        <v>1237</v>
      </c>
      <c r="N133" t="s">
        <v>154</v>
      </c>
      <c r="O133" t="s">
        <v>1238</v>
      </c>
      <c r="P133">
        <v>30</v>
      </c>
      <c r="Q133">
        <v>15</v>
      </c>
      <c r="T133">
        <v>2</v>
      </c>
      <c r="W133">
        <v>-10</v>
      </c>
      <c r="X133">
        <v>46</v>
      </c>
      <c r="Y133">
        <v>-15</v>
      </c>
      <c r="Z133">
        <v>24</v>
      </c>
      <c r="AF133" t="s">
        <v>1239</v>
      </c>
      <c r="AG133" t="s">
        <v>1240</v>
      </c>
      <c r="AM133" t="s">
        <v>1241</v>
      </c>
      <c r="AN133" t="s">
        <v>1242</v>
      </c>
      <c r="AP133" t="s">
        <v>129</v>
      </c>
      <c r="AQ133" t="s">
        <v>129</v>
      </c>
      <c r="AR133" t="s">
        <v>129</v>
      </c>
      <c r="AS133" t="s">
        <v>129</v>
      </c>
      <c r="AT133" t="s">
        <v>187</v>
      </c>
      <c r="AU133" t="s">
        <v>131</v>
      </c>
      <c r="AV133" t="s">
        <v>132</v>
      </c>
      <c r="AW133">
        <v>16</v>
      </c>
      <c r="AX133">
        <v>20</v>
      </c>
      <c r="AY133">
        <v>10</v>
      </c>
      <c r="BD133" t="s">
        <v>1243</v>
      </c>
      <c r="BE133" t="s">
        <v>129</v>
      </c>
      <c r="BH133" t="s">
        <v>135</v>
      </c>
      <c r="BJ133">
        <v>542</v>
      </c>
      <c r="BK133">
        <v>799</v>
      </c>
      <c r="BL133">
        <v>290</v>
      </c>
      <c r="BM133">
        <v>33</v>
      </c>
      <c r="BN133">
        <v>37</v>
      </c>
      <c r="BO133">
        <v>602</v>
      </c>
      <c r="BP133">
        <v>940</v>
      </c>
      <c r="BQ133">
        <v>375</v>
      </c>
    </row>
    <row r="134" spans="1:69" x14ac:dyDescent="0.25">
      <c r="A134" t="s">
        <v>1244</v>
      </c>
      <c r="B134" t="s">
        <v>109</v>
      </c>
      <c r="C134" t="s">
        <v>1100</v>
      </c>
      <c r="D134" t="s">
        <v>1245</v>
      </c>
      <c r="E134" t="s">
        <v>1233</v>
      </c>
      <c r="F134" t="s">
        <v>177</v>
      </c>
      <c r="G134">
        <v>181400</v>
      </c>
      <c r="H134" t="s">
        <v>1234</v>
      </c>
      <c r="I134" t="s">
        <v>1235</v>
      </c>
      <c r="J134" t="s">
        <v>496</v>
      </c>
      <c r="K134" t="s">
        <v>117</v>
      </c>
      <c r="L134" t="s">
        <v>1246</v>
      </c>
      <c r="M134" t="s">
        <v>1247</v>
      </c>
      <c r="N134" t="s">
        <v>1248</v>
      </c>
      <c r="O134" t="s">
        <v>456</v>
      </c>
      <c r="P134">
        <v>30</v>
      </c>
      <c r="Q134">
        <v>15</v>
      </c>
      <c r="T134">
        <v>2</v>
      </c>
      <c r="W134">
        <v>-10</v>
      </c>
      <c r="X134">
        <v>46</v>
      </c>
      <c r="Y134">
        <v>-15</v>
      </c>
      <c r="Z134">
        <v>24</v>
      </c>
      <c r="AF134" t="s">
        <v>1249</v>
      </c>
      <c r="AG134" t="s">
        <v>1240</v>
      </c>
      <c r="AM134" t="s">
        <v>1241</v>
      </c>
      <c r="AN134" t="s">
        <v>1242</v>
      </c>
      <c r="AP134" t="s">
        <v>129</v>
      </c>
      <c r="AQ134" t="s">
        <v>129</v>
      </c>
      <c r="AR134" t="s">
        <v>129</v>
      </c>
      <c r="AS134" t="s">
        <v>129</v>
      </c>
      <c r="AT134" t="s">
        <v>187</v>
      </c>
      <c r="AU134" t="s">
        <v>131</v>
      </c>
      <c r="AV134" t="s">
        <v>132</v>
      </c>
      <c r="AW134">
        <v>16</v>
      </c>
      <c r="AX134">
        <v>20</v>
      </c>
      <c r="AY134">
        <v>10</v>
      </c>
      <c r="BD134" t="s">
        <v>1250</v>
      </c>
      <c r="BE134" t="s">
        <v>129</v>
      </c>
      <c r="BH134" t="s">
        <v>135</v>
      </c>
      <c r="BJ134">
        <v>632</v>
      </c>
      <c r="BK134">
        <v>799</v>
      </c>
      <c r="BL134">
        <v>290</v>
      </c>
      <c r="BM134">
        <v>37</v>
      </c>
      <c r="BN134">
        <v>41</v>
      </c>
      <c r="BO134">
        <v>692</v>
      </c>
      <c r="BP134">
        <v>940</v>
      </c>
      <c r="BQ134">
        <v>375</v>
      </c>
    </row>
    <row r="135" spans="1:69" x14ac:dyDescent="0.25">
      <c r="A135" t="s">
        <v>1251</v>
      </c>
      <c r="B135" t="s">
        <v>109</v>
      </c>
      <c r="C135" t="s">
        <v>1100</v>
      </c>
      <c r="D135" t="s">
        <v>1252</v>
      </c>
      <c r="E135" t="s">
        <v>1233</v>
      </c>
      <c r="F135" t="s">
        <v>177</v>
      </c>
      <c r="G135">
        <v>199200</v>
      </c>
      <c r="H135" t="s">
        <v>1234</v>
      </c>
      <c r="I135" t="s">
        <v>1235</v>
      </c>
      <c r="J135" t="s">
        <v>496</v>
      </c>
      <c r="K135" t="s">
        <v>117</v>
      </c>
      <c r="L135" t="s">
        <v>1253</v>
      </c>
      <c r="M135" t="s">
        <v>1254</v>
      </c>
      <c r="N135" t="s">
        <v>1255</v>
      </c>
      <c r="O135" t="s">
        <v>1256</v>
      </c>
      <c r="P135">
        <v>50</v>
      </c>
      <c r="Q135">
        <v>15</v>
      </c>
      <c r="T135">
        <v>3</v>
      </c>
      <c r="W135">
        <v>-10</v>
      </c>
      <c r="X135">
        <v>46</v>
      </c>
      <c r="Y135">
        <v>-15</v>
      </c>
      <c r="Z135">
        <v>24</v>
      </c>
      <c r="AF135" t="s">
        <v>1249</v>
      </c>
      <c r="AG135" t="s">
        <v>1240</v>
      </c>
      <c r="AM135" t="s">
        <v>1257</v>
      </c>
      <c r="AN135" t="s">
        <v>1258</v>
      </c>
      <c r="AP135" t="s">
        <v>129</v>
      </c>
      <c r="AQ135" t="s">
        <v>129</v>
      </c>
      <c r="AR135" t="s">
        <v>129</v>
      </c>
      <c r="AS135" t="s">
        <v>129</v>
      </c>
      <c r="AT135" t="s">
        <v>187</v>
      </c>
      <c r="AU135" t="s">
        <v>312</v>
      </c>
      <c r="AV135" t="s">
        <v>132</v>
      </c>
      <c r="AW135">
        <v>16</v>
      </c>
      <c r="AX135">
        <v>25</v>
      </c>
      <c r="AY135">
        <v>10</v>
      </c>
      <c r="BD135" t="s">
        <v>1259</v>
      </c>
      <c r="BE135" t="s">
        <v>129</v>
      </c>
      <c r="BH135" t="s">
        <v>135</v>
      </c>
      <c r="BJ135">
        <v>716</v>
      </c>
      <c r="BK135">
        <v>820</v>
      </c>
      <c r="BL135">
        <v>315</v>
      </c>
      <c r="BM135">
        <v>46</v>
      </c>
      <c r="BN135">
        <v>55</v>
      </c>
      <c r="BO135">
        <v>890</v>
      </c>
      <c r="BP135">
        <v>1027</v>
      </c>
      <c r="BQ135">
        <v>415</v>
      </c>
    </row>
    <row r="136" spans="1:69" x14ac:dyDescent="0.25">
      <c r="A136" t="s">
        <v>1260</v>
      </c>
      <c r="B136" t="s">
        <v>109</v>
      </c>
      <c r="C136" t="s">
        <v>1100</v>
      </c>
      <c r="D136" t="s">
        <v>1261</v>
      </c>
      <c r="E136" t="s">
        <v>1233</v>
      </c>
      <c r="F136" t="s">
        <v>177</v>
      </c>
      <c r="G136">
        <v>232400</v>
      </c>
      <c r="H136" t="s">
        <v>1234</v>
      </c>
      <c r="I136" t="s">
        <v>1235</v>
      </c>
      <c r="J136" t="s">
        <v>496</v>
      </c>
      <c r="K136" t="s">
        <v>117</v>
      </c>
      <c r="L136" t="s">
        <v>1262</v>
      </c>
      <c r="M136" t="s">
        <v>1263</v>
      </c>
      <c r="N136" t="s">
        <v>1264</v>
      </c>
      <c r="O136" t="s">
        <v>1265</v>
      </c>
      <c r="P136">
        <v>50</v>
      </c>
      <c r="Q136">
        <v>15</v>
      </c>
      <c r="T136">
        <v>3</v>
      </c>
      <c r="W136">
        <v>-10</v>
      </c>
      <c r="X136">
        <v>46</v>
      </c>
      <c r="Y136">
        <v>-15</v>
      </c>
      <c r="Z136">
        <v>24</v>
      </c>
      <c r="AF136" t="s">
        <v>379</v>
      </c>
      <c r="AG136" t="s">
        <v>1266</v>
      </c>
      <c r="AM136" t="s">
        <v>1257</v>
      </c>
      <c r="AN136" t="s">
        <v>1267</v>
      </c>
      <c r="AP136" t="s">
        <v>129</v>
      </c>
      <c r="AQ136" t="s">
        <v>129</v>
      </c>
      <c r="AR136" t="s">
        <v>129</v>
      </c>
      <c r="AS136" t="s">
        <v>129</v>
      </c>
      <c r="AT136" t="s">
        <v>187</v>
      </c>
      <c r="AU136" t="s">
        <v>312</v>
      </c>
      <c r="AV136" t="s">
        <v>132</v>
      </c>
      <c r="AW136">
        <v>20</v>
      </c>
      <c r="AX136">
        <v>25</v>
      </c>
      <c r="AY136">
        <v>10</v>
      </c>
      <c r="BD136" t="s">
        <v>1268</v>
      </c>
      <c r="BE136" t="s">
        <v>129</v>
      </c>
      <c r="BH136" t="s">
        <v>135</v>
      </c>
      <c r="BJ136">
        <v>716</v>
      </c>
      <c r="BK136">
        <v>820</v>
      </c>
      <c r="BL136">
        <v>315</v>
      </c>
      <c r="BM136">
        <v>46</v>
      </c>
      <c r="BN136">
        <v>55</v>
      </c>
      <c r="BO136">
        <v>890</v>
      </c>
      <c r="BP136">
        <v>1027</v>
      </c>
      <c r="BQ136">
        <v>415</v>
      </c>
    </row>
    <row r="137" spans="1:69" x14ac:dyDescent="0.25">
      <c r="A137" t="s">
        <v>1269</v>
      </c>
      <c r="B137" t="s">
        <v>109</v>
      </c>
      <c r="C137" t="s">
        <v>1100</v>
      </c>
      <c r="D137" t="s">
        <v>1270</v>
      </c>
      <c r="E137" t="s">
        <v>1233</v>
      </c>
      <c r="F137" t="s">
        <v>177</v>
      </c>
      <c r="G137">
        <v>317900</v>
      </c>
      <c r="H137" t="s">
        <v>1234</v>
      </c>
      <c r="I137" t="s">
        <v>1235</v>
      </c>
      <c r="J137" t="s">
        <v>496</v>
      </c>
      <c r="K137" t="s">
        <v>117</v>
      </c>
      <c r="L137" t="s">
        <v>1271</v>
      </c>
      <c r="M137" t="s">
        <v>1272</v>
      </c>
      <c r="N137" t="s">
        <v>1273</v>
      </c>
      <c r="O137" t="s">
        <v>1274</v>
      </c>
      <c r="P137">
        <v>70</v>
      </c>
      <c r="Q137">
        <v>15</v>
      </c>
      <c r="T137">
        <v>4</v>
      </c>
      <c r="W137">
        <v>-10</v>
      </c>
      <c r="X137">
        <v>46</v>
      </c>
      <c r="Y137">
        <v>-15</v>
      </c>
      <c r="Z137">
        <v>24</v>
      </c>
      <c r="AF137" t="s">
        <v>379</v>
      </c>
      <c r="AG137" t="s">
        <v>1266</v>
      </c>
      <c r="AM137" t="s">
        <v>1275</v>
      </c>
      <c r="AN137" t="s">
        <v>1276</v>
      </c>
      <c r="AP137" t="s">
        <v>129</v>
      </c>
      <c r="AQ137" t="s">
        <v>129</v>
      </c>
      <c r="AR137" t="s">
        <v>129</v>
      </c>
      <c r="AS137" t="s">
        <v>129</v>
      </c>
      <c r="AT137" t="s">
        <v>187</v>
      </c>
      <c r="AU137" t="s">
        <v>312</v>
      </c>
      <c r="AV137" t="s">
        <v>132</v>
      </c>
      <c r="AW137">
        <v>25</v>
      </c>
      <c r="AX137">
        <v>25</v>
      </c>
      <c r="AY137">
        <v>10</v>
      </c>
      <c r="BD137" t="s">
        <v>1277</v>
      </c>
      <c r="BE137" t="s">
        <v>129</v>
      </c>
      <c r="BH137" t="s">
        <v>135</v>
      </c>
      <c r="BJ137">
        <v>884</v>
      </c>
      <c r="BK137">
        <v>820</v>
      </c>
      <c r="BL137">
        <v>315</v>
      </c>
      <c r="BM137">
        <v>55</v>
      </c>
      <c r="BN137">
        <v>64</v>
      </c>
      <c r="BO137">
        <v>1058</v>
      </c>
      <c r="BP137">
        <v>1027</v>
      </c>
      <c r="BQ137">
        <v>445</v>
      </c>
    </row>
    <row r="138" spans="1:69" x14ac:dyDescent="0.25">
      <c r="A138" t="s">
        <v>1278</v>
      </c>
      <c r="B138" t="s">
        <v>109</v>
      </c>
      <c r="C138" t="s">
        <v>1100</v>
      </c>
      <c r="D138" t="s">
        <v>1279</v>
      </c>
      <c r="E138" t="s">
        <v>1233</v>
      </c>
      <c r="F138" t="s">
        <v>177</v>
      </c>
      <c r="G138">
        <v>348500</v>
      </c>
      <c r="H138" t="s">
        <v>1234</v>
      </c>
      <c r="I138" t="s">
        <v>1235</v>
      </c>
      <c r="J138" t="s">
        <v>496</v>
      </c>
      <c r="K138" t="s">
        <v>117</v>
      </c>
      <c r="L138" t="s">
        <v>1280</v>
      </c>
      <c r="M138" t="s">
        <v>1281</v>
      </c>
      <c r="N138" t="s">
        <v>142</v>
      </c>
      <c r="O138" t="s">
        <v>1282</v>
      </c>
      <c r="P138">
        <v>75</v>
      </c>
      <c r="Q138">
        <v>15</v>
      </c>
      <c r="T138">
        <v>5</v>
      </c>
      <c r="W138">
        <v>-10</v>
      </c>
      <c r="X138">
        <v>24</v>
      </c>
      <c r="Y138">
        <v>-15</v>
      </c>
      <c r="Z138">
        <v>24</v>
      </c>
      <c r="AF138" t="s">
        <v>379</v>
      </c>
      <c r="AG138" t="s">
        <v>1266</v>
      </c>
      <c r="AM138" t="s">
        <v>1283</v>
      </c>
      <c r="AN138" t="s">
        <v>1284</v>
      </c>
      <c r="AP138" t="s">
        <v>129</v>
      </c>
      <c r="AQ138" t="s">
        <v>129</v>
      </c>
      <c r="AR138" t="s">
        <v>129</v>
      </c>
      <c r="AS138" t="s">
        <v>129</v>
      </c>
      <c r="AT138" t="s">
        <v>187</v>
      </c>
      <c r="AU138" t="s">
        <v>312</v>
      </c>
      <c r="AV138" t="s">
        <v>132</v>
      </c>
      <c r="AW138">
        <v>25</v>
      </c>
      <c r="AX138">
        <v>25</v>
      </c>
      <c r="AY138">
        <v>10</v>
      </c>
      <c r="BD138" t="s">
        <v>1285</v>
      </c>
      <c r="BE138" t="s">
        <v>129</v>
      </c>
      <c r="BH138" t="s">
        <v>135</v>
      </c>
      <c r="BJ138">
        <v>884</v>
      </c>
      <c r="BK138">
        <v>820</v>
      </c>
      <c r="BL138">
        <v>315</v>
      </c>
      <c r="BM138">
        <v>59</v>
      </c>
      <c r="BN138">
        <v>69</v>
      </c>
      <c r="BO138">
        <v>1058</v>
      </c>
      <c r="BP138">
        <v>1027</v>
      </c>
      <c r="BQ138">
        <v>445</v>
      </c>
    </row>
    <row r="139" spans="1:69" x14ac:dyDescent="0.25">
      <c r="A139" t="s">
        <v>1286</v>
      </c>
      <c r="B139" t="s">
        <v>109</v>
      </c>
      <c r="C139" t="s">
        <v>1100</v>
      </c>
      <c r="D139" t="s">
        <v>1287</v>
      </c>
      <c r="E139" t="s">
        <v>1288</v>
      </c>
      <c r="F139" t="s">
        <v>113</v>
      </c>
      <c r="G139">
        <v>138700</v>
      </c>
      <c r="H139" t="s">
        <v>1289</v>
      </c>
      <c r="I139" t="s">
        <v>1290</v>
      </c>
      <c r="J139" t="s">
        <v>496</v>
      </c>
      <c r="K139" t="s">
        <v>117</v>
      </c>
      <c r="L139" t="s">
        <v>1291</v>
      </c>
      <c r="M139" t="s">
        <v>1292</v>
      </c>
      <c r="N139" t="s">
        <v>1293</v>
      </c>
      <c r="O139" t="s">
        <v>1294</v>
      </c>
      <c r="P139">
        <v>30</v>
      </c>
      <c r="Q139">
        <v>15</v>
      </c>
      <c r="T139">
        <v>2</v>
      </c>
      <c r="W139">
        <v>10</v>
      </c>
      <c r="X139">
        <v>46</v>
      </c>
      <c r="Y139">
        <v>-15</v>
      </c>
      <c r="Z139">
        <v>24</v>
      </c>
      <c r="AF139" t="s">
        <v>1295</v>
      </c>
      <c r="AG139" t="s">
        <v>1296</v>
      </c>
      <c r="AJ139" t="s">
        <v>1297</v>
      </c>
      <c r="AK139" t="s">
        <v>690</v>
      </c>
      <c r="AL139">
        <v>220</v>
      </c>
      <c r="AM139" t="s">
        <v>1298</v>
      </c>
      <c r="AN139" t="s">
        <v>1299</v>
      </c>
      <c r="AO139" t="s">
        <v>1300</v>
      </c>
      <c r="AP139" t="s">
        <v>129</v>
      </c>
      <c r="AQ139" t="s">
        <v>129</v>
      </c>
      <c r="AR139" t="s">
        <v>129</v>
      </c>
      <c r="AS139" t="s">
        <v>129</v>
      </c>
      <c r="AT139" t="s">
        <v>1301</v>
      </c>
      <c r="AU139" t="s">
        <v>312</v>
      </c>
      <c r="AV139" t="s">
        <v>132</v>
      </c>
      <c r="AW139">
        <v>16</v>
      </c>
      <c r="AX139">
        <v>20</v>
      </c>
      <c r="AY139">
        <v>10</v>
      </c>
      <c r="BD139" t="s">
        <v>1302</v>
      </c>
      <c r="BE139" t="s">
        <v>129</v>
      </c>
      <c r="BF139" t="s">
        <v>134</v>
      </c>
      <c r="BH139" t="s">
        <v>280</v>
      </c>
      <c r="BJ139">
        <v>540</v>
      </c>
      <c r="BK139">
        <v>790</v>
      </c>
      <c r="BL139">
        <v>290</v>
      </c>
      <c r="BM139">
        <v>37</v>
      </c>
      <c r="BN139">
        <v>41</v>
      </c>
      <c r="BO139">
        <v>648</v>
      </c>
      <c r="BP139">
        <v>910</v>
      </c>
      <c r="BQ139">
        <v>380</v>
      </c>
    </row>
    <row r="140" spans="1:69" x14ac:dyDescent="0.25">
      <c r="A140" t="s">
        <v>1303</v>
      </c>
      <c r="B140" t="s">
        <v>109</v>
      </c>
      <c r="C140" t="s">
        <v>1100</v>
      </c>
      <c r="D140" t="s">
        <v>1304</v>
      </c>
      <c r="E140" t="s">
        <v>1288</v>
      </c>
      <c r="F140" t="s">
        <v>113</v>
      </c>
      <c r="G140">
        <v>181400</v>
      </c>
      <c r="H140" t="s">
        <v>1289</v>
      </c>
      <c r="I140" t="s">
        <v>1305</v>
      </c>
      <c r="J140" t="s">
        <v>496</v>
      </c>
      <c r="K140" t="s">
        <v>117</v>
      </c>
      <c r="L140" t="s">
        <v>1306</v>
      </c>
      <c r="M140" t="s">
        <v>1307</v>
      </c>
      <c r="N140" t="s">
        <v>1308</v>
      </c>
      <c r="O140" t="s">
        <v>457</v>
      </c>
      <c r="P140">
        <v>30</v>
      </c>
      <c r="Q140">
        <v>15</v>
      </c>
      <c r="T140">
        <v>2</v>
      </c>
      <c r="W140">
        <v>10</v>
      </c>
      <c r="X140">
        <v>46</v>
      </c>
      <c r="Y140">
        <v>-15</v>
      </c>
      <c r="Z140">
        <v>24</v>
      </c>
      <c r="AF140" t="s">
        <v>1309</v>
      </c>
      <c r="AG140" t="s">
        <v>1296</v>
      </c>
      <c r="AJ140" t="s">
        <v>1310</v>
      </c>
      <c r="AK140" t="s">
        <v>415</v>
      </c>
      <c r="AL140">
        <v>220</v>
      </c>
      <c r="AM140" t="s">
        <v>1298</v>
      </c>
      <c r="AN140" t="s">
        <v>1299</v>
      </c>
      <c r="AO140" t="s">
        <v>1300</v>
      </c>
      <c r="AP140" t="s">
        <v>129</v>
      </c>
      <c r="AQ140" t="s">
        <v>129</v>
      </c>
      <c r="AR140" t="s">
        <v>129</v>
      </c>
      <c r="AS140" t="s">
        <v>129</v>
      </c>
      <c r="AT140" t="s">
        <v>1301</v>
      </c>
      <c r="AU140" t="s">
        <v>312</v>
      </c>
      <c r="AV140" t="s">
        <v>132</v>
      </c>
      <c r="AW140">
        <v>20</v>
      </c>
      <c r="AX140">
        <v>20</v>
      </c>
      <c r="AY140">
        <v>10</v>
      </c>
      <c r="BD140" t="s">
        <v>1311</v>
      </c>
      <c r="BE140" t="s">
        <v>129</v>
      </c>
      <c r="BF140" t="s">
        <v>134</v>
      </c>
      <c r="BH140" t="s">
        <v>280</v>
      </c>
      <c r="BJ140">
        <v>540</v>
      </c>
      <c r="BK140">
        <v>790</v>
      </c>
      <c r="BL140">
        <v>290</v>
      </c>
      <c r="BM140">
        <v>38</v>
      </c>
      <c r="BN140">
        <v>42</v>
      </c>
      <c r="BO140">
        <v>648</v>
      </c>
      <c r="BP140">
        <v>910</v>
      </c>
      <c r="BQ140">
        <v>380</v>
      </c>
    </row>
    <row r="141" spans="1:69" x14ac:dyDescent="0.25">
      <c r="A141" t="s">
        <v>1312</v>
      </c>
      <c r="B141" t="s">
        <v>109</v>
      </c>
      <c r="C141" t="s">
        <v>1100</v>
      </c>
      <c r="D141" t="s">
        <v>1313</v>
      </c>
      <c r="E141" t="s">
        <v>1288</v>
      </c>
      <c r="F141" t="s">
        <v>113</v>
      </c>
      <c r="G141">
        <v>199200</v>
      </c>
      <c r="H141" t="s">
        <v>1289</v>
      </c>
      <c r="I141" t="s">
        <v>1314</v>
      </c>
      <c r="J141" t="s">
        <v>496</v>
      </c>
      <c r="K141" t="s">
        <v>117</v>
      </c>
      <c r="L141" t="s">
        <v>1315</v>
      </c>
      <c r="M141" t="s">
        <v>1316</v>
      </c>
      <c r="N141" t="s">
        <v>1317</v>
      </c>
      <c r="O141" t="s">
        <v>1318</v>
      </c>
      <c r="P141">
        <v>50</v>
      </c>
      <c r="Q141">
        <v>15</v>
      </c>
      <c r="T141">
        <v>3</v>
      </c>
      <c r="W141">
        <v>-10</v>
      </c>
      <c r="X141">
        <v>46</v>
      </c>
      <c r="Y141">
        <v>-15</v>
      </c>
      <c r="Z141">
        <v>24</v>
      </c>
      <c r="AF141" t="s">
        <v>1319</v>
      </c>
      <c r="AG141" t="s">
        <v>1320</v>
      </c>
      <c r="AJ141" t="s">
        <v>1321</v>
      </c>
      <c r="AK141" t="s">
        <v>690</v>
      </c>
      <c r="AL141">
        <v>220</v>
      </c>
      <c r="AM141" t="s">
        <v>1322</v>
      </c>
      <c r="AN141" t="s">
        <v>1323</v>
      </c>
      <c r="AO141" t="s">
        <v>1300</v>
      </c>
      <c r="AP141" t="s">
        <v>129</v>
      </c>
      <c r="AQ141" t="s">
        <v>129</v>
      </c>
      <c r="AR141" t="s">
        <v>129</v>
      </c>
      <c r="AS141" t="s">
        <v>129</v>
      </c>
      <c r="AT141" t="s">
        <v>1301</v>
      </c>
      <c r="AU141" t="s">
        <v>312</v>
      </c>
      <c r="AV141" t="s">
        <v>132</v>
      </c>
      <c r="AW141">
        <v>25</v>
      </c>
      <c r="AX141">
        <v>25</v>
      </c>
      <c r="AY141">
        <v>10</v>
      </c>
      <c r="BD141" t="s">
        <v>1324</v>
      </c>
      <c r="BE141" t="s">
        <v>129</v>
      </c>
      <c r="BF141" t="s">
        <v>134</v>
      </c>
      <c r="BH141" t="s">
        <v>280</v>
      </c>
      <c r="BJ141">
        <v>700</v>
      </c>
      <c r="BK141">
        <v>900</v>
      </c>
      <c r="BL141">
        <v>330</v>
      </c>
      <c r="BM141">
        <v>55</v>
      </c>
      <c r="BN141">
        <v>63</v>
      </c>
      <c r="BO141">
        <v>865</v>
      </c>
      <c r="BP141">
        <v>1050</v>
      </c>
      <c r="BQ141">
        <v>445</v>
      </c>
    </row>
    <row r="142" spans="1:69" x14ac:dyDescent="0.25">
      <c r="A142" t="s">
        <v>1325</v>
      </c>
      <c r="B142" t="s">
        <v>109</v>
      </c>
      <c r="C142" t="s">
        <v>1100</v>
      </c>
      <c r="D142" t="s">
        <v>1326</v>
      </c>
      <c r="E142" t="s">
        <v>1288</v>
      </c>
      <c r="F142" t="s">
        <v>113</v>
      </c>
      <c r="G142">
        <v>232400</v>
      </c>
      <c r="H142" t="s">
        <v>1289</v>
      </c>
      <c r="I142" t="s">
        <v>1327</v>
      </c>
      <c r="J142" t="s">
        <v>496</v>
      </c>
      <c r="K142" t="s">
        <v>117</v>
      </c>
      <c r="L142" t="s">
        <v>1328</v>
      </c>
      <c r="M142" t="s">
        <v>1329</v>
      </c>
      <c r="N142" t="s">
        <v>1330</v>
      </c>
      <c r="O142">
        <v>2</v>
      </c>
      <c r="P142">
        <v>50</v>
      </c>
      <c r="Q142">
        <v>15</v>
      </c>
      <c r="T142">
        <v>3</v>
      </c>
      <c r="W142">
        <v>-10</v>
      </c>
      <c r="X142">
        <v>46</v>
      </c>
      <c r="Y142">
        <v>-15</v>
      </c>
      <c r="Z142">
        <v>24</v>
      </c>
      <c r="AF142" t="s">
        <v>1331</v>
      </c>
      <c r="AG142" t="s">
        <v>1332</v>
      </c>
      <c r="AJ142" t="s">
        <v>1333</v>
      </c>
      <c r="AK142" t="s">
        <v>690</v>
      </c>
      <c r="AL142">
        <v>220</v>
      </c>
      <c r="AM142" t="s">
        <v>1322</v>
      </c>
      <c r="AN142" t="s">
        <v>1334</v>
      </c>
      <c r="AO142" t="s">
        <v>1300</v>
      </c>
      <c r="AP142" t="s">
        <v>129</v>
      </c>
      <c r="AQ142" t="s">
        <v>129</v>
      </c>
      <c r="AR142" t="s">
        <v>129</v>
      </c>
      <c r="AS142" t="s">
        <v>129</v>
      </c>
      <c r="AT142" t="s">
        <v>1301</v>
      </c>
      <c r="AU142" t="s">
        <v>398</v>
      </c>
      <c r="AV142" t="s">
        <v>132</v>
      </c>
      <c r="AW142">
        <v>25</v>
      </c>
      <c r="AX142">
        <v>25</v>
      </c>
      <c r="AY142">
        <v>10</v>
      </c>
      <c r="BD142" t="s">
        <v>1335</v>
      </c>
      <c r="BE142" t="s">
        <v>129</v>
      </c>
      <c r="BF142" t="s">
        <v>134</v>
      </c>
      <c r="BH142" t="s">
        <v>280</v>
      </c>
      <c r="BJ142">
        <v>700</v>
      </c>
      <c r="BK142">
        <v>900</v>
      </c>
      <c r="BL142">
        <v>330</v>
      </c>
      <c r="BM142">
        <v>55</v>
      </c>
      <c r="BN142">
        <v>63</v>
      </c>
      <c r="BO142">
        <v>865</v>
      </c>
      <c r="BP142">
        <v>1050</v>
      </c>
      <c r="BQ142">
        <v>445</v>
      </c>
    </row>
    <row r="143" spans="1:69" x14ac:dyDescent="0.25">
      <c r="A143" t="s">
        <v>1336</v>
      </c>
      <c r="B143" t="s">
        <v>109</v>
      </c>
      <c r="C143" t="s">
        <v>1100</v>
      </c>
      <c r="D143" t="s">
        <v>1337</v>
      </c>
      <c r="E143" t="s">
        <v>1288</v>
      </c>
      <c r="F143" t="s">
        <v>113</v>
      </c>
      <c r="G143">
        <v>317900</v>
      </c>
      <c r="H143" t="s">
        <v>1289</v>
      </c>
      <c r="I143" t="s">
        <v>1338</v>
      </c>
      <c r="J143" t="s">
        <v>496</v>
      </c>
      <c r="K143" t="s">
        <v>117</v>
      </c>
      <c r="L143" t="s">
        <v>1339</v>
      </c>
      <c r="M143" t="s">
        <v>1340</v>
      </c>
      <c r="N143" t="s">
        <v>1341</v>
      </c>
      <c r="O143" t="s">
        <v>1342</v>
      </c>
      <c r="P143">
        <v>70</v>
      </c>
      <c r="Q143">
        <v>15</v>
      </c>
      <c r="T143">
        <v>4</v>
      </c>
      <c r="W143">
        <v>-10</v>
      </c>
      <c r="X143">
        <v>46</v>
      </c>
      <c r="Y143">
        <v>-10</v>
      </c>
      <c r="Z143">
        <v>24</v>
      </c>
      <c r="AF143" t="s">
        <v>1343</v>
      </c>
      <c r="AG143" t="s">
        <v>1344</v>
      </c>
      <c r="AJ143" t="s">
        <v>1345</v>
      </c>
      <c r="AK143" t="s">
        <v>1346</v>
      </c>
      <c r="AL143">
        <v>220</v>
      </c>
      <c r="AM143" t="s">
        <v>1347</v>
      </c>
      <c r="AN143" t="s">
        <v>1348</v>
      </c>
      <c r="AO143" t="s">
        <v>1349</v>
      </c>
      <c r="AP143" t="s">
        <v>129</v>
      </c>
      <c r="AQ143" t="s">
        <v>129</v>
      </c>
      <c r="AR143" t="s">
        <v>129</v>
      </c>
      <c r="AS143" t="s">
        <v>129</v>
      </c>
      <c r="AT143" t="s">
        <v>1301</v>
      </c>
      <c r="AU143" t="s">
        <v>398</v>
      </c>
      <c r="AV143" t="s">
        <v>132</v>
      </c>
      <c r="AW143">
        <v>25</v>
      </c>
      <c r="AX143">
        <v>25</v>
      </c>
      <c r="AY143">
        <v>10</v>
      </c>
      <c r="BD143" t="s">
        <v>1350</v>
      </c>
      <c r="BE143" t="s">
        <v>129</v>
      </c>
      <c r="BF143" t="s">
        <v>134</v>
      </c>
      <c r="BH143" t="s">
        <v>280</v>
      </c>
      <c r="BJ143">
        <v>830</v>
      </c>
      <c r="BK143">
        <v>900</v>
      </c>
      <c r="BL143">
        <v>330</v>
      </c>
      <c r="BM143">
        <v>68</v>
      </c>
      <c r="BN143">
        <v>76</v>
      </c>
      <c r="BO143">
        <v>1000</v>
      </c>
      <c r="BP143">
        <v>1050</v>
      </c>
      <c r="BQ143">
        <v>445</v>
      </c>
    </row>
    <row r="144" spans="1:69" x14ac:dyDescent="0.25">
      <c r="A144" t="s">
        <v>1351</v>
      </c>
      <c r="B144" t="s">
        <v>109</v>
      </c>
      <c r="C144" t="s">
        <v>1100</v>
      </c>
      <c r="D144" t="s">
        <v>1352</v>
      </c>
      <c r="E144" t="s">
        <v>1288</v>
      </c>
      <c r="F144" t="s">
        <v>113</v>
      </c>
      <c r="G144">
        <v>348500</v>
      </c>
      <c r="H144" t="s">
        <v>1289</v>
      </c>
      <c r="I144" t="s">
        <v>1353</v>
      </c>
      <c r="J144" t="s">
        <v>496</v>
      </c>
      <c r="K144" t="s">
        <v>117</v>
      </c>
      <c r="L144" t="s">
        <v>1354</v>
      </c>
      <c r="M144" t="s">
        <v>1355</v>
      </c>
      <c r="N144" t="s">
        <v>427</v>
      </c>
      <c r="O144" t="s">
        <v>1356</v>
      </c>
      <c r="P144">
        <v>80</v>
      </c>
      <c r="Q144">
        <v>15</v>
      </c>
      <c r="T144">
        <v>5</v>
      </c>
      <c r="W144">
        <v>-10</v>
      </c>
      <c r="X144">
        <v>46</v>
      </c>
      <c r="Y144">
        <v>-15</v>
      </c>
      <c r="Z144">
        <v>24</v>
      </c>
      <c r="AF144" t="s">
        <v>1357</v>
      </c>
      <c r="AG144" t="s">
        <v>1358</v>
      </c>
      <c r="AJ144" t="s">
        <v>1359</v>
      </c>
      <c r="AK144" t="s">
        <v>415</v>
      </c>
      <c r="AL144">
        <v>220</v>
      </c>
      <c r="AM144" t="s">
        <v>1360</v>
      </c>
      <c r="AN144" t="s">
        <v>1361</v>
      </c>
      <c r="AO144" t="s">
        <v>1300</v>
      </c>
      <c r="AP144" t="s">
        <v>129</v>
      </c>
      <c r="AQ144" t="s">
        <v>129</v>
      </c>
      <c r="AR144" t="s">
        <v>129</v>
      </c>
      <c r="AS144" t="s">
        <v>129</v>
      </c>
      <c r="AT144" t="s">
        <v>1301</v>
      </c>
      <c r="AU144" t="s">
        <v>398</v>
      </c>
      <c r="AV144" t="s">
        <v>132</v>
      </c>
      <c r="AW144">
        <v>25</v>
      </c>
      <c r="AX144">
        <v>25</v>
      </c>
      <c r="AY144">
        <v>10</v>
      </c>
      <c r="BD144" t="s">
        <v>1362</v>
      </c>
      <c r="BE144" t="s">
        <v>129</v>
      </c>
      <c r="BF144" t="s">
        <v>134</v>
      </c>
      <c r="BH144" t="s">
        <v>280</v>
      </c>
      <c r="BJ144">
        <v>998</v>
      </c>
      <c r="BK144">
        <v>970</v>
      </c>
      <c r="BL144">
        <v>370</v>
      </c>
      <c r="BM144">
        <v>94</v>
      </c>
      <c r="BN144">
        <v>104</v>
      </c>
      <c r="BO144">
        <v>1162</v>
      </c>
      <c r="BP144">
        <v>1150</v>
      </c>
      <c r="BQ144">
        <v>478</v>
      </c>
    </row>
    <row r="145" spans="1:100" x14ac:dyDescent="0.25">
      <c r="A145" t="s">
        <v>1363</v>
      </c>
      <c r="B145" t="s">
        <v>109</v>
      </c>
      <c r="C145" t="s">
        <v>1100</v>
      </c>
      <c r="D145" t="s">
        <v>1364</v>
      </c>
      <c r="E145" t="s">
        <v>1288</v>
      </c>
      <c r="F145" t="s">
        <v>177</v>
      </c>
      <c r="G145">
        <v>385700</v>
      </c>
      <c r="H145" t="s">
        <v>1289</v>
      </c>
      <c r="I145" t="s">
        <v>1365</v>
      </c>
      <c r="J145" t="s">
        <v>496</v>
      </c>
      <c r="K145" t="s">
        <v>117</v>
      </c>
      <c r="L145" t="s">
        <v>1366</v>
      </c>
      <c r="M145" t="s">
        <v>1367</v>
      </c>
      <c r="N145" t="s">
        <v>1368</v>
      </c>
      <c r="O145" t="s">
        <v>1369</v>
      </c>
      <c r="P145">
        <v>80</v>
      </c>
      <c r="Q145">
        <v>15</v>
      </c>
      <c r="T145">
        <v>6</v>
      </c>
      <c r="W145">
        <v>-10</v>
      </c>
      <c r="X145">
        <v>46</v>
      </c>
      <c r="Y145">
        <v>-15</v>
      </c>
      <c r="Z145">
        <v>24</v>
      </c>
      <c r="AD145" t="s">
        <v>1370</v>
      </c>
      <c r="AE145" t="s">
        <v>1371</v>
      </c>
      <c r="AJ145" t="s">
        <v>1372</v>
      </c>
      <c r="AK145" t="s">
        <v>415</v>
      </c>
      <c r="AL145">
        <v>230</v>
      </c>
      <c r="AM145" t="s">
        <v>1373</v>
      </c>
      <c r="AN145" t="s">
        <v>1374</v>
      </c>
      <c r="AO145" t="s">
        <v>1300</v>
      </c>
      <c r="AP145" t="s">
        <v>129</v>
      </c>
      <c r="AQ145" t="s">
        <v>129</v>
      </c>
      <c r="AR145" t="s">
        <v>129</v>
      </c>
      <c r="AS145" t="s">
        <v>129</v>
      </c>
      <c r="AT145" t="s">
        <v>1301</v>
      </c>
      <c r="AU145" t="s">
        <v>398</v>
      </c>
      <c r="AV145" t="s">
        <v>132</v>
      </c>
      <c r="AW145">
        <v>25</v>
      </c>
      <c r="AX145">
        <v>25</v>
      </c>
      <c r="AY145">
        <v>10</v>
      </c>
      <c r="BD145" t="s">
        <v>1375</v>
      </c>
      <c r="BE145" t="s">
        <v>129</v>
      </c>
      <c r="BH145" t="s">
        <v>135</v>
      </c>
      <c r="BJ145">
        <v>998</v>
      </c>
      <c r="BK145">
        <v>970</v>
      </c>
      <c r="BL145">
        <v>370</v>
      </c>
      <c r="BM145">
        <v>94</v>
      </c>
      <c r="BN145">
        <v>105</v>
      </c>
      <c r="BO145">
        <v>1162</v>
      </c>
      <c r="BP145">
        <v>1150</v>
      </c>
      <c r="BQ145">
        <v>478</v>
      </c>
    </row>
    <row r="146" spans="1:100" x14ac:dyDescent="0.25">
      <c r="A146" t="s">
        <v>1376</v>
      </c>
      <c r="B146" t="s">
        <v>109</v>
      </c>
      <c r="C146" t="s">
        <v>1100</v>
      </c>
      <c r="D146" t="s">
        <v>1377</v>
      </c>
      <c r="E146" t="s">
        <v>1378</v>
      </c>
      <c r="F146" t="s">
        <v>177</v>
      </c>
      <c r="G146">
        <v>391000</v>
      </c>
      <c r="H146" t="s">
        <v>1379</v>
      </c>
      <c r="I146" t="s">
        <v>1380</v>
      </c>
      <c r="J146" t="s">
        <v>496</v>
      </c>
      <c r="K146" t="s">
        <v>117</v>
      </c>
      <c r="L146">
        <v>14</v>
      </c>
      <c r="M146">
        <v>16</v>
      </c>
      <c r="N146" t="s">
        <v>1381</v>
      </c>
      <c r="O146" t="s">
        <v>1382</v>
      </c>
      <c r="P146">
        <v>115</v>
      </c>
      <c r="Q146">
        <v>30</v>
      </c>
      <c r="T146">
        <v>8</v>
      </c>
      <c r="W146">
        <v>-5</v>
      </c>
      <c r="X146">
        <v>46</v>
      </c>
      <c r="Y146">
        <v>-15</v>
      </c>
      <c r="Z146">
        <v>24</v>
      </c>
      <c r="AD146" t="s">
        <v>1383</v>
      </c>
      <c r="AE146" t="s">
        <v>1384</v>
      </c>
      <c r="AJ146" t="s">
        <v>1385</v>
      </c>
      <c r="AK146" t="s">
        <v>1386</v>
      </c>
      <c r="AL146">
        <v>220</v>
      </c>
      <c r="AM146" t="s">
        <v>127</v>
      </c>
      <c r="AN146" t="s">
        <v>433</v>
      </c>
      <c r="AO146" t="s">
        <v>1300</v>
      </c>
      <c r="AP146" t="s">
        <v>129</v>
      </c>
      <c r="AQ146" t="s">
        <v>129</v>
      </c>
      <c r="AR146" t="s">
        <v>129</v>
      </c>
      <c r="AS146" t="s">
        <v>129</v>
      </c>
      <c r="AT146" t="s">
        <v>1301</v>
      </c>
      <c r="AU146" t="s">
        <v>704</v>
      </c>
      <c r="AV146" t="s">
        <v>132</v>
      </c>
      <c r="AW146">
        <v>32</v>
      </c>
      <c r="AX146">
        <v>15</v>
      </c>
      <c r="AY146">
        <v>15</v>
      </c>
      <c r="BD146" t="s">
        <v>1387</v>
      </c>
      <c r="BE146" t="s">
        <v>129</v>
      </c>
      <c r="BH146" t="s">
        <v>280</v>
      </c>
      <c r="BJ146">
        <v>914</v>
      </c>
      <c r="BK146">
        <v>970</v>
      </c>
      <c r="BL146">
        <v>370</v>
      </c>
      <c r="BM146">
        <v>98</v>
      </c>
      <c r="BN146">
        <v>106</v>
      </c>
      <c r="BO146">
        <v>1048</v>
      </c>
      <c r="BP146">
        <v>1064</v>
      </c>
      <c r="BQ146">
        <v>479</v>
      </c>
    </row>
    <row r="147" spans="1:100" x14ac:dyDescent="0.25">
      <c r="A147" t="s">
        <v>1406</v>
      </c>
      <c r="B147" t="s">
        <v>1403</v>
      </c>
      <c r="C147" t="s">
        <v>110</v>
      </c>
      <c r="D147" t="s">
        <v>1407</v>
      </c>
      <c r="E147" t="s">
        <v>1408</v>
      </c>
      <c r="F147" t="s">
        <v>177</v>
      </c>
      <c r="G147">
        <v>39800</v>
      </c>
      <c r="H147" t="s">
        <v>1409</v>
      </c>
      <c r="I147" t="s">
        <v>1410</v>
      </c>
      <c r="J147" t="s">
        <v>1411</v>
      </c>
      <c r="K147" t="s">
        <v>117</v>
      </c>
      <c r="L147" t="s">
        <v>1412</v>
      </c>
      <c r="M147" t="s">
        <v>1413</v>
      </c>
      <c r="N147" t="s">
        <v>1414</v>
      </c>
      <c r="O147" t="s">
        <v>1415</v>
      </c>
      <c r="P147">
        <v>25</v>
      </c>
      <c r="Q147">
        <v>10</v>
      </c>
      <c r="T147">
        <v>1</v>
      </c>
      <c r="X147">
        <v>50</v>
      </c>
      <c r="Y147">
        <v>-15</v>
      </c>
      <c r="Z147">
        <v>30</v>
      </c>
      <c r="AC147">
        <v>12</v>
      </c>
      <c r="AD147" t="s">
        <v>870</v>
      </c>
      <c r="AE147" t="s">
        <v>871</v>
      </c>
      <c r="AK147" t="s">
        <v>1416</v>
      </c>
      <c r="AM147" t="s">
        <v>126</v>
      </c>
      <c r="AN147" t="s">
        <v>127</v>
      </c>
      <c r="AO147">
        <v>16</v>
      </c>
      <c r="AP147" t="s">
        <v>129</v>
      </c>
      <c r="AQ147" t="s">
        <v>129</v>
      </c>
      <c r="AR147" t="s">
        <v>129</v>
      </c>
      <c r="AS147" t="s">
        <v>129</v>
      </c>
      <c r="AT147" t="s">
        <v>130</v>
      </c>
      <c r="AU147" t="s">
        <v>131</v>
      </c>
      <c r="AV147" t="s">
        <v>132</v>
      </c>
      <c r="AW147">
        <v>16</v>
      </c>
      <c r="BD147" t="s">
        <v>1417</v>
      </c>
      <c r="BE147" t="s">
        <v>129</v>
      </c>
      <c r="BG147">
        <v>21</v>
      </c>
      <c r="BH147" t="s">
        <v>280</v>
      </c>
      <c r="BR147" t="s">
        <v>1418</v>
      </c>
      <c r="CG147">
        <v>434</v>
      </c>
      <c r="CH147">
        <v>505</v>
      </c>
      <c r="CI147">
        <v>681</v>
      </c>
      <c r="CJ147">
        <v>795</v>
      </c>
      <c r="CK147">
        <v>285</v>
      </c>
      <c r="CL147">
        <v>345</v>
      </c>
      <c r="CM147" t="s">
        <v>1419</v>
      </c>
      <c r="CN147" t="s">
        <v>1420</v>
      </c>
      <c r="CO147">
        <v>285</v>
      </c>
      <c r="CP147">
        <v>365</v>
      </c>
      <c r="CQ147">
        <v>715</v>
      </c>
      <c r="CR147">
        <v>780</v>
      </c>
      <c r="CS147">
        <v>194</v>
      </c>
      <c r="CT147">
        <v>270</v>
      </c>
      <c r="CU147" t="s">
        <v>1421</v>
      </c>
      <c r="CV147" t="s">
        <v>1422</v>
      </c>
    </row>
    <row r="148" spans="1:100" x14ac:dyDescent="0.25">
      <c r="A148" t="s">
        <v>1423</v>
      </c>
      <c r="B148" t="s">
        <v>1403</v>
      </c>
      <c r="C148" t="s">
        <v>110</v>
      </c>
      <c r="D148" t="s">
        <v>1424</v>
      </c>
      <c r="E148" t="s">
        <v>1408</v>
      </c>
      <c r="F148" t="s">
        <v>177</v>
      </c>
      <c r="G148">
        <v>39800</v>
      </c>
      <c r="H148" t="s">
        <v>1425</v>
      </c>
      <c r="I148" t="s">
        <v>1426</v>
      </c>
      <c r="J148" t="s">
        <v>1427</v>
      </c>
      <c r="K148" t="s">
        <v>117</v>
      </c>
      <c r="L148" t="s">
        <v>1428</v>
      </c>
      <c r="M148" t="s">
        <v>1429</v>
      </c>
      <c r="N148" t="s">
        <v>1430</v>
      </c>
      <c r="O148" t="s">
        <v>1431</v>
      </c>
      <c r="P148">
        <v>25</v>
      </c>
      <c r="Q148">
        <v>10</v>
      </c>
      <c r="T148">
        <v>1</v>
      </c>
      <c r="X148">
        <v>50</v>
      </c>
      <c r="Y148">
        <v>-15</v>
      </c>
      <c r="Z148">
        <v>24</v>
      </c>
      <c r="AC148">
        <v>10</v>
      </c>
      <c r="AD148" t="s">
        <v>870</v>
      </c>
      <c r="AE148" t="s">
        <v>871</v>
      </c>
      <c r="AK148" t="s">
        <v>1416</v>
      </c>
      <c r="AM148" t="s">
        <v>126</v>
      </c>
      <c r="AN148" t="s">
        <v>127</v>
      </c>
      <c r="AO148">
        <v>16</v>
      </c>
      <c r="AP148" t="s">
        <v>129</v>
      </c>
      <c r="AQ148" t="s">
        <v>129</v>
      </c>
      <c r="AR148" t="s">
        <v>129</v>
      </c>
      <c r="AS148" t="s">
        <v>129</v>
      </c>
      <c r="AT148" t="s">
        <v>130</v>
      </c>
      <c r="AU148" t="s">
        <v>131</v>
      </c>
      <c r="AV148" t="s">
        <v>132</v>
      </c>
      <c r="AW148">
        <v>16</v>
      </c>
      <c r="BD148" t="s">
        <v>1432</v>
      </c>
      <c r="BE148" t="s">
        <v>129</v>
      </c>
      <c r="BG148">
        <v>21</v>
      </c>
      <c r="BH148" t="s">
        <v>280</v>
      </c>
      <c r="BR148" t="s">
        <v>1433</v>
      </c>
      <c r="CG148">
        <v>495</v>
      </c>
      <c r="CH148">
        <v>540</v>
      </c>
      <c r="CI148">
        <v>720</v>
      </c>
      <c r="CJ148">
        <v>835</v>
      </c>
      <c r="CK148">
        <v>270</v>
      </c>
      <c r="CL148">
        <v>300</v>
      </c>
      <c r="CM148" t="s">
        <v>1434</v>
      </c>
      <c r="CN148" t="s">
        <v>1435</v>
      </c>
      <c r="CO148">
        <v>285</v>
      </c>
      <c r="CP148">
        <v>365</v>
      </c>
      <c r="CQ148">
        <v>715</v>
      </c>
      <c r="CR148">
        <v>780</v>
      </c>
      <c r="CS148">
        <v>194</v>
      </c>
      <c r="CT148">
        <v>270</v>
      </c>
      <c r="CU148" t="s">
        <v>1400</v>
      </c>
      <c r="CV148" t="s">
        <v>247</v>
      </c>
    </row>
    <row r="149" spans="1:100" x14ac:dyDescent="0.25">
      <c r="A149" t="s">
        <v>1436</v>
      </c>
      <c r="B149" t="s">
        <v>1403</v>
      </c>
      <c r="C149" t="s">
        <v>110</v>
      </c>
      <c r="D149" t="s">
        <v>1437</v>
      </c>
      <c r="E149" t="s">
        <v>1408</v>
      </c>
      <c r="F149" t="s">
        <v>177</v>
      </c>
      <c r="G149">
        <v>41100</v>
      </c>
      <c r="H149" t="s">
        <v>1438</v>
      </c>
      <c r="I149" t="s">
        <v>1410</v>
      </c>
      <c r="J149" t="s">
        <v>1411</v>
      </c>
      <c r="K149" t="s">
        <v>117</v>
      </c>
      <c r="L149" t="s">
        <v>1439</v>
      </c>
      <c r="M149" t="s">
        <v>1440</v>
      </c>
      <c r="N149" t="s">
        <v>1414</v>
      </c>
      <c r="O149" t="s">
        <v>1415</v>
      </c>
      <c r="P149">
        <v>25</v>
      </c>
      <c r="Q149">
        <v>10</v>
      </c>
      <c r="T149">
        <v>1</v>
      </c>
      <c r="X149">
        <v>50</v>
      </c>
      <c r="Y149">
        <v>-15</v>
      </c>
      <c r="Z149">
        <v>30</v>
      </c>
      <c r="AC149">
        <v>12</v>
      </c>
      <c r="AD149" t="s">
        <v>870</v>
      </c>
      <c r="AE149" t="s">
        <v>871</v>
      </c>
      <c r="AK149" t="s">
        <v>1416</v>
      </c>
      <c r="AM149" t="s">
        <v>126</v>
      </c>
      <c r="AN149" t="s">
        <v>127</v>
      </c>
      <c r="AO149">
        <v>16</v>
      </c>
      <c r="AP149" t="s">
        <v>129</v>
      </c>
      <c r="AQ149" t="s">
        <v>129</v>
      </c>
      <c r="AR149" t="s">
        <v>129</v>
      </c>
      <c r="AS149" t="s">
        <v>129</v>
      </c>
      <c r="AT149" t="s">
        <v>130</v>
      </c>
      <c r="AU149" t="s">
        <v>131</v>
      </c>
      <c r="AV149" t="s">
        <v>132</v>
      </c>
      <c r="AW149">
        <v>16</v>
      </c>
      <c r="BD149" t="s">
        <v>1417</v>
      </c>
      <c r="BE149" t="s">
        <v>129</v>
      </c>
      <c r="BG149">
        <v>26</v>
      </c>
      <c r="BH149" t="s">
        <v>280</v>
      </c>
      <c r="BR149" t="s">
        <v>1418</v>
      </c>
      <c r="CG149">
        <v>434</v>
      </c>
      <c r="CH149">
        <v>505</v>
      </c>
      <c r="CI149">
        <v>681</v>
      </c>
      <c r="CJ149">
        <v>795</v>
      </c>
      <c r="CK149">
        <v>285</v>
      </c>
      <c r="CL149">
        <v>345</v>
      </c>
      <c r="CM149" t="s">
        <v>1419</v>
      </c>
      <c r="CN149" t="s">
        <v>1420</v>
      </c>
      <c r="CO149">
        <v>285</v>
      </c>
      <c r="CP149">
        <v>365</v>
      </c>
      <c r="CQ149">
        <v>715</v>
      </c>
      <c r="CR149">
        <v>780</v>
      </c>
      <c r="CS149">
        <v>194</v>
      </c>
      <c r="CT149">
        <v>270</v>
      </c>
      <c r="CU149" t="s">
        <v>1421</v>
      </c>
      <c r="CV149" t="s">
        <v>1422</v>
      </c>
    </row>
    <row r="150" spans="1:100" x14ac:dyDescent="0.25">
      <c r="A150" t="s">
        <v>1441</v>
      </c>
      <c r="B150" t="s">
        <v>1403</v>
      </c>
      <c r="C150" t="s">
        <v>110</v>
      </c>
      <c r="D150" t="s">
        <v>1442</v>
      </c>
      <c r="E150" t="s">
        <v>1408</v>
      </c>
      <c r="F150" t="s">
        <v>177</v>
      </c>
      <c r="G150">
        <v>41100</v>
      </c>
      <c r="H150" t="s">
        <v>1425</v>
      </c>
      <c r="I150" t="s">
        <v>1443</v>
      </c>
      <c r="J150" t="s">
        <v>1444</v>
      </c>
      <c r="K150" t="s">
        <v>117</v>
      </c>
      <c r="L150" t="s">
        <v>1439</v>
      </c>
      <c r="M150" t="s">
        <v>1445</v>
      </c>
      <c r="N150" t="s">
        <v>1414</v>
      </c>
      <c r="O150" t="s">
        <v>1446</v>
      </c>
      <c r="P150">
        <v>25</v>
      </c>
      <c r="Q150">
        <v>10</v>
      </c>
      <c r="T150">
        <v>1</v>
      </c>
      <c r="X150">
        <v>50</v>
      </c>
      <c r="Y150">
        <v>-15</v>
      </c>
      <c r="Z150">
        <v>24</v>
      </c>
      <c r="AC150">
        <v>12</v>
      </c>
      <c r="AD150" t="s">
        <v>870</v>
      </c>
      <c r="AE150" t="s">
        <v>871</v>
      </c>
      <c r="AK150" t="s">
        <v>1416</v>
      </c>
      <c r="AM150" t="s">
        <v>126</v>
      </c>
      <c r="AN150" t="s">
        <v>127</v>
      </c>
      <c r="AO150">
        <v>16</v>
      </c>
      <c r="AP150" t="s">
        <v>129</v>
      </c>
      <c r="AQ150" t="s">
        <v>129</v>
      </c>
      <c r="AR150" t="s">
        <v>129</v>
      </c>
      <c r="AS150" t="s">
        <v>129</v>
      </c>
      <c r="AT150" t="s">
        <v>130</v>
      </c>
      <c r="AU150" t="s">
        <v>131</v>
      </c>
      <c r="AV150" t="s">
        <v>132</v>
      </c>
      <c r="AW150">
        <v>16</v>
      </c>
      <c r="BD150" t="s">
        <v>1447</v>
      </c>
      <c r="BE150" t="s">
        <v>129</v>
      </c>
      <c r="BG150">
        <v>26</v>
      </c>
      <c r="BH150" t="s">
        <v>280</v>
      </c>
      <c r="BR150" t="s">
        <v>1433</v>
      </c>
      <c r="CG150">
        <v>495</v>
      </c>
      <c r="CH150">
        <v>540</v>
      </c>
      <c r="CI150">
        <v>720</v>
      </c>
      <c r="CJ150">
        <v>835</v>
      </c>
      <c r="CK150">
        <v>270</v>
      </c>
      <c r="CL150">
        <v>300</v>
      </c>
      <c r="CM150" t="s">
        <v>1434</v>
      </c>
      <c r="CN150" t="s">
        <v>1435</v>
      </c>
      <c r="CO150">
        <v>285</v>
      </c>
      <c r="CP150">
        <v>365</v>
      </c>
      <c r="CQ150">
        <v>715</v>
      </c>
      <c r="CR150">
        <v>780</v>
      </c>
      <c r="CS150">
        <v>194</v>
      </c>
      <c r="CT150">
        <v>270</v>
      </c>
      <c r="CU150" t="s">
        <v>1400</v>
      </c>
      <c r="CV150" t="s">
        <v>247</v>
      </c>
    </row>
    <row r="151" spans="1:100" x14ac:dyDescent="0.25">
      <c r="A151" t="s">
        <v>1448</v>
      </c>
      <c r="B151" t="s">
        <v>1403</v>
      </c>
      <c r="C151" t="s">
        <v>110</v>
      </c>
      <c r="D151" t="s">
        <v>1449</v>
      </c>
      <c r="E151" t="s">
        <v>1408</v>
      </c>
      <c r="F151" t="s">
        <v>113</v>
      </c>
      <c r="G151">
        <v>47300</v>
      </c>
      <c r="H151" t="s">
        <v>1450</v>
      </c>
      <c r="I151" t="s">
        <v>1410</v>
      </c>
      <c r="J151" t="s">
        <v>1411</v>
      </c>
      <c r="K151" t="s">
        <v>117</v>
      </c>
      <c r="L151" t="s">
        <v>1451</v>
      </c>
      <c r="M151" t="s">
        <v>1452</v>
      </c>
      <c r="N151" t="s">
        <v>1453</v>
      </c>
      <c r="O151" t="s">
        <v>1454</v>
      </c>
      <c r="P151">
        <v>25</v>
      </c>
      <c r="Q151">
        <v>10</v>
      </c>
      <c r="T151">
        <v>1</v>
      </c>
      <c r="X151">
        <v>50</v>
      </c>
      <c r="Y151">
        <v>-15</v>
      </c>
      <c r="Z151">
        <v>30</v>
      </c>
      <c r="AC151">
        <v>15</v>
      </c>
      <c r="AD151" t="s">
        <v>870</v>
      </c>
      <c r="AE151" t="s">
        <v>871</v>
      </c>
      <c r="AK151" t="s">
        <v>1416</v>
      </c>
      <c r="AM151" t="s">
        <v>126</v>
      </c>
      <c r="AN151" t="s">
        <v>127</v>
      </c>
      <c r="AO151">
        <v>16</v>
      </c>
      <c r="AP151" t="s">
        <v>129</v>
      </c>
      <c r="AQ151" t="s">
        <v>129</v>
      </c>
      <c r="AR151" t="s">
        <v>129</v>
      </c>
      <c r="AS151" t="s">
        <v>129</v>
      </c>
      <c r="AT151" t="s">
        <v>130</v>
      </c>
      <c r="AU151" t="s">
        <v>131</v>
      </c>
      <c r="AV151" t="s">
        <v>132</v>
      </c>
      <c r="AW151">
        <v>16</v>
      </c>
      <c r="BD151" t="s">
        <v>1455</v>
      </c>
      <c r="BE151" t="s">
        <v>129</v>
      </c>
      <c r="BG151">
        <v>32</v>
      </c>
      <c r="BH151" t="s">
        <v>280</v>
      </c>
      <c r="BR151" t="s">
        <v>1456</v>
      </c>
      <c r="CG151">
        <v>550</v>
      </c>
      <c r="CH151">
        <v>615</v>
      </c>
      <c r="CI151">
        <v>700</v>
      </c>
      <c r="CJ151">
        <v>815</v>
      </c>
      <c r="CK151">
        <v>275</v>
      </c>
      <c r="CL151">
        <v>325</v>
      </c>
      <c r="CM151" t="s">
        <v>1457</v>
      </c>
      <c r="CN151" t="s">
        <v>1458</v>
      </c>
      <c r="CO151">
        <v>285</v>
      </c>
      <c r="CP151">
        <v>360</v>
      </c>
      <c r="CQ151">
        <v>715</v>
      </c>
      <c r="CR151">
        <v>780</v>
      </c>
      <c r="CS151">
        <v>194</v>
      </c>
      <c r="CT151">
        <v>270</v>
      </c>
      <c r="CU151" t="s">
        <v>1421</v>
      </c>
      <c r="CV151" t="s">
        <v>1422</v>
      </c>
    </row>
    <row r="152" spans="1:100" x14ac:dyDescent="0.25">
      <c r="A152" t="s">
        <v>1459</v>
      </c>
      <c r="B152" t="s">
        <v>1403</v>
      </c>
      <c r="C152" t="s">
        <v>110</v>
      </c>
      <c r="D152" t="s">
        <v>1460</v>
      </c>
      <c r="E152" t="s">
        <v>1408</v>
      </c>
      <c r="F152" t="s">
        <v>177</v>
      </c>
      <c r="G152">
        <v>47300</v>
      </c>
      <c r="H152" t="s">
        <v>1461</v>
      </c>
      <c r="I152" t="s">
        <v>1410</v>
      </c>
      <c r="J152" t="s">
        <v>1411</v>
      </c>
      <c r="K152" t="s">
        <v>117</v>
      </c>
      <c r="L152" t="s">
        <v>1462</v>
      </c>
      <c r="M152" t="s">
        <v>1463</v>
      </c>
      <c r="N152" t="s">
        <v>1464</v>
      </c>
      <c r="O152" t="s">
        <v>1465</v>
      </c>
      <c r="P152">
        <v>25</v>
      </c>
      <c r="Q152">
        <v>10</v>
      </c>
      <c r="T152">
        <v>1</v>
      </c>
      <c r="X152">
        <v>50</v>
      </c>
      <c r="Y152">
        <v>-15</v>
      </c>
      <c r="Z152">
        <v>30</v>
      </c>
      <c r="AC152">
        <v>15</v>
      </c>
      <c r="AD152" t="s">
        <v>870</v>
      </c>
      <c r="AE152" t="s">
        <v>871</v>
      </c>
      <c r="AK152" t="s">
        <v>1416</v>
      </c>
      <c r="AM152" t="s">
        <v>126</v>
      </c>
      <c r="AN152" t="s">
        <v>127</v>
      </c>
      <c r="AO152">
        <v>16</v>
      </c>
      <c r="AP152" t="s">
        <v>129</v>
      </c>
      <c r="AQ152" t="s">
        <v>129</v>
      </c>
      <c r="AR152" t="s">
        <v>129</v>
      </c>
      <c r="AS152" t="s">
        <v>129</v>
      </c>
      <c r="AT152" t="s">
        <v>130</v>
      </c>
      <c r="AU152" t="s">
        <v>131</v>
      </c>
      <c r="AV152" t="s">
        <v>132</v>
      </c>
      <c r="AW152">
        <v>16</v>
      </c>
      <c r="BD152" t="s">
        <v>1466</v>
      </c>
      <c r="BE152" t="s">
        <v>129</v>
      </c>
      <c r="BG152">
        <v>34</v>
      </c>
      <c r="BH152" t="s">
        <v>280</v>
      </c>
      <c r="BR152" t="s">
        <v>1467</v>
      </c>
      <c r="CG152">
        <v>495</v>
      </c>
      <c r="CH152">
        <v>540</v>
      </c>
      <c r="CI152">
        <v>720</v>
      </c>
      <c r="CJ152">
        <v>835</v>
      </c>
      <c r="CK152">
        <v>270</v>
      </c>
      <c r="CL152">
        <v>300</v>
      </c>
      <c r="CM152" t="s">
        <v>1468</v>
      </c>
      <c r="CN152" t="s">
        <v>1469</v>
      </c>
      <c r="CO152">
        <v>285</v>
      </c>
      <c r="CP152">
        <v>365</v>
      </c>
      <c r="CQ152">
        <v>715</v>
      </c>
      <c r="CR152">
        <v>780</v>
      </c>
      <c r="CS152">
        <v>194</v>
      </c>
      <c r="CT152">
        <v>270</v>
      </c>
      <c r="CU152" t="s">
        <v>1421</v>
      </c>
      <c r="CV152" t="s">
        <v>1422</v>
      </c>
    </row>
    <row r="153" spans="1:100" x14ac:dyDescent="0.25">
      <c r="A153" t="s">
        <v>1470</v>
      </c>
      <c r="B153" t="s">
        <v>1403</v>
      </c>
      <c r="C153" t="s">
        <v>110</v>
      </c>
      <c r="D153" t="s">
        <v>1471</v>
      </c>
      <c r="E153" t="s">
        <v>1472</v>
      </c>
      <c r="F153" t="s">
        <v>177</v>
      </c>
      <c r="G153">
        <v>26400</v>
      </c>
      <c r="H153" t="s">
        <v>1473</v>
      </c>
      <c r="I153" t="s">
        <v>1474</v>
      </c>
      <c r="J153" t="s">
        <v>1475</v>
      </c>
      <c r="K153" t="s">
        <v>129</v>
      </c>
      <c r="L153" t="s">
        <v>1476</v>
      </c>
      <c r="M153" t="s">
        <v>1477</v>
      </c>
      <c r="N153" t="s">
        <v>119</v>
      </c>
      <c r="O153" t="s">
        <v>1478</v>
      </c>
      <c r="P153">
        <v>20</v>
      </c>
      <c r="Q153">
        <v>8</v>
      </c>
      <c r="T153">
        <v>1</v>
      </c>
      <c r="W153">
        <v>18</v>
      </c>
      <c r="X153">
        <v>43</v>
      </c>
      <c r="Y153">
        <v>-7</v>
      </c>
      <c r="Z153">
        <v>24</v>
      </c>
      <c r="AC153">
        <v>10</v>
      </c>
      <c r="AD153" t="s">
        <v>870</v>
      </c>
      <c r="AE153" t="s">
        <v>871</v>
      </c>
      <c r="AK153" t="s">
        <v>1416</v>
      </c>
      <c r="AM153" t="s">
        <v>126</v>
      </c>
      <c r="AN153" t="s">
        <v>127</v>
      </c>
      <c r="AO153">
        <v>17</v>
      </c>
      <c r="AP153" t="s">
        <v>129</v>
      </c>
      <c r="AQ153" t="s">
        <v>129</v>
      </c>
      <c r="AR153" t="s">
        <v>129</v>
      </c>
      <c r="AS153" t="s">
        <v>129</v>
      </c>
      <c r="AT153" t="s">
        <v>130</v>
      </c>
      <c r="AU153" t="s">
        <v>131</v>
      </c>
      <c r="AV153" t="s">
        <v>1479</v>
      </c>
      <c r="AW153">
        <v>16</v>
      </c>
      <c r="BD153" t="s">
        <v>1480</v>
      </c>
      <c r="BE153" t="s">
        <v>129</v>
      </c>
      <c r="BG153">
        <v>22</v>
      </c>
      <c r="BH153" t="s">
        <v>280</v>
      </c>
      <c r="BR153" t="s">
        <v>1481</v>
      </c>
      <c r="CG153">
        <v>550</v>
      </c>
      <c r="CH153">
        <v>625</v>
      </c>
      <c r="CI153">
        <v>700</v>
      </c>
      <c r="CJ153">
        <v>815</v>
      </c>
      <c r="CK153">
        <v>275</v>
      </c>
      <c r="CL153">
        <v>325</v>
      </c>
      <c r="CM153" t="s">
        <v>1482</v>
      </c>
      <c r="CN153" t="s">
        <v>1483</v>
      </c>
      <c r="CO153">
        <v>290</v>
      </c>
      <c r="CP153">
        <v>375</v>
      </c>
      <c r="CQ153">
        <v>722</v>
      </c>
      <c r="CR153">
        <v>790</v>
      </c>
      <c r="CS153">
        <v>187</v>
      </c>
      <c r="CT153">
        <v>270</v>
      </c>
      <c r="CU153" t="s">
        <v>1484</v>
      </c>
      <c r="CV153" t="s">
        <v>1485</v>
      </c>
    </row>
    <row r="154" spans="1:100" x14ac:dyDescent="0.25">
      <c r="A154" t="s">
        <v>1486</v>
      </c>
      <c r="B154" t="s">
        <v>1403</v>
      </c>
      <c r="C154" t="s">
        <v>110</v>
      </c>
      <c r="D154" t="s">
        <v>1487</v>
      </c>
      <c r="E154" t="s">
        <v>1472</v>
      </c>
      <c r="F154" t="s">
        <v>177</v>
      </c>
      <c r="G154">
        <v>26400</v>
      </c>
      <c r="H154" t="s">
        <v>1488</v>
      </c>
      <c r="I154" t="s">
        <v>1489</v>
      </c>
      <c r="J154" t="s">
        <v>1490</v>
      </c>
      <c r="K154" t="s">
        <v>129</v>
      </c>
      <c r="L154" t="s">
        <v>1491</v>
      </c>
      <c r="M154" t="s">
        <v>1491</v>
      </c>
      <c r="N154" t="s">
        <v>1492</v>
      </c>
      <c r="O154" t="s">
        <v>1493</v>
      </c>
      <c r="P154">
        <v>20</v>
      </c>
      <c r="Q154">
        <v>8</v>
      </c>
      <c r="T154">
        <v>1</v>
      </c>
      <c r="W154">
        <v>18</v>
      </c>
      <c r="X154">
        <v>43</v>
      </c>
      <c r="Y154">
        <v>-7</v>
      </c>
      <c r="Z154">
        <v>24</v>
      </c>
      <c r="AD154" t="s">
        <v>870</v>
      </c>
      <c r="AE154" t="s">
        <v>871</v>
      </c>
      <c r="AK154" t="s">
        <v>1416</v>
      </c>
      <c r="AM154" t="s">
        <v>126</v>
      </c>
      <c r="AN154" t="s">
        <v>127</v>
      </c>
      <c r="AO154">
        <v>17</v>
      </c>
      <c r="AP154" t="s">
        <v>129</v>
      </c>
      <c r="AQ154" t="s">
        <v>129</v>
      </c>
      <c r="AR154" t="s">
        <v>129</v>
      </c>
      <c r="AS154" t="s">
        <v>129</v>
      </c>
      <c r="AT154" t="s">
        <v>130</v>
      </c>
      <c r="AU154" t="s">
        <v>131</v>
      </c>
      <c r="AV154" t="s">
        <v>1494</v>
      </c>
      <c r="AW154">
        <v>16</v>
      </c>
      <c r="BD154" t="s">
        <v>1495</v>
      </c>
      <c r="BE154" t="s">
        <v>129</v>
      </c>
      <c r="BG154">
        <v>23</v>
      </c>
      <c r="BH154" t="s">
        <v>280</v>
      </c>
      <c r="BR154" t="s">
        <v>1496</v>
      </c>
      <c r="CG154">
        <v>495</v>
      </c>
      <c r="CH154">
        <v>540</v>
      </c>
      <c r="CI154">
        <v>720</v>
      </c>
      <c r="CJ154">
        <v>835</v>
      </c>
      <c r="CK154">
        <v>270</v>
      </c>
      <c r="CL154">
        <v>300</v>
      </c>
      <c r="CM154" t="s">
        <v>1497</v>
      </c>
      <c r="CN154" t="s">
        <v>1498</v>
      </c>
      <c r="CO154">
        <v>290</v>
      </c>
      <c r="CP154">
        <v>375</v>
      </c>
      <c r="CQ154">
        <v>722</v>
      </c>
      <c r="CR154">
        <v>790</v>
      </c>
      <c r="CS154">
        <v>187</v>
      </c>
      <c r="CT154">
        <v>270</v>
      </c>
      <c r="CU154" t="s">
        <v>514</v>
      </c>
      <c r="CV154" t="s">
        <v>1499</v>
      </c>
    </row>
    <row r="155" spans="1:100" x14ac:dyDescent="0.25">
      <c r="A155" t="s">
        <v>1500</v>
      </c>
      <c r="B155" t="s">
        <v>1403</v>
      </c>
      <c r="C155" t="s">
        <v>110</v>
      </c>
      <c r="D155" t="s">
        <v>1501</v>
      </c>
      <c r="E155" t="s">
        <v>1472</v>
      </c>
      <c r="F155" t="s">
        <v>177</v>
      </c>
      <c r="G155">
        <v>30300</v>
      </c>
      <c r="H155" t="s">
        <v>1502</v>
      </c>
      <c r="I155" t="s">
        <v>1503</v>
      </c>
      <c r="J155" t="s">
        <v>1504</v>
      </c>
      <c r="K155" t="s">
        <v>129</v>
      </c>
      <c r="L155" t="s">
        <v>1505</v>
      </c>
      <c r="M155" t="s">
        <v>1506</v>
      </c>
      <c r="N155" t="s">
        <v>1507</v>
      </c>
      <c r="O155" t="s">
        <v>1508</v>
      </c>
      <c r="P155">
        <v>20</v>
      </c>
      <c r="Q155">
        <v>8</v>
      </c>
      <c r="T155">
        <v>1</v>
      </c>
      <c r="W155">
        <v>18</v>
      </c>
      <c r="X155">
        <v>43</v>
      </c>
      <c r="Y155">
        <v>-7</v>
      </c>
      <c r="Z155">
        <v>24</v>
      </c>
      <c r="AD155" t="s">
        <v>870</v>
      </c>
      <c r="AE155" t="s">
        <v>871</v>
      </c>
      <c r="AK155" t="s">
        <v>1416</v>
      </c>
      <c r="AM155" t="s">
        <v>126</v>
      </c>
      <c r="AN155" t="s">
        <v>127</v>
      </c>
      <c r="AO155">
        <v>17</v>
      </c>
      <c r="AP155" t="s">
        <v>129</v>
      </c>
      <c r="AQ155" t="s">
        <v>129</v>
      </c>
      <c r="AR155" t="s">
        <v>129</v>
      </c>
      <c r="AS155" t="s">
        <v>129</v>
      </c>
      <c r="AT155" t="s">
        <v>130</v>
      </c>
      <c r="AU155" t="s">
        <v>131</v>
      </c>
      <c r="AV155" t="s">
        <v>1509</v>
      </c>
      <c r="AW155">
        <v>16</v>
      </c>
      <c r="BD155" t="s">
        <v>1510</v>
      </c>
      <c r="BE155" t="s">
        <v>129</v>
      </c>
      <c r="BG155">
        <v>26</v>
      </c>
      <c r="BH155" t="s">
        <v>280</v>
      </c>
      <c r="BR155" t="s">
        <v>1511</v>
      </c>
      <c r="CG155">
        <v>495</v>
      </c>
      <c r="CH155">
        <v>540</v>
      </c>
      <c r="CI155">
        <v>720</v>
      </c>
      <c r="CJ155">
        <v>835</v>
      </c>
      <c r="CK155">
        <v>270</v>
      </c>
      <c r="CL155">
        <v>300</v>
      </c>
      <c r="CM155" t="s">
        <v>1512</v>
      </c>
      <c r="CN155" t="s">
        <v>1513</v>
      </c>
      <c r="CO155">
        <v>290</v>
      </c>
      <c r="CP155">
        <v>375</v>
      </c>
      <c r="CQ155">
        <v>722</v>
      </c>
      <c r="CR155">
        <v>790</v>
      </c>
      <c r="CS155">
        <v>187</v>
      </c>
      <c r="CT155">
        <v>270</v>
      </c>
      <c r="CU155" t="s">
        <v>512</v>
      </c>
      <c r="CV155" t="s">
        <v>1514</v>
      </c>
    </row>
    <row r="156" spans="1:100" x14ac:dyDescent="0.25">
      <c r="A156" t="s">
        <v>1515</v>
      </c>
      <c r="B156" t="s">
        <v>1403</v>
      </c>
      <c r="C156" t="s">
        <v>110</v>
      </c>
      <c r="D156" t="s">
        <v>1516</v>
      </c>
      <c r="E156" t="s">
        <v>1472</v>
      </c>
      <c r="F156" t="s">
        <v>177</v>
      </c>
      <c r="G156">
        <v>37100</v>
      </c>
      <c r="H156" t="s">
        <v>1517</v>
      </c>
      <c r="I156" t="s">
        <v>1474</v>
      </c>
      <c r="J156" t="s">
        <v>1518</v>
      </c>
      <c r="K156" t="s">
        <v>129</v>
      </c>
      <c r="L156" t="s">
        <v>1519</v>
      </c>
      <c r="M156" t="s">
        <v>1520</v>
      </c>
      <c r="N156" t="s">
        <v>1521</v>
      </c>
      <c r="O156" t="s">
        <v>1522</v>
      </c>
      <c r="P156">
        <v>20</v>
      </c>
      <c r="Q156">
        <v>8</v>
      </c>
      <c r="T156">
        <v>1</v>
      </c>
      <c r="W156">
        <v>18</v>
      </c>
      <c r="X156">
        <v>43</v>
      </c>
      <c r="Y156">
        <v>-7</v>
      </c>
      <c r="Z156">
        <v>24</v>
      </c>
      <c r="AB156" t="s">
        <v>1523</v>
      </c>
      <c r="AC156">
        <v>16</v>
      </c>
      <c r="AD156" t="s">
        <v>870</v>
      </c>
      <c r="AE156" t="s">
        <v>871</v>
      </c>
      <c r="AH156" t="s">
        <v>1524</v>
      </c>
      <c r="AI156">
        <v>220</v>
      </c>
      <c r="AJ156" t="s">
        <v>1525</v>
      </c>
      <c r="AK156" t="s">
        <v>1416</v>
      </c>
      <c r="AL156">
        <v>220</v>
      </c>
      <c r="AM156" t="s">
        <v>126</v>
      </c>
      <c r="AN156" t="s">
        <v>170</v>
      </c>
      <c r="AO156">
        <v>17</v>
      </c>
      <c r="AP156" t="s">
        <v>117</v>
      </c>
      <c r="AQ156" t="s">
        <v>129</v>
      </c>
      <c r="AR156" t="s">
        <v>129</v>
      </c>
      <c r="AS156" t="s">
        <v>129</v>
      </c>
      <c r="AT156" t="s">
        <v>130</v>
      </c>
      <c r="AU156" t="s">
        <v>131</v>
      </c>
      <c r="AV156" t="s">
        <v>1509</v>
      </c>
      <c r="AW156">
        <v>16</v>
      </c>
      <c r="BD156" t="s">
        <v>1526</v>
      </c>
      <c r="BE156" t="s">
        <v>129</v>
      </c>
      <c r="BG156">
        <v>35</v>
      </c>
      <c r="BH156" t="s">
        <v>280</v>
      </c>
      <c r="BR156" t="s">
        <v>1527</v>
      </c>
      <c r="CG156">
        <v>555</v>
      </c>
      <c r="CH156">
        <v>595</v>
      </c>
      <c r="CI156">
        <v>770</v>
      </c>
      <c r="CJ156">
        <v>900</v>
      </c>
      <c r="CK156">
        <v>300</v>
      </c>
      <c r="CL156">
        <v>345</v>
      </c>
      <c r="CM156" t="s">
        <v>1528</v>
      </c>
      <c r="CN156" t="s">
        <v>1529</v>
      </c>
      <c r="CO156">
        <v>297</v>
      </c>
      <c r="CP156">
        <v>380</v>
      </c>
      <c r="CQ156">
        <v>802</v>
      </c>
      <c r="CR156">
        <v>875</v>
      </c>
      <c r="CS156">
        <v>189</v>
      </c>
      <c r="CT156">
        <v>285</v>
      </c>
      <c r="CU156" t="s">
        <v>1530</v>
      </c>
      <c r="CV156">
        <v>11</v>
      </c>
    </row>
    <row r="157" spans="1:100" x14ac:dyDescent="0.25">
      <c r="A157" t="s">
        <v>1531</v>
      </c>
      <c r="B157" t="s">
        <v>1403</v>
      </c>
      <c r="C157" t="s">
        <v>110</v>
      </c>
      <c r="D157" t="s">
        <v>1532</v>
      </c>
      <c r="E157" t="s">
        <v>1472</v>
      </c>
      <c r="F157" t="s">
        <v>177</v>
      </c>
      <c r="G157">
        <v>55900</v>
      </c>
      <c r="H157" t="s">
        <v>1533</v>
      </c>
      <c r="I157" t="s">
        <v>1474</v>
      </c>
      <c r="J157" t="s">
        <v>1534</v>
      </c>
      <c r="K157" t="s">
        <v>129</v>
      </c>
      <c r="L157" t="s">
        <v>1535</v>
      </c>
      <c r="M157" t="s">
        <v>1536</v>
      </c>
      <c r="N157" t="s">
        <v>1537</v>
      </c>
      <c r="O157" t="s">
        <v>1538</v>
      </c>
      <c r="P157">
        <v>25</v>
      </c>
      <c r="Q157">
        <v>10</v>
      </c>
      <c r="T157">
        <v>1</v>
      </c>
      <c r="W157">
        <v>18</v>
      </c>
      <c r="X157">
        <v>43</v>
      </c>
      <c r="Y157">
        <v>-7</v>
      </c>
      <c r="Z157">
        <v>24</v>
      </c>
      <c r="AB157" t="s">
        <v>1539</v>
      </c>
      <c r="AC157">
        <v>24</v>
      </c>
      <c r="AD157" t="s">
        <v>870</v>
      </c>
      <c r="AE157" t="s">
        <v>871</v>
      </c>
      <c r="AH157" t="s">
        <v>1540</v>
      </c>
      <c r="AI157">
        <v>220</v>
      </c>
      <c r="AJ157" t="s">
        <v>1541</v>
      </c>
      <c r="AK157" t="s">
        <v>1416</v>
      </c>
      <c r="AL157">
        <v>220</v>
      </c>
      <c r="AM157" t="s">
        <v>126</v>
      </c>
      <c r="AN157" t="s">
        <v>170</v>
      </c>
      <c r="AO157">
        <v>17</v>
      </c>
      <c r="AP157" t="s">
        <v>117</v>
      </c>
      <c r="AQ157" t="s">
        <v>129</v>
      </c>
      <c r="AR157" t="s">
        <v>129</v>
      </c>
      <c r="AS157" t="s">
        <v>129</v>
      </c>
      <c r="AT157" t="s">
        <v>130</v>
      </c>
      <c r="AU157" t="s">
        <v>131</v>
      </c>
      <c r="AV157" t="s">
        <v>1509</v>
      </c>
      <c r="AW157">
        <v>16</v>
      </c>
      <c r="BD157" t="s">
        <v>1542</v>
      </c>
      <c r="BE157" t="s">
        <v>129</v>
      </c>
      <c r="BG157">
        <v>53</v>
      </c>
      <c r="BH157" t="s">
        <v>280</v>
      </c>
      <c r="BR157" t="s">
        <v>1543</v>
      </c>
      <c r="CG157">
        <v>555</v>
      </c>
      <c r="CH157">
        <v>625</v>
      </c>
      <c r="CI157">
        <v>770</v>
      </c>
      <c r="CJ157">
        <v>900</v>
      </c>
      <c r="CK157">
        <v>300</v>
      </c>
      <c r="CL157">
        <v>348</v>
      </c>
      <c r="CM157" t="s">
        <v>1544</v>
      </c>
      <c r="CN157">
        <v>40</v>
      </c>
      <c r="CO157">
        <v>319</v>
      </c>
      <c r="CP157">
        <v>410</v>
      </c>
      <c r="CQ157">
        <v>965</v>
      </c>
      <c r="CR157">
        <v>1045</v>
      </c>
      <c r="CS157">
        <v>215</v>
      </c>
      <c r="CT157">
        <v>305</v>
      </c>
      <c r="CU157" t="s">
        <v>1545</v>
      </c>
      <c r="CV157" t="s">
        <v>1546</v>
      </c>
    </row>
    <row r="158" spans="1:100" x14ac:dyDescent="0.25">
      <c r="A158" t="s">
        <v>1547</v>
      </c>
      <c r="B158" t="s">
        <v>1403</v>
      </c>
      <c r="C158" t="s">
        <v>110</v>
      </c>
      <c r="D158" t="s">
        <v>1548</v>
      </c>
      <c r="E158" t="s">
        <v>1472</v>
      </c>
      <c r="F158" t="s">
        <v>177</v>
      </c>
      <c r="G158">
        <v>73500</v>
      </c>
      <c r="H158" t="s">
        <v>1549</v>
      </c>
      <c r="I158" t="s">
        <v>1474</v>
      </c>
      <c r="J158" t="s">
        <v>1550</v>
      </c>
      <c r="K158" t="s">
        <v>129</v>
      </c>
      <c r="L158" t="s">
        <v>1551</v>
      </c>
      <c r="M158" t="s">
        <v>1552</v>
      </c>
      <c r="N158" t="s">
        <v>1553</v>
      </c>
      <c r="O158" t="s">
        <v>1554</v>
      </c>
      <c r="P158">
        <v>25</v>
      </c>
      <c r="Q158">
        <v>10</v>
      </c>
      <c r="T158">
        <v>1</v>
      </c>
      <c r="W158">
        <v>18</v>
      </c>
      <c r="X158">
        <v>43</v>
      </c>
      <c r="Y158">
        <v>-7</v>
      </c>
      <c r="Z158">
        <v>24</v>
      </c>
      <c r="AB158" t="s">
        <v>1555</v>
      </c>
      <c r="AC158">
        <v>32</v>
      </c>
      <c r="AD158" t="s">
        <v>544</v>
      </c>
      <c r="AE158" t="s">
        <v>1556</v>
      </c>
      <c r="AH158" t="s">
        <v>1557</v>
      </c>
      <c r="AI158">
        <v>220</v>
      </c>
      <c r="AJ158" t="s">
        <v>1558</v>
      </c>
      <c r="AK158" t="s">
        <v>1416</v>
      </c>
      <c r="AL158">
        <v>22</v>
      </c>
      <c r="AM158" t="s">
        <v>127</v>
      </c>
      <c r="AN158" t="s">
        <v>1559</v>
      </c>
      <c r="AO158">
        <v>17</v>
      </c>
      <c r="AP158" t="s">
        <v>117</v>
      </c>
      <c r="AQ158" t="s">
        <v>129</v>
      </c>
      <c r="AR158" t="s">
        <v>129</v>
      </c>
      <c r="AS158" t="s">
        <v>129</v>
      </c>
      <c r="AT158" t="s">
        <v>130</v>
      </c>
      <c r="AU158" t="s">
        <v>312</v>
      </c>
      <c r="AV158" t="s">
        <v>1560</v>
      </c>
      <c r="AW158">
        <v>20</v>
      </c>
      <c r="BD158" t="s">
        <v>1561</v>
      </c>
      <c r="BE158" t="s">
        <v>129</v>
      </c>
      <c r="BG158">
        <v>70</v>
      </c>
      <c r="BH158" t="s">
        <v>280</v>
      </c>
      <c r="BR158" t="s">
        <v>1562</v>
      </c>
      <c r="CG158">
        <v>702</v>
      </c>
      <c r="CH158">
        <v>775</v>
      </c>
      <c r="CI158">
        <v>845</v>
      </c>
      <c r="CJ158">
        <v>965</v>
      </c>
      <c r="CK158">
        <v>363</v>
      </c>
      <c r="CL158">
        <v>395</v>
      </c>
      <c r="CM158" t="s">
        <v>1563</v>
      </c>
      <c r="CN158" t="s">
        <v>1564</v>
      </c>
      <c r="CO158">
        <v>335</v>
      </c>
      <c r="CP158">
        <v>415</v>
      </c>
      <c r="CQ158">
        <v>1080</v>
      </c>
      <c r="CR158">
        <v>1155</v>
      </c>
      <c r="CS158">
        <v>226</v>
      </c>
      <c r="CT158">
        <v>320</v>
      </c>
      <c r="CU158">
        <v>14</v>
      </c>
      <c r="CV158" t="s">
        <v>1565</v>
      </c>
    </row>
    <row r="159" spans="1:100" x14ac:dyDescent="0.25">
      <c r="A159" t="s">
        <v>1566</v>
      </c>
      <c r="B159" t="s">
        <v>1403</v>
      </c>
      <c r="C159" t="s">
        <v>110</v>
      </c>
      <c r="D159" t="s">
        <v>1567</v>
      </c>
      <c r="E159" t="s">
        <v>1472</v>
      </c>
      <c r="F159" t="s">
        <v>113</v>
      </c>
      <c r="G159">
        <v>103700</v>
      </c>
      <c r="H159" t="s">
        <v>1549</v>
      </c>
      <c r="I159" t="s">
        <v>1474</v>
      </c>
      <c r="J159" t="s">
        <v>1568</v>
      </c>
      <c r="K159" t="s">
        <v>129</v>
      </c>
      <c r="L159" t="s">
        <v>1569</v>
      </c>
      <c r="M159" t="s">
        <v>1570</v>
      </c>
      <c r="N159" t="s">
        <v>1571</v>
      </c>
      <c r="O159" t="s">
        <v>1572</v>
      </c>
      <c r="P159">
        <v>25</v>
      </c>
      <c r="Q159">
        <v>10</v>
      </c>
      <c r="T159">
        <v>1</v>
      </c>
      <c r="W159">
        <v>18</v>
      </c>
      <c r="X159">
        <v>54</v>
      </c>
      <c r="Y159">
        <v>-7</v>
      </c>
      <c r="Z159">
        <v>24</v>
      </c>
      <c r="AB159" t="s">
        <v>1573</v>
      </c>
      <c r="AC159">
        <v>36</v>
      </c>
      <c r="AD159" t="s">
        <v>870</v>
      </c>
      <c r="AE159" t="s">
        <v>871</v>
      </c>
      <c r="AH159" t="s">
        <v>1574</v>
      </c>
      <c r="AI159">
        <v>220</v>
      </c>
      <c r="AJ159" t="s">
        <v>1575</v>
      </c>
      <c r="AK159" t="s">
        <v>1416</v>
      </c>
      <c r="AL159">
        <v>220</v>
      </c>
      <c r="AM159" t="s">
        <v>127</v>
      </c>
      <c r="AN159" t="s">
        <v>1559</v>
      </c>
      <c r="AO159">
        <v>17</v>
      </c>
      <c r="AP159" t="s">
        <v>117</v>
      </c>
      <c r="AQ159" t="s">
        <v>129</v>
      </c>
      <c r="AR159" t="s">
        <v>129</v>
      </c>
      <c r="AS159" t="s">
        <v>129</v>
      </c>
      <c r="AT159" t="s">
        <v>130</v>
      </c>
      <c r="AU159" t="s">
        <v>312</v>
      </c>
      <c r="AV159" t="s">
        <v>1560</v>
      </c>
      <c r="AW159">
        <v>20</v>
      </c>
      <c r="BD159" t="s">
        <v>1576</v>
      </c>
      <c r="BE159" t="s">
        <v>129</v>
      </c>
      <c r="BG159">
        <v>82</v>
      </c>
      <c r="BH159" t="s">
        <v>280</v>
      </c>
      <c r="BR159" t="s">
        <v>1577</v>
      </c>
      <c r="CG159">
        <v>810</v>
      </c>
      <c r="CH159">
        <v>885</v>
      </c>
      <c r="CI159">
        <v>946</v>
      </c>
      <c r="CJ159">
        <v>1090</v>
      </c>
      <c r="CK159">
        <v>410</v>
      </c>
      <c r="CL159">
        <v>500</v>
      </c>
      <c r="CM159" t="s">
        <v>1578</v>
      </c>
      <c r="CN159" t="s">
        <v>1579</v>
      </c>
      <c r="CO159">
        <v>362</v>
      </c>
      <c r="CP159">
        <v>450</v>
      </c>
      <c r="CQ159">
        <v>1259</v>
      </c>
      <c r="CR159">
        <v>1340</v>
      </c>
      <c r="CS159">
        <v>282</v>
      </c>
      <c r="CT159">
        <v>385</v>
      </c>
      <c r="CU159" t="s">
        <v>1580</v>
      </c>
      <c r="CV159" t="s">
        <v>1581</v>
      </c>
    </row>
    <row r="160" spans="1:100" x14ac:dyDescent="0.25">
      <c r="A160" t="s">
        <v>1582</v>
      </c>
      <c r="B160" t="s">
        <v>1403</v>
      </c>
      <c r="C160" t="s">
        <v>110</v>
      </c>
      <c r="D160" t="s">
        <v>1583</v>
      </c>
      <c r="E160" t="s">
        <v>1472</v>
      </c>
      <c r="F160" t="s">
        <v>113</v>
      </c>
      <c r="G160">
        <v>139800</v>
      </c>
      <c r="H160" t="s">
        <v>1584</v>
      </c>
      <c r="I160" t="s">
        <v>1474</v>
      </c>
      <c r="J160" t="s">
        <v>1585</v>
      </c>
      <c r="K160" t="s">
        <v>129</v>
      </c>
      <c r="L160" t="s">
        <v>1586</v>
      </c>
      <c r="M160" t="s">
        <v>1587</v>
      </c>
      <c r="N160" t="s">
        <v>1588</v>
      </c>
      <c r="O160" t="s">
        <v>1589</v>
      </c>
      <c r="P160">
        <v>25</v>
      </c>
      <c r="Q160">
        <v>10</v>
      </c>
      <c r="T160">
        <v>1</v>
      </c>
      <c r="W160">
        <v>18</v>
      </c>
      <c r="X160">
        <v>43</v>
      </c>
      <c r="Y160">
        <v>-7</v>
      </c>
      <c r="Z160">
        <v>24</v>
      </c>
      <c r="AB160" t="s">
        <v>1590</v>
      </c>
      <c r="AC160">
        <v>45</v>
      </c>
      <c r="AD160" t="s">
        <v>870</v>
      </c>
      <c r="AE160" t="s">
        <v>1591</v>
      </c>
      <c r="AH160" t="s">
        <v>1592</v>
      </c>
      <c r="AI160">
        <v>220</v>
      </c>
      <c r="AJ160" t="s">
        <v>1593</v>
      </c>
      <c r="AK160" t="s">
        <v>1416</v>
      </c>
      <c r="AL160" t="s">
        <v>1594</v>
      </c>
      <c r="AM160" t="s">
        <v>127</v>
      </c>
      <c r="AN160" t="s">
        <v>1559</v>
      </c>
      <c r="AO160">
        <v>17</v>
      </c>
      <c r="AP160" t="s">
        <v>117</v>
      </c>
      <c r="AQ160" t="s">
        <v>129</v>
      </c>
      <c r="AR160" t="s">
        <v>129</v>
      </c>
      <c r="AS160" t="s">
        <v>129</v>
      </c>
      <c r="AT160" t="s">
        <v>130</v>
      </c>
      <c r="AU160" t="s">
        <v>398</v>
      </c>
      <c r="AV160" t="s">
        <v>1560</v>
      </c>
      <c r="AW160">
        <v>25</v>
      </c>
      <c r="BD160" t="s">
        <v>1595</v>
      </c>
      <c r="BE160" t="s">
        <v>129</v>
      </c>
      <c r="BG160">
        <v>100</v>
      </c>
      <c r="BH160" t="s">
        <v>280</v>
      </c>
      <c r="BR160" t="s">
        <v>1596</v>
      </c>
      <c r="CG160">
        <v>810</v>
      </c>
      <c r="CH160">
        <v>885</v>
      </c>
      <c r="CI160">
        <v>946</v>
      </c>
      <c r="CJ160">
        <v>1090</v>
      </c>
      <c r="CK160">
        <v>410</v>
      </c>
      <c r="CL160">
        <v>500</v>
      </c>
      <c r="CM160">
        <v>70</v>
      </c>
      <c r="CN160" t="s">
        <v>1597</v>
      </c>
      <c r="CO160">
        <v>362</v>
      </c>
      <c r="CP160">
        <v>450</v>
      </c>
      <c r="CQ160">
        <v>1260</v>
      </c>
      <c r="CR160">
        <v>1340</v>
      </c>
      <c r="CS160">
        <v>283</v>
      </c>
      <c r="CT160">
        <v>385</v>
      </c>
      <c r="CU160" t="s">
        <v>1598</v>
      </c>
      <c r="CV160" t="s">
        <v>1599</v>
      </c>
    </row>
    <row r="161" spans="1:100" x14ac:dyDescent="0.25">
      <c r="A161" t="s">
        <v>1600</v>
      </c>
      <c r="B161" t="s">
        <v>1403</v>
      </c>
      <c r="C161" t="s">
        <v>110</v>
      </c>
      <c r="D161" t="s">
        <v>1601</v>
      </c>
      <c r="E161" t="s">
        <v>1602</v>
      </c>
      <c r="F161" t="s">
        <v>113</v>
      </c>
      <c r="G161">
        <v>26400</v>
      </c>
      <c r="I161" t="s">
        <v>1603</v>
      </c>
      <c r="J161" t="s">
        <v>1604</v>
      </c>
      <c r="K161" t="s">
        <v>129</v>
      </c>
      <c r="L161" t="s">
        <v>1273</v>
      </c>
      <c r="M161" t="s">
        <v>1477</v>
      </c>
      <c r="N161" t="s">
        <v>1605</v>
      </c>
      <c r="O161" t="s">
        <v>1478</v>
      </c>
      <c r="P161">
        <v>20</v>
      </c>
      <c r="Q161">
        <v>8</v>
      </c>
      <c r="W161">
        <v>18</v>
      </c>
      <c r="X161">
        <v>43</v>
      </c>
      <c r="Y161">
        <v>-7</v>
      </c>
      <c r="Z161">
        <v>24</v>
      </c>
      <c r="AD161" t="s">
        <v>870</v>
      </c>
      <c r="AE161" t="s">
        <v>871</v>
      </c>
      <c r="AK161" t="s">
        <v>1416</v>
      </c>
      <c r="AM161" t="s">
        <v>126</v>
      </c>
      <c r="AN161" t="s">
        <v>127</v>
      </c>
      <c r="AO161">
        <v>16</v>
      </c>
      <c r="AP161" t="s">
        <v>129</v>
      </c>
      <c r="AQ161" t="s">
        <v>129</v>
      </c>
      <c r="AR161" t="s">
        <v>129</v>
      </c>
      <c r="AS161" t="s">
        <v>129</v>
      </c>
      <c r="AT161" t="s">
        <v>187</v>
      </c>
      <c r="AU161" t="s">
        <v>131</v>
      </c>
      <c r="AV161" t="s">
        <v>1479</v>
      </c>
      <c r="AW161">
        <v>16</v>
      </c>
      <c r="BD161" t="s">
        <v>1606</v>
      </c>
      <c r="BE161" t="s">
        <v>129</v>
      </c>
      <c r="BG161">
        <v>14</v>
      </c>
      <c r="BH161" t="s">
        <v>280</v>
      </c>
      <c r="BR161" t="s">
        <v>1607</v>
      </c>
      <c r="CG161">
        <v>495</v>
      </c>
      <c r="CH161">
        <v>540</v>
      </c>
      <c r="CI161">
        <v>720</v>
      </c>
      <c r="CJ161">
        <v>835</v>
      </c>
      <c r="CK161">
        <v>270</v>
      </c>
      <c r="CL161">
        <v>300</v>
      </c>
      <c r="CM161" t="s">
        <v>1482</v>
      </c>
      <c r="CN161" t="s">
        <v>1608</v>
      </c>
      <c r="CO161">
        <v>290</v>
      </c>
      <c r="CP161">
        <v>375</v>
      </c>
      <c r="CQ161">
        <v>722</v>
      </c>
      <c r="CR161">
        <v>790</v>
      </c>
      <c r="CS161">
        <v>187</v>
      </c>
      <c r="CT161">
        <v>270</v>
      </c>
      <c r="CU161" t="s">
        <v>514</v>
      </c>
      <c r="CV161" t="s">
        <v>1499</v>
      </c>
    </row>
    <row r="162" spans="1:100" x14ac:dyDescent="0.25">
      <c r="A162" t="s">
        <v>1609</v>
      </c>
      <c r="B162" t="s">
        <v>1403</v>
      </c>
      <c r="C162" t="s">
        <v>110</v>
      </c>
      <c r="D162" t="s">
        <v>1610</v>
      </c>
      <c r="E162" t="s">
        <v>1602</v>
      </c>
      <c r="F162" t="s">
        <v>113</v>
      </c>
      <c r="G162">
        <v>30300</v>
      </c>
      <c r="I162" t="s">
        <v>1611</v>
      </c>
      <c r="J162" t="s">
        <v>1612</v>
      </c>
      <c r="K162" t="s">
        <v>129</v>
      </c>
      <c r="L162" t="s">
        <v>1505</v>
      </c>
      <c r="M162" t="s">
        <v>1505</v>
      </c>
      <c r="N162" t="s">
        <v>1507</v>
      </c>
      <c r="O162" t="s">
        <v>1613</v>
      </c>
      <c r="P162">
        <v>20</v>
      </c>
      <c r="Q162">
        <v>8</v>
      </c>
      <c r="W162">
        <v>18</v>
      </c>
      <c r="X162">
        <v>43</v>
      </c>
      <c r="Y162">
        <v>-7</v>
      </c>
      <c r="Z162">
        <v>24</v>
      </c>
      <c r="AD162" t="s">
        <v>870</v>
      </c>
      <c r="AE162" t="s">
        <v>871</v>
      </c>
      <c r="AK162" t="s">
        <v>1416</v>
      </c>
      <c r="AM162" t="s">
        <v>126</v>
      </c>
      <c r="AN162" t="s">
        <v>127</v>
      </c>
      <c r="AO162">
        <v>16</v>
      </c>
      <c r="AP162" t="s">
        <v>129</v>
      </c>
      <c r="AQ162" t="s">
        <v>129</v>
      </c>
      <c r="AR162" t="s">
        <v>129</v>
      </c>
      <c r="AS162" t="s">
        <v>129</v>
      </c>
      <c r="AT162" t="s">
        <v>187</v>
      </c>
      <c r="AU162" t="s">
        <v>131</v>
      </c>
      <c r="AV162" t="s">
        <v>1479</v>
      </c>
      <c r="AW162">
        <v>16</v>
      </c>
      <c r="BD162" t="s">
        <v>1614</v>
      </c>
      <c r="BE162" t="s">
        <v>129</v>
      </c>
      <c r="BG162">
        <v>18</v>
      </c>
      <c r="BH162" t="s">
        <v>280</v>
      </c>
      <c r="BR162" t="s">
        <v>1607</v>
      </c>
      <c r="CG162">
        <v>495</v>
      </c>
      <c r="CH162">
        <v>540</v>
      </c>
      <c r="CI162">
        <v>720</v>
      </c>
      <c r="CJ162">
        <v>835</v>
      </c>
      <c r="CK162">
        <v>270</v>
      </c>
      <c r="CL162">
        <v>300</v>
      </c>
      <c r="CM162" t="s">
        <v>1615</v>
      </c>
      <c r="CN162">
        <v>26</v>
      </c>
      <c r="CO162">
        <v>290</v>
      </c>
      <c r="CP162">
        <v>375</v>
      </c>
      <c r="CQ162">
        <v>722</v>
      </c>
      <c r="CR162">
        <v>790</v>
      </c>
      <c r="CS162">
        <v>187</v>
      </c>
      <c r="CT162">
        <v>270</v>
      </c>
      <c r="CU162" t="s">
        <v>514</v>
      </c>
      <c r="CV162" t="s">
        <v>1499</v>
      </c>
    </row>
    <row r="163" spans="1:100" x14ac:dyDescent="0.25">
      <c r="A163" t="s">
        <v>1616</v>
      </c>
      <c r="B163" t="s">
        <v>1403</v>
      </c>
      <c r="C163" t="s">
        <v>110</v>
      </c>
      <c r="D163" t="s">
        <v>1617</v>
      </c>
      <c r="E163" t="s">
        <v>1602</v>
      </c>
      <c r="F163" t="s">
        <v>113</v>
      </c>
      <c r="G163">
        <v>37100</v>
      </c>
      <c r="I163" t="s">
        <v>1618</v>
      </c>
      <c r="J163" t="s">
        <v>1619</v>
      </c>
      <c r="K163" t="s">
        <v>129</v>
      </c>
      <c r="L163" t="s">
        <v>1519</v>
      </c>
      <c r="M163" t="s">
        <v>1620</v>
      </c>
      <c r="N163" t="s">
        <v>1621</v>
      </c>
      <c r="O163" t="s">
        <v>1622</v>
      </c>
      <c r="P163">
        <v>20</v>
      </c>
      <c r="Q163">
        <v>8</v>
      </c>
      <c r="W163">
        <v>18</v>
      </c>
      <c r="X163">
        <v>43</v>
      </c>
      <c r="Y163">
        <v>-7</v>
      </c>
      <c r="Z163">
        <v>24</v>
      </c>
      <c r="AD163" t="s">
        <v>870</v>
      </c>
      <c r="AE163" t="s">
        <v>871</v>
      </c>
      <c r="AK163" t="s">
        <v>1416</v>
      </c>
      <c r="AM163" t="s">
        <v>126</v>
      </c>
      <c r="AN163" t="s">
        <v>170</v>
      </c>
      <c r="AO163">
        <v>16</v>
      </c>
      <c r="AP163" t="s">
        <v>129</v>
      </c>
      <c r="AQ163" t="s">
        <v>129</v>
      </c>
      <c r="AR163" t="s">
        <v>129</v>
      </c>
      <c r="AS163" t="s">
        <v>129</v>
      </c>
      <c r="AT163" t="s">
        <v>187</v>
      </c>
      <c r="AU163" t="s">
        <v>131</v>
      </c>
      <c r="AV163" t="s">
        <v>1479</v>
      </c>
      <c r="AW163">
        <v>16</v>
      </c>
      <c r="BD163" t="s">
        <v>1623</v>
      </c>
      <c r="BE163" t="s">
        <v>129</v>
      </c>
      <c r="BG163">
        <v>23</v>
      </c>
      <c r="BH163" t="s">
        <v>280</v>
      </c>
      <c r="BR163" t="s">
        <v>1624</v>
      </c>
      <c r="CG163">
        <v>495</v>
      </c>
      <c r="CH163">
        <v>540</v>
      </c>
      <c r="CI163">
        <v>720</v>
      </c>
      <c r="CJ163">
        <v>835</v>
      </c>
      <c r="CK163">
        <v>270</v>
      </c>
      <c r="CL163">
        <v>300</v>
      </c>
      <c r="CM163">
        <v>26</v>
      </c>
      <c r="CN163" t="s">
        <v>1625</v>
      </c>
      <c r="CO163">
        <v>297</v>
      </c>
      <c r="CP163">
        <v>380</v>
      </c>
      <c r="CQ163">
        <v>802</v>
      </c>
      <c r="CR163">
        <v>875</v>
      </c>
      <c r="CS163">
        <v>189</v>
      </c>
      <c r="CT163">
        <v>285</v>
      </c>
      <c r="CU163">
        <v>9</v>
      </c>
      <c r="CV163" t="s">
        <v>1626</v>
      </c>
    </row>
    <row r="164" spans="1:100" x14ac:dyDescent="0.25">
      <c r="A164" t="s">
        <v>1627</v>
      </c>
      <c r="B164" t="s">
        <v>1403</v>
      </c>
      <c r="C164" t="s">
        <v>110</v>
      </c>
      <c r="D164" t="s">
        <v>1628</v>
      </c>
      <c r="E164" t="s">
        <v>1602</v>
      </c>
      <c r="F164" t="s">
        <v>113</v>
      </c>
      <c r="G164">
        <v>55900</v>
      </c>
      <c r="I164" t="s">
        <v>1629</v>
      </c>
      <c r="J164" t="s">
        <v>1630</v>
      </c>
      <c r="K164" t="s">
        <v>129</v>
      </c>
      <c r="L164" t="s">
        <v>1535</v>
      </c>
      <c r="M164" t="s">
        <v>1631</v>
      </c>
      <c r="N164" t="s">
        <v>1632</v>
      </c>
      <c r="O164" t="s">
        <v>1633</v>
      </c>
      <c r="P164">
        <v>25</v>
      </c>
      <c r="Q164">
        <v>10</v>
      </c>
      <c r="W164">
        <v>18</v>
      </c>
      <c r="X164">
        <v>43</v>
      </c>
      <c r="Y164">
        <v>-7</v>
      </c>
      <c r="Z164">
        <v>24</v>
      </c>
      <c r="AD164" t="s">
        <v>870</v>
      </c>
      <c r="AE164" t="s">
        <v>871</v>
      </c>
      <c r="AK164" t="s">
        <v>1416</v>
      </c>
      <c r="AM164" t="s">
        <v>126</v>
      </c>
      <c r="AN164" t="s">
        <v>170</v>
      </c>
      <c r="AO164">
        <v>16</v>
      </c>
      <c r="AP164" t="s">
        <v>129</v>
      </c>
      <c r="AQ164" t="s">
        <v>129</v>
      </c>
      <c r="AR164" t="s">
        <v>129</v>
      </c>
      <c r="AS164" t="s">
        <v>129</v>
      </c>
      <c r="AT164" t="s">
        <v>187</v>
      </c>
      <c r="AU164" t="s">
        <v>312</v>
      </c>
      <c r="AV164" t="s">
        <v>535</v>
      </c>
      <c r="AW164">
        <v>16</v>
      </c>
      <c r="BD164" t="s">
        <v>1634</v>
      </c>
      <c r="BE164" t="s">
        <v>129</v>
      </c>
      <c r="BG164">
        <v>35</v>
      </c>
      <c r="BH164" t="s">
        <v>280</v>
      </c>
      <c r="BR164" t="s">
        <v>1635</v>
      </c>
      <c r="CG164">
        <v>555</v>
      </c>
      <c r="CH164">
        <v>610</v>
      </c>
      <c r="CI164">
        <v>765</v>
      </c>
      <c r="CJ164">
        <v>887</v>
      </c>
      <c r="CK164">
        <v>303</v>
      </c>
      <c r="CL164">
        <v>337</v>
      </c>
      <c r="CM164" t="s">
        <v>1636</v>
      </c>
      <c r="CN164">
        <v>37</v>
      </c>
      <c r="CO164">
        <v>319</v>
      </c>
      <c r="CP164">
        <v>410</v>
      </c>
      <c r="CQ164">
        <v>965</v>
      </c>
      <c r="CR164">
        <v>1045</v>
      </c>
      <c r="CS164">
        <v>215</v>
      </c>
      <c r="CT164">
        <v>305</v>
      </c>
      <c r="CU164" t="s">
        <v>1637</v>
      </c>
      <c r="CV164" t="s">
        <v>1638</v>
      </c>
    </row>
    <row r="165" spans="1:100" x14ac:dyDescent="0.25">
      <c r="A165" t="s">
        <v>1639</v>
      </c>
      <c r="B165" t="s">
        <v>1403</v>
      </c>
      <c r="C165" t="s">
        <v>110</v>
      </c>
      <c r="D165" t="s">
        <v>1640</v>
      </c>
      <c r="E165" t="s">
        <v>1602</v>
      </c>
      <c r="F165" t="s">
        <v>113</v>
      </c>
      <c r="G165">
        <v>73500</v>
      </c>
      <c r="I165" t="s">
        <v>1641</v>
      </c>
      <c r="J165" t="s">
        <v>1642</v>
      </c>
      <c r="K165" t="s">
        <v>129</v>
      </c>
      <c r="L165" t="s">
        <v>1551</v>
      </c>
      <c r="M165" t="s">
        <v>1643</v>
      </c>
      <c r="N165" t="s">
        <v>1644</v>
      </c>
      <c r="O165" t="s">
        <v>1645</v>
      </c>
      <c r="P165">
        <v>25</v>
      </c>
      <c r="Q165">
        <v>10</v>
      </c>
      <c r="W165">
        <v>18</v>
      </c>
      <c r="X165">
        <v>43</v>
      </c>
      <c r="Y165">
        <v>-7</v>
      </c>
      <c r="Z165">
        <v>24</v>
      </c>
      <c r="AD165" t="s">
        <v>870</v>
      </c>
      <c r="AE165" t="s">
        <v>871</v>
      </c>
      <c r="AK165" t="s">
        <v>1416</v>
      </c>
      <c r="AM165" t="s">
        <v>127</v>
      </c>
      <c r="AN165" t="s">
        <v>1559</v>
      </c>
      <c r="AO165">
        <v>16</v>
      </c>
      <c r="AP165" t="s">
        <v>129</v>
      </c>
      <c r="AQ165" t="s">
        <v>129</v>
      </c>
      <c r="AR165" t="s">
        <v>129</v>
      </c>
      <c r="AS165" t="s">
        <v>129</v>
      </c>
      <c r="AT165" t="s">
        <v>187</v>
      </c>
      <c r="AU165" t="s">
        <v>312</v>
      </c>
      <c r="AV165" t="s">
        <v>535</v>
      </c>
      <c r="AW165">
        <v>20</v>
      </c>
      <c r="BD165" t="s">
        <v>1646</v>
      </c>
      <c r="BE165" t="s">
        <v>129</v>
      </c>
      <c r="BG165">
        <v>47</v>
      </c>
      <c r="BH165" t="s">
        <v>280</v>
      </c>
      <c r="BR165" t="s">
        <v>1647</v>
      </c>
      <c r="CG165">
        <v>673</v>
      </c>
      <c r="CH165">
        <v>740</v>
      </c>
      <c r="CI165">
        <v>890</v>
      </c>
      <c r="CJ165">
        <v>995</v>
      </c>
      <c r="CK165">
        <v>342</v>
      </c>
      <c r="CL165">
        <v>398</v>
      </c>
      <c r="CM165" t="s">
        <v>1648</v>
      </c>
      <c r="CN165" t="s">
        <v>1649</v>
      </c>
      <c r="CO165">
        <v>335</v>
      </c>
      <c r="CP165">
        <v>320</v>
      </c>
      <c r="CQ165">
        <v>1080</v>
      </c>
      <c r="CR165">
        <v>1155</v>
      </c>
      <c r="CS165">
        <v>226</v>
      </c>
      <c r="CT165">
        <v>415</v>
      </c>
      <c r="CU165">
        <v>15</v>
      </c>
      <c r="CV165" t="s">
        <v>1650</v>
      </c>
    </row>
    <row r="166" spans="1:100" x14ac:dyDescent="0.25">
      <c r="A166" t="s">
        <v>1651</v>
      </c>
      <c r="B166" t="s">
        <v>1403</v>
      </c>
      <c r="C166" t="s">
        <v>110</v>
      </c>
      <c r="D166" t="s">
        <v>1652</v>
      </c>
      <c r="E166" t="s">
        <v>1653</v>
      </c>
      <c r="F166" t="s">
        <v>113</v>
      </c>
      <c r="G166">
        <v>53200</v>
      </c>
      <c r="H166" t="s">
        <v>1654</v>
      </c>
      <c r="I166" t="s">
        <v>1655</v>
      </c>
      <c r="J166" t="s">
        <v>1656</v>
      </c>
      <c r="K166" t="s">
        <v>117</v>
      </c>
      <c r="L166" t="s">
        <v>1657</v>
      </c>
      <c r="M166" t="s">
        <v>1658</v>
      </c>
      <c r="N166" t="s">
        <v>1659</v>
      </c>
      <c r="O166" t="s">
        <v>1660</v>
      </c>
      <c r="P166">
        <v>25</v>
      </c>
      <c r="Q166">
        <v>10</v>
      </c>
      <c r="W166">
        <v>-15</v>
      </c>
      <c r="X166">
        <v>50</v>
      </c>
      <c r="Y166">
        <v>-15</v>
      </c>
      <c r="Z166">
        <v>30</v>
      </c>
      <c r="AF166" t="s">
        <v>627</v>
      </c>
      <c r="AG166" t="s">
        <v>157</v>
      </c>
      <c r="AK166" t="s">
        <v>1416</v>
      </c>
      <c r="AM166" t="s">
        <v>126</v>
      </c>
      <c r="AN166" t="s">
        <v>127</v>
      </c>
      <c r="AO166">
        <v>16</v>
      </c>
      <c r="AP166" t="s">
        <v>129</v>
      </c>
      <c r="AQ166" t="s">
        <v>129</v>
      </c>
      <c r="AR166" t="s">
        <v>129</v>
      </c>
      <c r="AS166" t="s">
        <v>129</v>
      </c>
      <c r="AT166" t="s">
        <v>130</v>
      </c>
      <c r="AU166" t="s">
        <v>131</v>
      </c>
      <c r="AV166" t="s">
        <v>1479</v>
      </c>
      <c r="AW166">
        <v>16</v>
      </c>
      <c r="BD166" t="s">
        <v>1661</v>
      </c>
      <c r="BE166" t="s">
        <v>129</v>
      </c>
      <c r="BG166">
        <v>26</v>
      </c>
      <c r="BH166" t="s">
        <v>280</v>
      </c>
      <c r="BR166" t="s">
        <v>1662</v>
      </c>
      <c r="CG166">
        <v>554</v>
      </c>
      <c r="CH166">
        <v>625</v>
      </c>
      <c r="CI166">
        <v>800</v>
      </c>
      <c r="CJ166">
        <v>920</v>
      </c>
      <c r="CK166">
        <v>333</v>
      </c>
      <c r="CL166">
        <v>390</v>
      </c>
      <c r="CM166" t="s">
        <v>1663</v>
      </c>
      <c r="CN166" t="s">
        <v>1664</v>
      </c>
      <c r="CO166">
        <v>297</v>
      </c>
      <c r="CP166">
        <v>375</v>
      </c>
      <c r="CQ166">
        <v>802</v>
      </c>
      <c r="CR166">
        <v>875</v>
      </c>
      <c r="CS166">
        <v>189</v>
      </c>
      <c r="CT166">
        <v>285</v>
      </c>
      <c r="CU166" t="s">
        <v>512</v>
      </c>
      <c r="CV166" t="s">
        <v>1665</v>
      </c>
    </row>
    <row r="167" spans="1:100" x14ac:dyDescent="0.25">
      <c r="A167" t="s">
        <v>1666</v>
      </c>
      <c r="B167" t="s">
        <v>1403</v>
      </c>
      <c r="C167" t="s">
        <v>110</v>
      </c>
      <c r="D167" t="s">
        <v>1667</v>
      </c>
      <c r="E167" t="s">
        <v>1653</v>
      </c>
      <c r="F167" t="s">
        <v>113</v>
      </c>
      <c r="G167">
        <v>61200</v>
      </c>
      <c r="H167" t="s">
        <v>1668</v>
      </c>
      <c r="I167" t="s">
        <v>1669</v>
      </c>
      <c r="J167" t="s">
        <v>1670</v>
      </c>
      <c r="K167" t="s">
        <v>117</v>
      </c>
      <c r="L167" t="s">
        <v>1671</v>
      </c>
      <c r="M167" t="s">
        <v>1672</v>
      </c>
      <c r="N167" t="s">
        <v>1673</v>
      </c>
      <c r="O167" t="s">
        <v>1674</v>
      </c>
      <c r="P167">
        <v>25</v>
      </c>
      <c r="Q167">
        <v>10</v>
      </c>
      <c r="T167">
        <v>1</v>
      </c>
      <c r="W167">
        <v>-15</v>
      </c>
      <c r="X167">
        <v>50</v>
      </c>
      <c r="Y167">
        <v>-15</v>
      </c>
      <c r="Z167">
        <v>30</v>
      </c>
      <c r="AB167" t="s">
        <v>1675</v>
      </c>
      <c r="AC167">
        <v>16</v>
      </c>
      <c r="AF167" t="s">
        <v>627</v>
      </c>
      <c r="AG167" t="s">
        <v>157</v>
      </c>
      <c r="AH167" t="s">
        <v>1676</v>
      </c>
      <c r="AI167">
        <v>220</v>
      </c>
      <c r="AJ167" t="s">
        <v>1677</v>
      </c>
      <c r="AK167" t="s">
        <v>1416</v>
      </c>
      <c r="AL167">
        <v>220</v>
      </c>
      <c r="AM167" t="s">
        <v>126</v>
      </c>
      <c r="AN167" t="s">
        <v>127</v>
      </c>
      <c r="AO167">
        <v>16</v>
      </c>
      <c r="AP167" t="s">
        <v>129</v>
      </c>
      <c r="AQ167" t="s">
        <v>129</v>
      </c>
      <c r="AR167" t="s">
        <v>129</v>
      </c>
      <c r="AS167" t="s">
        <v>129</v>
      </c>
      <c r="AT167" t="s">
        <v>130</v>
      </c>
      <c r="AU167" t="s">
        <v>131</v>
      </c>
      <c r="AV167" t="s">
        <v>1479</v>
      </c>
      <c r="AW167">
        <v>16</v>
      </c>
      <c r="BD167" t="s">
        <v>1678</v>
      </c>
      <c r="BE167" t="s">
        <v>129</v>
      </c>
      <c r="BF167" t="s">
        <v>440</v>
      </c>
      <c r="BG167">
        <v>35</v>
      </c>
      <c r="BH167" t="s">
        <v>280</v>
      </c>
      <c r="BR167" t="s">
        <v>1662</v>
      </c>
      <c r="CG167">
        <v>554</v>
      </c>
      <c r="CH167">
        <v>625</v>
      </c>
      <c r="CI167">
        <v>800</v>
      </c>
      <c r="CJ167">
        <v>920</v>
      </c>
      <c r="CK167">
        <v>333</v>
      </c>
      <c r="CL167">
        <v>390</v>
      </c>
      <c r="CM167" t="s">
        <v>1663</v>
      </c>
      <c r="CN167" t="s">
        <v>1664</v>
      </c>
      <c r="CO167">
        <v>297</v>
      </c>
      <c r="CP167">
        <v>375</v>
      </c>
      <c r="CQ167">
        <v>802</v>
      </c>
      <c r="CR167">
        <v>875</v>
      </c>
      <c r="CS167">
        <v>189</v>
      </c>
      <c r="CT167">
        <v>285</v>
      </c>
      <c r="CU167" t="s">
        <v>512</v>
      </c>
      <c r="CV167" t="s">
        <v>1665</v>
      </c>
    </row>
    <row r="168" spans="1:100" x14ac:dyDescent="0.25">
      <c r="A168" t="s">
        <v>1679</v>
      </c>
      <c r="B168" t="s">
        <v>1403</v>
      </c>
      <c r="C168" t="s">
        <v>110</v>
      </c>
      <c r="D168" t="s">
        <v>1680</v>
      </c>
      <c r="E168" t="s">
        <v>1681</v>
      </c>
      <c r="F168" t="s">
        <v>113</v>
      </c>
      <c r="G168">
        <v>39300</v>
      </c>
      <c r="H168" t="s">
        <v>1682</v>
      </c>
      <c r="I168" t="s">
        <v>1683</v>
      </c>
      <c r="J168" t="s">
        <v>1684</v>
      </c>
      <c r="K168" t="s">
        <v>117</v>
      </c>
      <c r="L168" t="s">
        <v>1685</v>
      </c>
      <c r="M168" t="s">
        <v>1686</v>
      </c>
      <c r="N168" t="s">
        <v>1687</v>
      </c>
      <c r="O168" t="s">
        <v>1688</v>
      </c>
      <c r="P168">
        <v>15</v>
      </c>
      <c r="Q168">
        <v>10</v>
      </c>
      <c r="W168">
        <v>-15</v>
      </c>
      <c r="X168">
        <v>43</v>
      </c>
      <c r="Y168">
        <v>-15</v>
      </c>
      <c r="Z168">
        <v>24</v>
      </c>
      <c r="AD168" t="s">
        <v>1689</v>
      </c>
      <c r="AE168" t="s">
        <v>1690</v>
      </c>
      <c r="AK168" t="s">
        <v>1691</v>
      </c>
      <c r="AM168" t="s">
        <v>126</v>
      </c>
      <c r="AN168" t="s">
        <v>127</v>
      </c>
      <c r="AO168">
        <v>17</v>
      </c>
      <c r="AP168" t="s">
        <v>129</v>
      </c>
      <c r="AQ168" t="s">
        <v>129</v>
      </c>
      <c r="AR168" t="s">
        <v>129</v>
      </c>
      <c r="AS168" t="s">
        <v>129</v>
      </c>
      <c r="AT168" t="s">
        <v>187</v>
      </c>
      <c r="AU168" t="s">
        <v>131</v>
      </c>
      <c r="AV168" t="s">
        <v>132</v>
      </c>
      <c r="AW168">
        <v>10</v>
      </c>
      <c r="BD168" t="s">
        <v>1692</v>
      </c>
      <c r="BE168" t="s">
        <v>129</v>
      </c>
      <c r="BG168">
        <v>27</v>
      </c>
      <c r="BH168" t="s">
        <v>280</v>
      </c>
      <c r="BR168" t="s">
        <v>1693</v>
      </c>
      <c r="CG168">
        <v>450</v>
      </c>
      <c r="CH168">
        <v>500</v>
      </c>
      <c r="CI168">
        <v>710</v>
      </c>
      <c r="CJ168">
        <v>761</v>
      </c>
      <c r="CK168">
        <v>293</v>
      </c>
      <c r="CL168">
        <v>327</v>
      </c>
      <c r="CM168">
        <v>21</v>
      </c>
      <c r="CN168">
        <v>23</v>
      </c>
      <c r="CO168">
        <v>270</v>
      </c>
      <c r="CP168">
        <v>334</v>
      </c>
      <c r="CQ168">
        <v>713</v>
      </c>
      <c r="CR168">
        <v>760</v>
      </c>
      <c r="CS168">
        <v>195</v>
      </c>
      <c r="CT168">
        <v>259</v>
      </c>
      <c r="CU168" t="s">
        <v>514</v>
      </c>
      <c r="CV168" t="s">
        <v>1694</v>
      </c>
    </row>
    <row r="169" spans="1:100" x14ac:dyDescent="0.25">
      <c r="A169" t="s">
        <v>1695</v>
      </c>
      <c r="B169" t="s">
        <v>1403</v>
      </c>
      <c r="C169" t="s">
        <v>110</v>
      </c>
      <c r="D169" t="s">
        <v>1696</v>
      </c>
      <c r="E169" t="s">
        <v>1681</v>
      </c>
      <c r="F169" t="s">
        <v>113</v>
      </c>
      <c r="G169">
        <v>44600</v>
      </c>
      <c r="H169" t="s">
        <v>1682</v>
      </c>
      <c r="I169" t="s">
        <v>1683</v>
      </c>
      <c r="J169" t="s">
        <v>1684</v>
      </c>
      <c r="K169" t="s">
        <v>117</v>
      </c>
      <c r="L169" t="s">
        <v>775</v>
      </c>
      <c r="M169" t="s">
        <v>1024</v>
      </c>
      <c r="N169" t="s">
        <v>1697</v>
      </c>
      <c r="O169" t="s">
        <v>1698</v>
      </c>
      <c r="P169">
        <v>15</v>
      </c>
      <c r="Q169">
        <v>10</v>
      </c>
      <c r="W169">
        <v>-15</v>
      </c>
      <c r="X169">
        <v>43</v>
      </c>
      <c r="Y169">
        <v>-15</v>
      </c>
      <c r="Z169">
        <v>24</v>
      </c>
      <c r="AD169" t="s">
        <v>1699</v>
      </c>
      <c r="AE169" t="s">
        <v>687</v>
      </c>
      <c r="AK169" t="s">
        <v>1691</v>
      </c>
      <c r="AM169" t="s">
        <v>126</v>
      </c>
      <c r="AN169" t="s">
        <v>127</v>
      </c>
      <c r="AO169">
        <v>17</v>
      </c>
      <c r="AP169" t="s">
        <v>129</v>
      </c>
      <c r="AQ169" t="s">
        <v>129</v>
      </c>
      <c r="AR169" t="s">
        <v>129</v>
      </c>
      <c r="AS169" t="s">
        <v>129</v>
      </c>
      <c r="AT169" t="s">
        <v>187</v>
      </c>
      <c r="AU169" t="s">
        <v>131</v>
      </c>
      <c r="AV169" t="s">
        <v>132</v>
      </c>
      <c r="AW169">
        <v>10</v>
      </c>
      <c r="BD169" t="s">
        <v>1700</v>
      </c>
      <c r="BE169" t="s">
        <v>129</v>
      </c>
      <c r="BG169">
        <v>35</v>
      </c>
      <c r="BH169" t="s">
        <v>280</v>
      </c>
      <c r="BR169" t="s">
        <v>1701</v>
      </c>
      <c r="CG169">
        <v>550</v>
      </c>
      <c r="CH169">
        <v>590</v>
      </c>
      <c r="CI169">
        <v>732</v>
      </c>
      <c r="CJ169">
        <v>791</v>
      </c>
      <c r="CK169">
        <v>330</v>
      </c>
      <c r="CL169">
        <v>373</v>
      </c>
      <c r="CM169" t="s">
        <v>1702</v>
      </c>
      <c r="CN169">
        <v>28</v>
      </c>
      <c r="CO169">
        <v>275</v>
      </c>
      <c r="CP169">
        <v>339</v>
      </c>
      <c r="CQ169">
        <v>790</v>
      </c>
      <c r="CR169">
        <v>850</v>
      </c>
      <c r="CS169">
        <v>200</v>
      </c>
      <c r="CT169">
        <v>262</v>
      </c>
      <c r="CU169">
        <v>9</v>
      </c>
      <c r="CV169">
        <v>11</v>
      </c>
    </row>
    <row r="170" spans="1:100" x14ac:dyDescent="0.25">
      <c r="A170" t="s">
        <v>1703</v>
      </c>
      <c r="B170" t="s">
        <v>1403</v>
      </c>
      <c r="C170" t="s">
        <v>110</v>
      </c>
      <c r="D170" t="s">
        <v>1704</v>
      </c>
      <c r="E170" t="s">
        <v>1681</v>
      </c>
      <c r="F170" t="s">
        <v>113</v>
      </c>
      <c r="G170">
        <v>66700</v>
      </c>
      <c r="H170" t="s">
        <v>1682</v>
      </c>
      <c r="I170" t="s">
        <v>1683</v>
      </c>
      <c r="J170" t="s">
        <v>1684</v>
      </c>
      <c r="K170" t="s">
        <v>117</v>
      </c>
      <c r="L170" t="s">
        <v>1705</v>
      </c>
      <c r="M170" t="s">
        <v>1706</v>
      </c>
      <c r="N170" t="s">
        <v>1707</v>
      </c>
      <c r="O170" t="s">
        <v>1708</v>
      </c>
      <c r="P170">
        <v>25</v>
      </c>
      <c r="Q170">
        <v>10</v>
      </c>
      <c r="W170">
        <v>-15</v>
      </c>
      <c r="X170">
        <v>43</v>
      </c>
      <c r="Y170">
        <v>-15</v>
      </c>
      <c r="Z170">
        <v>24</v>
      </c>
      <c r="AD170" t="s">
        <v>1689</v>
      </c>
      <c r="AE170" t="s">
        <v>1709</v>
      </c>
      <c r="AK170" t="s">
        <v>1691</v>
      </c>
      <c r="AM170" t="s">
        <v>126</v>
      </c>
      <c r="AN170" t="s">
        <v>127</v>
      </c>
      <c r="AO170">
        <v>17</v>
      </c>
      <c r="AP170" t="s">
        <v>129</v>
      </c>
      <c r="AQ170" t="s">
        <v>129</v>
      </c>
      <c r="AR170" t="s">
        <v>129</v>
      </c>
      <c r="AS170" t="s">
        <v>129</v>
      </c>
      <c r="AT170" t="s">
        <v>187</v>
      </c>
      <c r="AU170" t="s">
        <v>312</v>
      </c>
      <c r="AV170" t="s">
        <v>132</v>
      </c>
      <c r="AW170">
        <v>16</v>
      </c>
      <c r="BD170" t="s">
        <v>1710</v>
      </c>
      <c r="BE170" t="s">
        <v>129</v>
      </c>
      <c r="BG170">
        <v>46</v>
      </c>
      <c r="BH170" t="s">
        <v>280</v>
      </c>
      <c r="BR170" t="s">
        <v>1711</v>
      </c>
      <c r="CG170">
        <v>550</v>
      </c>
      <c r="CH170">
        <v>590</v>
      </c>
      <c r="CI170">
        <v>732</v>
      </c>
      <c r="CJ170">
        <v>791</v>
      </c>
      <c r="CK170">
        <v>330</v>
      </c>
      <c r="CL170">
        <v>373</v>
      </c>
      <c r="CM170" t="s">
        <v>1498</v>
      </c>
      <c r="CN170">
        <v>29</v>
      </c>
      <c r="CO170">
        <v>300</v>
      </c>
      <c r="CP170">
        <v>370</v>
      </c>
      <c r="CQ170">
        <v>970</v>
      </c>
      <c r="CR170">
        <v>1020</v>
      </c>
      <c r="CS170">
        <v>224</v>
      </c>
      <c r="CT170">
        <v>294</v>
      </c>
      <c r="CU170" t="s">
        <v>1712</v>
      </c>
      <c r="CV170">
        <v>16</v>
      </c>
    </row>
    <row r="171" spans="1:100" x14ac:dyDescent="0.25">
      <c r="A171" t="s">
        <v>1713</v>
      </c>
      <c r="B171" t="s">
        <v>1403</v>
      </c>
      <c r="C171" t="s">
        <v>110</v>
      </c>
      <c r="D171" t="s">
        <v>1714</v>
      </c>
      <c r="E171" t="s">
        <v>1681</v>
      </c>
      <c r="F171" t="s">
        <v>113</v>
      </c>
      <c r="G171">
        <v>85600</v>
      </c>
      <c r="H171" t="s">
        <v>1682</v>
      </c>
      <c r="I171" t="s">
        <v>1683</v>
      </c>
      <c r="J171" t="s">
        <v>1684</v>
      </c>
      <c r="K171" t="s">
        <v>117</v>
      </c>
      <c r="L171" t="s">
        <v>1715</v>
      </c>
      <c r="M171" t="s">
        <v>1716</v>
      </c>
      <c r="N171" t="s">
        <v>1717</v>
      </c>
      <c r="O171" t="s">
        <v>1718</v>
      </c>
      <c r="P171">
        <v>25</v>
      </c>
      <c r="Q171">
        <v>10</v>
      </c>
      <c r="W171">
        <v>-15</v>
      </c>
      <c r="X171">
        <v>43</v>
      </c>
      <c r="Y171">
        <v>-15</v>
      </c>
      <c r="Z171">
        <v>24</v>
      </c>
      <c r="AD171" t="s">
        <v>870</v>
      </c>
      <c r="AE171" t="s">
        <v>1690</v>
      </c>
      <c r="AK171" t="s">
        <v>1691</v>
      </c>
      <c r="AM171" t="s">
        <v>126</v>
      </c>
      <c r="AN171" t="s">
        <v>170</v>
      </c>
      <c r="AO171">
        <v>17</v>
      </c>
      <c r="AP171" t="s">
        <v>129</v>
      </c>
      <c r="AQ171" t="s">
        <v>129</v>
      </c>
      <c r="AR171" t="s">
        <v>129</v>
      </c>
      <c r="AS171" t="s">
        <v>129</v>
      </c>
      <c r="AT171" t="s">
        <v>187</v>
      </c>
      <c r="AU171" t="s">
        <v>312</v>
      </c>
      <c r="AV171" t="s">
        <v>132</v>
      </c>
      <c r="AW171">
        <v>20</v>
      </c>
      <c r="BD171" t="s">
        <v>1719</v>
      </c>
      <c r="BE171" t="s">
        <v>129</v>
      </c>
      <c r="BG171">
        <v>61</v>
      </c>
      <c r="BH171" t="s">
        <v>280</v>
      </c>
      <c r="BR171" t="s">
        <v>1720</v>
      </c>
      <c r="CG171">
        <v>555</v>
      </c>
      <c r="CH171">
        <v>591</v>
      </c>
      <c r="CI171">
        <v>873</v>
      </c>
      <c r="CJ171">
        <v>948</v>
      </c>
      <c r="CK171">
        <v>376</v>
      </c>
      <c r="CL171">
        <v>428</v>
      </c>
      <c r="CM171">
        <v>35</v>
      </c>
      <c r="CN171">
        <v>38</v>
      </c>
      <c r="CO171">
        <v>300</v>
      </c>
      <c r="CP171">
        <v>370</v>
      </c>
      <c r="CQ171">
        <v>970</v>
      </c>
      <c r="CR171">
        <v>1020</v>
      </c>
      <c r="CS171">
        <v>224</v>
      </c>
      <c r="CT171">
        <v>294</v>
      </c>
      <c r="CU171" t="s">
        <v>1712</v>
      </c>
      <c r="CV171">
        <v>16</v>
      </c>
    </row>
    <row r="172" spans="1:100" x14ac:dyDescent="0.25">
      <c r="A172" t="s">
        <v>1721</v>
      </c>
      <c r="B172" t="s">
        <v>1403</v>
      </c>
      <c r="C172" t="s">
        <v>110</v>
      </c>
      <c r="D172" t="s">
        <v>1722</v>
      </c>
      <c r="E172" t="s">
        <v>1723</v>
      </c>
      <c r="F172" t="s">
        <v>177</v>
      </c>
      <c r="G172">
        <v>43100</v>
      </c>
      <c r="H172" t="s">
        <v>1724</v>
      </c>
      <c r="I172" t="s">
        <v>1725</v>
      </c>
      <c r="J172" t="s">
        <v>1726</v>
      </c>
      <c r="K172" t="s">
        <v>117</v>
      </c>
      <c r="L172" t="s">
        <v>1727</v>
      </c>
      <c r="M172" t="s">
        <v>1728</v>
      </c>
      <c r="N172" t="s">
        <v>1729</v>
      </c>
      <c r="O172" t="s">
        <v>1730</v>
      </c>
      <c r="P172">
        <v>25</v>
      </c>
      <c r="Q172">
        <v>10</v>
      </c>
      <c r="W172">
        <v>-15</v>
      </c>
      <c r="X172">
        <v>50</v>
      </c>
      <c r="Y172">
        <v>-15</v>
      </c>
      <c r="Z172">
        <v>24</v>
      </c>
      <c r="AF172" t="s">
        <v>618</v>
      </c>
      <c r="AG172" t="s">
        <v>157</v>
      </c>
      <c r="AK172" t="s">
        <v>1416</v>
      </c>
      <c r="AM172" t="s">
        <v>126</v>
      </c>
      <c r="AN172" t="s">
        <v>127</v>
      </c>
      <c r="AO172">
        <v>16</v>
      </c>
      <c r="AP172" t="s">
        <v>129</v>
      </c>
      <c r="AQ172" t="s">
        <v>129</v>
      </c>
      <c r="AR172" t="s">
        <v>129</v>
      </c>
      <c r="AS172" t="s">
        <v>129</v>
      </c>
      <c r="AT172" t="s">
        <v>187</v>
      </c>
      <c r="AU172" t="s">
        <v>131</v>
      </c>
      <c r="AV172" t="s">
        <v>1479</v>
      </c>
      <c r="AW172">
        <v>16</v>
      </c>
      <c r="BD172" t="s">
        <v>1731</v>
      </c>
      <c r="BE172" t="s">
        <v>129</v>
      </c>
      <c r="BG172">
        <v>26</v>
      </c>
      <c r="BH172" t="s">
        <v>280</v>
      </c>
      <c r="BR172" t="s">
        <v>1732</v>
      </c>
      <c r="CG172">
        <v>495</v>
      </c>
      <c r="CH172">
        <v>540</v>
      </c>
      <c r="CI172">
        <v>720</v>
      </c>
      <c r="CJ172">
        <v>835</v>
      </c>
      <c r="CK172">
        <v>462</v>
      </c>
      <c r="CL172">
        <v>300</v>
      </c>
      <c r="CM172" t="s">
        <v>1468</v>
      </c>
      <c r="CN172" t="s">
        <v>529</v>
      </c>
      <c r="CO172">
        <v>291</v>
      </c>
      <c r="CP172">
        <v>375</v>
      </c>
      <c r="CQ172">
        <v>726</v>
      </c>
      <c r="CR172">
        <v>790</v>
      </c>
      <c r="CS172">
        <v>210</v>
      </c>
      <c r="CT172">
        <v>270</v>
      </c>
      <c r="CU172" t="s">
        <v>1389</v>
      </c>
      <c r="CV172" t="s">
        <v>1733</v>
      </c>
    </row>
    <row r="173" spans="1:100" x14ac:dyDescent="0.25">
      <c r="A173" t="s">
        <v>1734</v>
      </c>
      <c r="B173" t="s">
        <v>1403</v>
      </c>
      <c r="C173" t="s">
        <v>110</v>
      </c>
      <c r="D173" t="s">
        <v>1735</v>
      </c>
      <c r="E173" t="s">
        <v>1723</v>
      </c>
      <c r="F173" t="s">
        <v>177</v>
      </c>
      <c r="G173">
        <v>48400</v>
      </c>
      <c r="H173" t="s">
        <v>1724</v>
      </c>
      <c r="I173" t="s">
        <v>1725</v>
      </c>
      <c r="J173" t="s">
        <v>1726</v>
      </c>
      <c r="K173" t="s">
        <v>117</v>
      </c>
      <c r="L173" t="s">
        <v>1736</v>
      </c>
      <c r="M173" t="s">
        <v>1737</v>
      </c>
      <c r="N173" t="s">
        <v>1738</v>
      </c>
      <c r="O173" t="s">
        <v>1739</v>
      </c>
      <c r="P173">
        <v>25</v>
      </c>
      <c r="Q173">
        <v>10</v>
      </c>
      <c r="W173">
        <v>-15</v>
      </c>
      <c r="X173">
        <v>50</v>
      </c>
      <c r="Y173">
        <v>-15</v>
      </c>
      <c r="Z173">
        <v>24</v>
      </c>
      <c r="AF173" t="s">
        <v>653</v>
      </c>
      <c r="AG173" t="s">
        <v>157</v>
      </c>
      <c r="AK173" t="s">
        <v>1416</v>
      </c>
      <c r="AM173" t="s">
        <v>126</v>
      </c>
      <c r="AN173" t="s">
        <v>127</v>
      </c>
      <c r="AO173">
        <v>16</v>
      </c>
      <c r="AP173" t="s">
        <v>129</v>
      </c>
      <c r="AQ173" t="s">
        <v>129</v>
      </c>
      <c r="AR173" t="s">
        <v>129</v>
      </c>
      <c r="AS173" t="s">
        <v>129</v>
      </c>
      <c r="AT173" t="s">
        <v>187</v>
      </c>
      <c r="AU173" t="s">
        <v>131</v>
      </c>
      <c r="AV173" t="s">
        <v>1479</v>
      </c>
      <c r="AW173">
        <v>16</v>
      </c>
      <c r="BD173" t="s">
        <v>1740</v>
      </c>
      <c r="BE173" t="s">
        <v>129</v>
      </c>
      <c r="BG173">
        <v>35</v>
      </c>
      <c r="BH173" t="s">
        <v>280</v>
      </c>
      <c r="BR173" t="s">
        <v>1741</v>
      </c>
      <c r="CG173">
        <v>495</v>
      </c>
      <c r="CH173">
        <v>540</v>
      </c>
      <c r="CI173">
        <v>720</v>
      </c>
      <c r="CJ173">
        <v>835</v>
      </c>
      <c r="CK173">
        <v>270</v>
      </c>
      <c r="CL173">
        <v>300</v>
      </c>
      <c r="CM173" t="s">
        <v>1742</v>
      </c>
      <c r="CN173" t="s">
        <v>1702</v>
      </c>
      <c r="CO173">
        <v>295</v>
      </c>
      <c r="CP173">
        <v>290</v>
      </c>
      <c r="CQ173">
        <v>835</v>
      </c>
      <c r="CR173">
        <v>905</v>
      </c>
      <c r="CS173">
        <v>208</v>
      </c>
      <c r="CT173">
        <v>355</v>
      </c>
      <c r="CU173" t="s">
        <v>1743</v>
      </c>
      <c r="CV173">
        <v>11</v>
      </c>
    </row>
    <row r="174" spans="1:100" x14ac:dyDescent="0.25">
      <c r="A174" t="s">
        <v>1744</v>
      </c>
      <c r="B174" t="s">
        <v>1403</v>
      </c>
      <c r="C174" t="s">
        <v>110</v>
      </c>
      <c r="D174" t="s">
        <v>1745</v>
      </c>
      <c r="E174" t="s">
        <v>1723</v>
      </c>
      <c r="F174" t="s">
        <v>177</v>
      </c>
      <c r="G174">
        <v>75700</v>
      </c>
      <c r="H174" t="s">
        <v>1724</v>
      </c>
      <c r="I174" t="s">
        <v>1725</v>
      </c>
      <c r="J174" t="s">
        <v>1726</v>
      </c>
      <c r="K174" t="s">
        <v>117</v>
      </c>
      <c r="L174" t="s">
        <v>1746</v>
      </c>
      <c r="M174" t="s">
        <v>1747</v>
      </c>
      <c r="N174" t="s">
        <v>1748</v>
      </c>
      <c r="O174" t="s">
        <v>1749</v>
      </c>
      <c r="P174">
        <v>30</v>
      </c>
      <c r="Q174">
        <v>20</v>
      </c>
      <c r="W174">
        <v>-15</v>
      </c>
      <c r="X174">
        <v>50</v>
      </c>
      <c r="Y174">
        <v>-15</v>
      </c>
      <c r="Z174">
        <v>24</v>
      </c>
      <c r="AF174" t="s">
        <v>146</v>
      </c>
      <c r="AG174" t="s">
        <v>157</v>
      </c>
      <c r="AK174" t="s">
        <v>1416</v>
      </c>
      <c r="AM174" t="s">
        <v>126</v>
      </c>
      <c r="AN174" t="s">
        <v>170</v>
      </c>
      <c r="AO174">
        <v>16</v>
      </c>
      <c r="AP174" t="s">
        <v>129</v>
      </c>
      <c r="AQ174" t="s">
        <v>129</v>
      </c>
      <c r="AR174" t="s">
        <v>129</v>
      </c>
      <c r="AS174" t="s">
        <v>129</v>
      </c>
      <c r="AT174" t="s">
        <v>187</v>
      </c>
      <c r="AU174" t="s">
        <v>131</v>
      </c>
      <c r="AV174" t="s">
        <v>1479</v>
      </c>
      <c r="AW174">
        <v>16</v>
      </c>
      <c r="BD174" t="s">
        <v>1750</v>
      </c>
      <c r="BE174" t="s">
        <v>129</v>
      </c>
      <c r="BG174">
        <v>53</v>
      </c>
      <c r="BH174" t="s">
        <v>280</v>
      </c>
      <c r="BR174" t="s">
        <v>1751</v>
      </c>
      <c r="CG174">
        <v>554</v>
      </c>
      <c r="CH174">
        <v>615</v>
      </c>
      <c r="CI174">
        <v>874</v>
      </c>
      <c r="CJ174">
        <v>915</v>
      </c>
      <c r="CK174">
        <v>330</v>
      </c>
      <c r="CL174">
        <v>370</v>
      </c>
      <c r="CM174" t="s">
        <v>1529</v>
      </c>
      <c r="CN174" t="s">
        <v>1752</v>
      </c>
      <c r="CO174">
        <v>320</v>
      </c>
      <c r="CP174">
        <v>405</v>
      </c>
      <c r="CQ174">
        <v>969</v>
      </c>
      <c r="CR174">
        <v>1045</v>
      </c>
      <c r="CS174">
        <v>241</v>
      </c>
      <c r="CT174">
        <v>315</v>
      </c>
      <c r="CU174" t="s">
        <v>1076</v>
      </c>
      <c r="CV174" t="s">
        <v>1753</v>
      </c>
    </row>
    <row r="175" spans="1:100" x14ac:dyDescent="0.25">
      <c r="A175" t="s">
        <v>1754</v>
      </c>
      <c r="B175" t="s">
        <v>1403</v>
      </c>
      <c r="C175" t="s">
        <v>110</v>
      </c>
      <c r="D175" t="s">
        <v>1755</v>
      </c>
      <c r="E175" t="s">
        <v>1723</v>
      </c>
      <c r="F175" t="s">
        <v>177</v>
      </c>
      <c r="G175">
        <v>95900</v>
      </c>
      <c r="H175" t="s">
        <v>1724</v>
      </c>
      <c r="I175" t="s">
        <v>1725</v>
      </c>
      <c r="J175" t="s">
        <v>1726</v>
      </c>
      <c r="K175" t="s">
        <v>117</v>
      </c>
      <c r="L175" t="s">
        <v>1756</v>
      </c>
      <c r="M175" t="s">
        <v>1757</v>
      </c>
      <c r="N175" t="s">
        <v>1758</v>
      </c>
      <c r="O175" t="s">
        <v>1759</v>
      </c>
      <c r="P175">
        <v>50</v>
      </c>
      <c r="Q175">
        <v>25</v>
      </c>
      <c r="W175">
        <v>-15</v>
      </c>
      <c r="X175">
        <v>50</v>
      </c>
      <c r="Y175">
        <v>-15</v>
      </c>
      <c r="Z175">
        <v>24</v>
      </c>
      <c r="AF175" t="s">
        <v>966</v>
      </c>
      <c r="AG175" t="s">
        <v>157</v>
      </c>
      <c r="AK175" t="s">
        <v>1416</v>
      </c>
      <c r="AM175" t="s">
        <v>127</v>
      </c>
      <c r="AN175" t="s">
        <v>1559</v>
      </c>
      <c r="AO175">
        <v>16</v>
      </c>
      <c r="AP175" t="s">
        <v>129</v>
      </c>
      <c r="AQ175" t="s">
        <v>129</v>
      </c>
      <c r="AR175" t="s">
        <v>129</v>
      </c>
      <c r="AS175" t="s">
        <v>129</v>
      </c>
      <c r="AT175" t="s">
        <v>187</v>
      </c>
      <c r="AU175" t="s">
        <v>312</v>
      </c>
      <c r="AV175" t="s">
        <v>535</v>
      </c>
      <c r="AW175">
        <v>25</v>
      </c>
      <c r="BD175" t="s">
        <v>1760</v>
      </c>
      <c r="BE175" t="s">
        <v>129</v>
      </c>
      <c r="BG175">
        <v>70</v>
      </c>
      <c r="BH175" t="s">
        <v>280</v>
      </c>
      <c r="BR175" t="s">
        <v>1761</v>
      </c>
      <c r="CG175">
        <v>673</v>
      </c>
      <c r="CH175">
        <v>740</v>
      </c>
      <c r="CI175">
        <v>955</v>
      </c>
      <c r="CJ175">
        <v>995</v>
      </c>
      <c r="CK175">
        <v>342</v>
      </c>
      <c r="CL175">
        <v>398</v>
      </c>
      <c r="CM175" t="s">
        <v>1762</v>
      </c>
      <c r="CN175" t="s">
        <v>1763</v>
      </c>
      <c r="CO175">
        <v>336</v>
      </c>
      <c r="CP175">
        <v>315</v>
      </c>
      <c r="CQ175">
        <v>1083</v>
      </c>
      <c r="CR175">
        <v>1155</v>
      </c>
      <c r="CS175">
        <v>244</v>
      </c>
      <c r="CT175">
        <v>415</v>
      </c>
      <c r="CU175" t="s">
        <v>1764</v>
      </c>
      <c r="CV175" t="s">
        <v>1765</v>
      </c>
    </row>
    <row r="176" spans="1:100" x14ac:dyDescent="0.25">
      <c r="A176" t="s">
        <v>1766</v>
      </c>
      <c r="B176" t="s">
        <v>1403</v>
      </c>
      <c r="C176" t="s">
        <v>110</v>
      </c>
      <c r="D176" t="s">
        <v>1767</v>
      </c>
      <c r="E176" t="s">
        <v>1768</v>
      </c>
      <c r="F176" t="s">
        <v>177</v>
      </c>
      <c r="G176">
        <v>43100</v>
      </c>
      <c r="H176" t="s">
        <v>1769</v>
      </c>
      <c r="I176" t="s">
        <v>1770</v>
      </c>
      <c r="J176" t="s">
        <v>1771</v>
      </c>
      <c r="K176" t="s">
        <v>117</v>
      </c>
      <c r="L176" t="s">
        <v>1772</v>
      </c>
      <c r="M176" t="s">
        <v>1773</v>
      </c>
      <c r="N176" t="s">
        <v>1774</v>
      </c>
      <c r="O176" t="s">
        <v>1775</v>
      </c>
      <c r="P176">
        <v>25</v>
      </c>
      <c r="Q176">
        <v>10</v>
      </c>
      <c r="T176">
        <v>1</v>
      </c>
      <c r="W176">
        <v>-15</v>
      </c>
      <c r="X176">
        <v>50</v>
      </c>
      <c r="Y176">
        <v>-15</v>
      </c>
      <c r="Z176">
        <v>30</v>
      </c>
      <c r="AF176" t="s">
        <v>121</v>
      </c>
      <c r="AG176" t="s">
        <v>157</v>
      </c>
      <c r="AK176" t="s">
        <v>1416</v>
      </c>
      <c r="AM176" t="s">
        <v>126</v>
      </c>
      <c r="AN176" t="s">
        <v>127</v>
      </c>
      <c r="AP176" t="s">
        <v>129</v>
      </c>
      <c r="AQ176" t="s">
        <v>129</v>
      </c>
      <c r="AR176" t="s">
        <v>129</v>
      </c>
      <c r="AS176" t="s">
        <v>129</v>
      </c>
      <c r="AT176" t="s">
        <v>187</v>
      </c>
      <c r="AU176" t="s">
        <v>131</v>
      </c>
      <c r="AV176" t="s">
        <v>1479</v>
      </c>
      <c r="AW176">
        <v>16</v>
      </c>
      <c r="BD176" t="s">
        <v>1776</v>
      </c>
      <c r="BE176" t="s">
        <v>129</v>
      </c>
      <c r="BG176">
        <v>26</v>
      </c>
      <c r="BH176" t="s">
        <v>280</v>
      </c>
      <c r="BR176" t="s">
        <v>1777</v>
      </c>
      <c r="CG176">
        <v>555</v>
      </c>
      <c r="CH176">
        <v>595</v>
      </c>
      <c r="CI176">
        <v>770</v>
      </c>
      <c r="CJ176">
        <v>900</v>
      </c>
      <c r="CK176">
        <v>300</v>
      </c>
      <c r="CL176">
        <v>345</v>
      </c>
      <c r="CM176" t="s">
        <v>1778</v>
      </c>
      <c r="CN176" t="s">
        <v>1663</v>
      </c>
      <c r="CO176">
        <v>302</v>
      </c>
      <c r="CP176">
        <v>290</v>
      </c>
      <c r="CQ176">
        <v>717</v>
      </c>
      <c r="CR176">
        <v>785</v>
      </c>
      <c r="CS176">
        <v>193</v>
      </c>
      <c r="CT176">
        <v>375</v>
      </c>
      <c r="CU176" t="s">
        <v>1389</v>
      </c>
      <c r="CV176" t="s">
        <v>1779</v>
      </c>
    </row>
    <row r="177" spans="1:100" x14ac:dyDescent="0.25">
      <c r="A177" t="s">
        <v>1780</v>
      </c>
      <c r="B177" t="s">
        <v>1403</v>
      </c>
      <c r="C177" t="s">
        <v>110</v>
      </c>
      <c r="D177" t="s">
        <v>1781</v>
      </c>
      <c r="E177" t="s">
        <v>1768</v>
      </c>
      <c r="F177" t="s">
        <v>177</v>
      </c>
      <c r="G177">
        <v>48400</v>
      </c>
      <c r="H177" t="s">
        <v>1769</v>
      </c>
      <c r="I177" t="s">
        <v>1770</v>
      </c>
      <c r="J177" t="s">
        <v>1771</v>
      </c>
      <c r="K177" t="s">
        <v>117</v>
      </c>
      <c r="L177" t="s">
        <v>1782</v>
      </c>
      <c r="M177" t="s">
        <v>1783</v>
      </c>
      <c r="N177" t="s">
        <v>1784</v>
      </c>
      <c r="O177" t="s">
        <v>1785</v>
      </c>
      <c r="P177">
        <v>25</v>
      </c>
      <c r="Q177">
        <v>10</v>
      </c>
      <c r="T177">
        <v>1</v>
      </c>
      <c r="W177">
        <v>-15</v>
      </c>
      <c r="X177">
        <v>50</v>
      </c>
      <c r="Y177">
        <v>-15</v>
      </c>
      <c r="Z177">
        <v>30</v>
      </c>
      <c r="AF177" t="s">
        <v>222</v>
      </c>
      <c r="AG177" t="s">
        <v>157</v>
      </c>
      <c r="AK177" t="s">
        <v>1416</v>
      </c>
      <c r="AM177" t="s">
        <v>126</v>
      </c>
      <c r="AN177" t="s">
        <v>127</v>
      </c>
      <c r="AP177" t="s">
        <v>129</v>
      </c>
      <c r="AQ177" t="s">
        <v>129</v>
      </c>
      <c r="AR177" t="s">
        <v>129</v>
      </c>
      <c r="AS177" t="s">
        <v>129</v>
      </c>
      <c r="AT177" t="s">
        <v>187</v>
      </c>
      <c r="AU177" t="s">
        <v>131</v>
      </c>
      <c r="AV177" t="s">
        <v>1479</v>
      </c>
      <c r="AW177">
        <v>16</v>
      </c>
      <c r="BD177" t="s">
        <v>1786</v>
      </c>
      <c r="BE177" t="s">
        <v>129</v>
      </c>
      <c r="BG177">
        <v>35</v>
      </c>
      <c r="BH177" t="s">
        <v>280</v>
      </c>
      <c r="BR177" t="s">
        <v>1787</v>
      </c>
      <c r="CG177">
        <v>555</v>
      </c>
      <c r="CH177">
        <v>595</v>
      </c>
      <c r="CI177">
        <v>770</v>
      </c>
      <c r="CJ177">
        <v>900</v>
      </c>
      <c r="CK177">
        <v>300</v>
      </c>
      <c r="CL177">
        <v>345</v>
      </c>
      <c r="CM177">
        <v>27</v>
      </c>
      <c r="CN177" t="s">
        <v>1788</v>
      </c>
      <c r="CO177">
        <v>302</v>
      </c>
      <c r="CP177">
        <v>290</v>
      </c>
      <c r="CQ177">
        <v>805</v>
      </c>
      <c r="CR177">
        <v>875</v>
      </c>
      <c r="CS177">
        <v>193</v>
      </c>
      <c r="CT177">
        <v>375</v>
      </c>
      <c r="CU177" t="s">
        <v>512</v>
      </c>
      <c r="CV177" t="s">
        <v>1789</v>
      </c>
    </row>
    <row r="178" spans="1:100" x14ac:dyDescent="0.25">
      <c r="A178" t="s">
        <v>1790</v>
      </c>
      <c r="B178" t="s">
        <v>1403</v>
      </c>
      <c r="C178" t="s">
        <v>110</v>
      </c>
      <c r="D178" t="s">
        <v>1791</v>
      </c>
      <c r="E178" t="s">
        <v>1768</v>
      </c>
      <c r="F178" t="s">
        <v>177</v>
      </c>
      <c r="G178">
        <v>75700</v>
      </c>
      <c r="H178" t="s">
        <v>1769</v>
      </c>
      <c r="I178" t="s">
        <v>1770</v>
      </c>
      <c r="J178" t="s">
        <v>1771</v>
      </c>
      <c r="K178" t="s">
        <v>117</v>
      </c>
      <c r="L178" t="s">
        <v>1792</v>
      </c>
      <c r="M178" t="s">
        <v>1793</v>
      </c>
      <c r="N178" t="s">
        <v>1794</v>
      </c>
      <c r="O178" t="s">
        <v>1795</v>
      </c>
      <c r="P178">
        <v>30</v>
      </c>
      <c r="Q178">
        <v>20</v>
      </c>
      <c r="T178">
        <v>1</v>
      </c>
      <c r="W178">
        <v>-15</v>
      </c>
      <c r="X178">
        <v>50</v>
      </c>
      <c r="Y178">
        <v>-15</v>
      </c>
      <c r="Z178">
        <v>30</v>
      </c>
      <c r="AF178" t="s">
        <v>185</v>
      </c>
      <c r="AG178" t="s">
        <v>157</v>
      </c>
      <c r="AK178" t="s">
        <v>1416</v>
      </c>
      <c r="AM178" t="s">
        <v>126</v>
      </c>
      <c r="AN178" t="s">
        <v>170</v>
      </c>
      <c r="AP178" t="s">
        <v>129</v>
      </c>
      <c r="AQ178" t="s">
        <v>129</v>
      </c>
      <c r="AR178" t="s">
        <v>129</v>
      </c>
      <c r="AS178" t="s">
        <v>129</v>
      </c>
      <c r="AT178" t="s">
        <v>187</v>
      </c>
      <c r="AU178" t="s">
        <v>131</v>
      </c>
      <c r="AV178" t="s">
        <v>1479</v>
      </c>
      <c r="AW178">
        <v>16</v>
      </c>
      <c r="BD178" t="s">
        <v>1796</v>
      </c>
      <c r="BE178" t="s">
        <v>129</v>
      </c>
      <c r="BG178">
        <v>53</v>
      </c>
      <c r="BH178" t="s">
        <v>280</v>
      </c>
      <c r="BR178" t="s">
        <v>1797</v>
      </c>
      <c r="CG178">
        <v>554</v>
      </c>
      <c r="CH178">
        <v>615</v>
      </c>
      <c r="CI178">
        <v>800</v>
      </c>
      <c r="CJ178">
        <v>920</v>
      </c>
      <c r="CK178">
        <v>333</v>
      </c>
      <c r="CL178">
        <v>390</v>
      </c>
      <c r="CM178">
        <v>37</v>
      </c>
      <c r="CN178" t="s">
        <v>1798</v>
      </c>
      <c r="CO178">
        <v>325</v>
      </c>
      <c r="CP178">
        <v>310</v>
      </c>
      <c r="CQ178">
        <v>964</v>
      </c>
      <c r="CR178">
        <v>1045</v>
      </c>
      <c r="CS178">
        <v>222</v>
      </c>
      <c r="CT178">
        <v>405</v>
      </c>
      <c r="CU178" t="s">
        <v>1799</v>
      </c>
      <c r="CV178" t="s">
        <v>1800</v>
      </c>
    </row>
    <row r="179" spans="1:100" x14ac:dyDescent="0.25">
      <c r="A179" t="s">
        <v>1801</v>
      </c>
      <c r="B179" t="s">
        <v>1403</v>
      </c>
      <c r="C179" t="s">
        <v>110</v>
      </c>
      <c r="D179" t="s">
        <v>1802</v>
      </c>
      <c r="E179" t="s">
        <v>1768</v>
      </c>
      <c r="F179" t="s">
        <v>177</v>
      </c>
      <c r="G179">
        <v>95900</v>
      </c>
      <c r="H179" t="s">
        <v>1769</v>
      </c>
      <c r="I179" t="s">
        <v>1770</v>
      </c>
      <c r="J179" t="s">
        <v>1771</v>
      </c>
      <c r="K179" t="s">
        <v>117</v>
      </c>
      <c r="L179" t="s">
        <v>1803</v>
      </c>
      <c r="M179" t="s">
        <v>1804</v>
      </c>
      <c r="N179" t="s">
        <v>1805</v>
      </c>
      <c r="O179" t="s">
        <v>1806</v>
      </c>
      <c r="P179">
        <v>50</v>
      </c>
      <c r="Q179">
        <v>25</v>
      </c>
      <c r="T179">
        <v>1</v>
      </c>
      <c r="W179">
        <v>-15</v>
      </c>
      <c r="X179">
        <v>50</v>
      </c>
      <c r="Y179">
        <v>-15</v>
      </c>
      <c r="Z179">
        <v>30</v>
      </c>
      <c r="AF179" t="s">
        <v>966</v>
      </c>
      <c r="AG179" t="s">
        <v>157</v>
      </c>
      <c r="AK179" t="s">
        <v>1416</v>
      </c>
      <c r="AM179" t="s">
        <v>127</v>
      </c>
      <c r="AN179" t="s">
        <v>1559</v>
      </c>
      <c r="AP179" t="s">
        <v>129</v>
      </c>
      <c r="AQ179" t="s">
        <v>129</v>
      </c>
      <c r="AR179" t="s">
        <v>129</v>
      </c>
      <c r="AS179" t="s">
        <v>129</v>
      </c>
      <c r="AT179" t="s">
        <v>187</v>
      </c>
      <c r="AU179" t="s">
        <v>312</v>
      </c>
      <c r="AV179" t="s">
        <v>535</v>
      </c>
      <c r="AW179">
        <v>25</v>
      </c>
      <c r="BD179" t="s">
        <v>1807</v>
      </c>
      <c r="BE179" t="s">
        <v>129</v>
      </c>
      <c r="BG179">
        <v>73</v>
      </c>
      <c r="BH179" t="s">
        <v>280</v>
      </c>
      <c r="BR179" t="s">
        <v>1808</v>
      </c>
      <c r="CG179">
        <v>702</v>
      </c>
      <c r="CH179">
        <v>775</v>
      </c>
      <c r="CI179">
        <v>845</v>
      </c>
      <c r="CJ179">
        <v>965</v>
      </c>
      <c r="CK179">
        <v>363</v>
      </c>
      <c r="CL179">
        <v>395</v>
      </c>
      <c r="CM179" t="s">
        <v>1809</v>
      </c>
      <c r="CN179" t="s">
        <v>1810</v>
      </c>
      <c r="CO179">
        <v>342</v>
      </c>
      <c r="CP179">
        <v>320</v>
      </c>
      <c r="CQ179">
        <v>1106</v>
      </c>
      <c r="CR179">
        <v>1195</v>
      </c>
      <c r="CS179">
        <v>232</v>
      </c>
      <c r="CT179">
        <v>420</v>
      </c>
      <c r="CU179" t="s">
        <v>1800</v>
      </c>
      <c r="CV179" t="s">
        <v>1811</v>
      </c>
    </row>
    <row r="180" spans="1:100" x14ac:dyDescent="0.25">
      <c r="A180" t="s">
        <v>1812</v>
      </c>
      <c r="B180" t="s">
        <v>1403</v>
      </c>
      <c r="C180" t="s">
        <v>110</v>
      </c>
      <c r="D180" t="s">
        <v>1813</v>
      </c>
      <c r="E180" t="s">
        <v>1814</v>
      </c>
      <c r="F180" t="s">
        <v>177</v>
      </c>
      <c r="G180">
        <v>63400</v>
      </c>
      <c r="H180" t="s">
        <v>1815</v>
      </c>
      <c r="I180" t="s">
        <v>1816</v>
      </c>
      <c r="J180" t="s">
        <v>1817</v>
      </c>
      <c r="K180" t="s">
        <v>117</v>
      </c>
      <c r="L180" t="s">
        <v>1818</v>
      </c>
      <c r="M180" t="s">
        <v>1819</v>
      </c>
      <c r="N180" t="s">
        <v>1820</v>
      </c>
      <c r="O180" t="s">
        <v>1821</v>
      </c>
      <c r="P180">
        <v>25</v>
      </c>
      <c r="Q180">
        <v>10</v>
      </c>
      <c r="T180">
        <v>1</v>
      </c>
      <c r="W180">
        <v>-15</v>
      </c>
      <c r="X180">
        <v>50</v>
      </c>
      <c r="Y180">
        <v>-15</v>
      </c>
      <c r="Z180">
        <v>30</v>
      </c>
      <c r="AC180">
        <v>12</v>
      </c>
      <c r="AF180" t="s">
        <v>1295</v>
      </c>
      <c r="AG180" t="s">
        <v>1344</v>
      </c>
      <c r="AK180" t="s">
        <v>1416</v>
      </c>
      <c r="AM180" t="s">
        <v>126</v>
      </c>
      <c r="AN180" t="s">
        <v>127</v>
      </c>
      <c r="AO180">
        <v>16</v>
      </c>
      <c r="AP180" t="s">
        <v>129</v>
      </c>
      <c r="AQ180" t="s">
        <v>129</v>
      </c>
      <c r="AR180" t="s">
        <v>129</v>
      </c>
      <c r="AS180" t="s">
        <v>129</v>
      </c>
      <c r="AT180" t="s">
        <v>187</v>
      </c>
      <c r="AU180" t="s">
        <v>131</v>
      </c>
      <c r="AV180" t="s">
        <v>1479</v>
      </c>
      <c r="AW180">
        <v>16</v>
      </c>
      <c r="BD180" t="s">
        <v>1822</v>
      </c>
      <c r="BE180" t="s">
        <v>129</v>
      </c>
      <c r="BG180">
        <v>26</v>
      </c>
      <c r="BH180" t="s">
        <v>280</v>
      </c>
      <c r="BR180" t="s">
        <v>1823</v>
      </c>
      <c r="CG180">
        <v>555</v>
      </c>
      <c r="CH180">
        <v>595</v>
      </c>
      <c r="CI180">
        <v>770</v>
      </c>
      <c r="CJ180">
        <v>900</v>
      </c>
      <c r="CK180">
        <v>300</v>
      </c>
      <c r="CL180">
        <v>345</v>
      </c>
      <c r="CM180">
        <v>27</v>
      </c>
      <c r="CN180" t="s">
        <v>1788</v>
      </c>
      <c r="CO180">
        <v>312</v>
      </c>
      <c r="CP180">
        <v>265</v>
      </c>
      <c r="CQ180">
        <v>897</v>
      </c>
      <c r="CR180">
        <v>985</v>
      </c>
      <c r="CS180">
        <v>182</v>
      </c>
      <c r="CT180">
        <v>385</v>
      </c>
      <c r="CU180" t="s">
        <v>138</v>
      </c>
      <c r="CV180" t="s">
        <v>1824</v>
      </c>
    </row>
    <row r="181" spans="1:100" x14ac:dyDescent="0.25">
      <c r="A181" t="s">
        <v>1825</v>
      </c>
      <c r="B181" t="s">
        <v>1403</v>
      </c>
      <c r="C181" t="s">
        <v>110</v>
      </c>
      <c r="D181" t="s">
        <v>1826</v>
      </c>
      <c r="E181" t="s">
        <v>1814</v>
      </c>
      <c r="F181" t="s">
        <v>177</v>
      </c>
      <c r="G181">
        <v>63400</v>
      </c>
      <c r="H181" t="s">
        <v>1827</v>
      </c>
      <c r="I181" t="s">
        <v>1816</v>
      </c>
      <c r="J181" t="s">
        <v>1817</v>
      </c>
      <c r="K181" t="s">
        <v>117</v>
      </c>
      <c r="L181" t="s">
        <v>1828</v>
      </c>
      <c r="M181" t="s">
        <v>1829</v>
      </c>
      <c r="N181" t="s">
        <v>1830</v>
      </c>
      <c r="O181" t="s">
        <v>1831</v>
      </c>
      <c r="P181">
        <v>25</v>
      </c>
      <c r="Q181">
        <v>10</v>
      </c>
      <c r="T181">
        <v>1</v>
      </c>
      <c r="W181">
        <v>-15</v>
      </c>
      <c r="X181">
        <v>50</v>
      </c>
      <c r="Y181">
        <v>-15</v>
      </c>
      <c r="Z181">
        <v>30</v>
      </c>
      <c r="AF181" t="s">
        <v>1832</v>
      </c>
      <c r="AG181" t="s">
        <v>1833</v>
      </c>
      <c r="AK181" t="s">
        <v>1416</v>
      </c>
      <c r="AM181" t="s">
        <v>126</v>
      </c>
      <c r="AN181" t="s">
        <v>127</v>
      </c>
      <c r="AP181" t="s">
        <v>129</v>
      </c>
      <c r="AQ181" t="s">
        <v>129</v>
      </c>
      <c r="AR181" t="s">
        <v>129</v>
      </c>
      <c r="AS181" t="s">
        <v>129</v>
      </c>
      <c r="AT181" t="s">
        <v>187</v>
      </c>
      <c r="AU181" t="s">
        <v>131</v>
      </c>
      <c r="AV181" t="s">
        <v>1479</v>
      </c>
      <c r="AW181">
        <v>16</v>
      </c>
      <c r="BD181" t="s">
        <v>1834</v>
      </c>
      <c r="BE181" t="s">
        <v>129</v>
      </c>
      <c r="BG181">
        <v>26</v>
      </c>
      <c r="BH181" t="s">
        <v>280</v>
      </c>
      <c r="BR181" t="s">
        <v>1835</v>
      </c>
      <c r="CG181">
        <v>555</v>
      </c>
      <c r="CH181">
        <v>610</v>
      </c>
      <c r="CI181">
        <v>765</v>
      </c>
      <c r="CJ181">
        <v>887</v>
      </c>
      <c r="CK181">
        <v>303</v>
      </c>
      <c r="CL181">
        <v>337</v>
      </c>
      <c r="CM181" t="s">
        <v>1836</v>
      </c>
      <c r="CN181" t="s">
        <v>1663</v>
      </c>
      <c r="CO181">
        <v>312</v>
      </c>
      <c r="CP181">
        <v>265</v>
      </c>
      <c r="CQ181">
        <v>897</v>
      </c>
      <c r="CR181">
        <v>985</v>
      </c>
      <c r="CS181">
        <v>182</v>
      </c>
      <c r="CT181">
        <v>385</v>
      </c>
      <c r="CU181" t="s">
        <v>138</v>
      </c>
      <c r="CV181" t="s">
        <v>1837</v>
      </c>
    </row>
    <row r="182" spans="1:100" x14ac:dyDescent="0.25">
      <c r="A182" t="s">
        <v>1838</v>
      </c>
      <c r="B182" t="s">
        <v>1403</v>
      </c>
      <c r="C182" t="s">
        <v>110</v>
      </c>
      <c r="D182" t="s">
        <v>1839</v>
      </c>
      <c r="E182" t="s">
        <v>1814</v>
      </c>
      <c r="F182" t="s">
        <v>113</v>
      </c>
      <c r="G182">
        <v>66600</v>
      </c>
      <c r="H182" t="s">
        <v>1815</v>
      </c>
      <c r="I182" t="s">
        <v>1816</v>
      </c>
      <c r="J182" t="s">
        <v>1817</v>
      </c>
      <c r="K182" t="s">
        <v>117</v>
      </c>
      <c r="L182" t="s">
        <v>1840</v>
      </c>
      <c r="M182" t="s">
        <v>1841</v>
      </c>
      <c r="N182" t="s">
        <v>1842</v>
      </c>
      <c r="O182" t="s">
        <v>1843</v>
      </c>
      <c r="P182">
        <v>25</v>
      </c>
      <c r="Q182">
        <v>10</v>
      </c>
      <c r="T182">
        <v>1</v>
      </c>
      <c r="W182">
        <v>-15</v>
      </c>
      <c r="X182">
        <v>50</v>
      </c>
      <c r="Y182">
        <v>-15</v>
      </c>
      <c r="Z182">
        <v>30</v>
      </c>
      <c r="AC182">
        <v>16</v>
      </c>
      <c r="AF182" t="s">
        <v>1844</v>
      </c>
      <c r="AG182" t="s">
        <v>1344</v>
      </c>
      <c r="AK182" t="s">
        <v>1416</v>
      </c>
      <c r="AM182" t="s">
        <v>126</v>
      </c>
      <c r="AN182" t="s">
        <v>127</v>
      </c>
      <c r="AO182">
        <v>16</v>
      </c>
      <c r="AP182" t="s">
        <v>129</v>
      </c>
      <c r="AQ182" t="s">
        <v>129</v>
      </c>
      <c r="AR182" t="s">
        <v>129</v>
      </c>
      <c r="AS182" t="s">
        <v>129</v>
      </c>
      <c r="AT182" t="s">
        <v>187</v>
      </c>
      <c r="AU182" t="s">
        <v>131</v>
      </c>
      <c r="AV182" t="s">
        <v>1479</v>
      </c>
      <c r="AW182">
        <v>16</v>
      </c>
      <c r="BD182" t="s">
        <v>1845</v>
      </c>
      <c r="BE182" t="s">
        <v>129</v>
      </c>
      <c r="BG182">
        <v>35</v>
      </c>
      <c r="BH182" t="s">
        <v>280</v>
      </c>
      <c r="BR182" t="s">
        <v>1823</v>
      </c>
      <c r="CG182">
        <v>555</v>
      </c>
      <c r="CH182">
        <v>595</v>
      </c>
      <c r="CI182">
        <v>770</v>
      </c>
      <c r="CJ182">
        <v>900</v>
      </c>
      <c r="CK182">
        <v>300</v>
      </c>
      <c r="CL182">
        <v>345</v>
      </c>
      <c r="CM182">
        <v>27</v>
      </c>
      <c r="CN182" t="s">
        <v>1788</v>
      </c>
      <c r="CO182">
        <v>312</v>
      </c>
      <c r="CP182">
        <v>385</v>
      </c>
      <c r="CQ182">
        <v>897</v>
      </c>
      <c r="CR182">
        <v>985</v>
      </c>
      <c r="CS182">
        <v>182</v>
      </c>
      <c r="CT182">
        <v>265</v>
      </c>
      <c r="CU182" t="s">
        <v>138</v>
      </c>
      <c r="CV182" t="s">
        <v>1824</v>
      </c>
    </row>
    <row r="183" spans="1:100" x14ac:dyDescent="0.25">
      <c r="A183" t="s">
        <v>1846</v>
      </c>
      <c r="B183" t="s">
        <v>1403</v>
      </c>
      <c r="C183" t="s">
        <v>110</v>
      </c>
      <c r="D183" t="s">
        <v>1847</v>
      </c>
      <c r="E183" t="s">
        <v>1814</v>
      </c>
      <c r="F183" t="s">
        <v>113</v>
      </c>
      <c r="G183">
        <v>66600</v>
      </c>
      <c r="H183" t="s">
        <v>1827</v>
      </c>
      <c r="I183" t="s">
        <v>1816</v>
      </c>
      <c r="J183" t="s">
        <v>1817</v>
      </c>
      <c r="K183" t="s">
        <v>117</v>
      </c>
      <c r="L183" t="s">
        <v>1848</v>
      </c>
      <c r="M183" t="s">
        <v>1849</v>
      </c>
      <c r="N183" t="s">
        <v>1850</v>
      </c>
      <c r="O183" t="s">
        <v>1851</v>
      </c>
      <c r="P183">
        <v>25</v>
      </c>
      <c r="Q183">
        <v>10</v>
      </c>
      <c r="T183">
        <v>1</v>
      </c>
      <c r="W183">
        <v>-15</v>
      </c>
      <c r="X183">
        <v>50</v>
      </c>
      <c r="Y183">
        <v>-15</v>
      </c>
      <c r="Z183">
        <v>30</v>
      </c>
      <c r="AF183" t="s">
        <v>379</v>
      </c>
      <c r="AG183" t="s">
        <v>1266</v>
      </c>
      <c r="AK183" t="s">
        <v>1416</v>
      </c>
      <c r="AM183" t="s">
        <v>126</v>
      </c>
      <c r="AN183" t="s">
        <v>127</v>
      </c>
      <c r="AP183" t="s">
        <v>129</v>
      </c>
      <c r="AQ183" t="s">
        <v>129</v>
      </c>
      <c r="AR183" t="s">
        <v>129</v>
      </c>
      <c r="AS183" t="s">
        <v>129</v>
      </c>
      <c r="AT183" t="s">
        <v>187</v>
      </c>
      <c r="AU183" t="s">
        <v>131</v>
      </c>
      <c r="AV183" t="s">
        <v>1479</v>
      </c>
      <c r="AW183">
        <v>16</v>
      </c>
      <c r="BD183" t="s">
        <v>1852</v>
      </c>
      <c r="BE183" t="s">
        <v>129</v>
      </c>
      <c r="BG183">
        <v>35</v>
      </c>
      <c r="BH183" t="s">
        <v>280</v>
      </c>
      <c r="BR183" t="s">
        <v>1835</v>
      </c>
      <c r="CG183">
        <v>555</v>
      </c>
      <c r="CH183">
        <v>610</v>
      </c>
      <c r="CI183">
        <v>765</v>
      </c>
      <c r="CJ183">
        <v>887</v>
      </c>
      <c r="CK183">
        <v>303</v>
      </c>
      <c r="CL183">
        <v>337</v>
      </c>
      <c r="CM183" t="s">
        <v>1836</v>
      </c>
      <c r="CN183" t="s">
        <v>1663</v>
      </c>
      <c r="CO183">
        <v>312</v>
      </c>
      <c r="CP183">
        <v>265</v>
      </c>
      <c r="CQ183">
        <v>897</v>
      </c>
      <c r="CR183">
        <v>985</v>
      </c>
      <c r="CS183">
        <v>182</v>
      </c>
      <c r="CT183">
        <v>385</v>
      </c>
      <c r="CU183" t="s">
        <v>138</v>
      </c>
      <c r="CV183" t="s">
        <v>1837</v>
      </c>
    </row>
    <row r="184" spans="1:100" x14ac:dyDescent="0.25">
      <c r="A184" t="s">
        <v>1853</v>
      </c>
      <c r="B184" t="s">
        <v>1403</v>
      </c>
      <c r="C184" t="s">
        <v>110</v>
      </c>
      <c r="D184" t="s">
        <v>1854</v>
      </c>
      <c r="E184" t="s">
        <v>1855</v>
      </c>
      <c r="F184" t="s">
        <v>177</v>
      </c>
      <c r="G184">
        <v>58000</v>
      </c>
      <c r="H184" t="s">
        <v>1856</v>
      </c>
      <c r="I184" t="s">
        <v>1857</v>
      </c>
      <c r="J184" t="s">
        <v>1858</v>
      </c>
      <c r="K184" t="s">
        <v>117</v>
      </c>
      <c r="L184" t="s">
        <v>1657</v>
      </c>
      <c r="M184" t="s">
        <v>1859</v>
      </c>
      <c r="N184" t="s">
        <v>1860</v>
      </c>
      <c r="O184" t="s">
        <v>1861</v>
      </c>
      <c r="P184">
        <v>25</v>
      </c>
      <c r="Q184">
        <v>10</v>
      </c>
      <c r="W184">
        <v>-15</v>
      </c>
      <c r="X184">
        <v>50</v>
      </c>
      <c r="Y184">
        <v>-15</v>
      </c>
      <c r="Z184">
        <v>24</v>
      </c>
      <c r="AF184" t="s">
        <v>1862</v>
      </c>
      <c r="AG184" t="s">
        <v>1266</v>
      </c>
      <c r="AK184" t="s">
        <v>1416</v>
      </c>
      <c r="AM184" t="s">
        <v>126</v>
      </c>
      <c r="AN184" t="s">
        <v>127</v>
      </c>
      <c r="AP184" t="s">
        <v>129</v>
      </c>
      <c r="AQ184" t="s">
        <v>129</v>
      </c>
      <c r="AR184" t="s">
        <v>129</v>
      </c>
      <c r="AS184" t="s">
        <v>129</v>
      </c>
      <c r="AT184" t="s">
        <v>187</v>
      </c>
      <c r="AU184" t="s">
        <v>131</v>
      </c>
      <c r="AV184" t="s">
        <v>1479</v>
      </c>
      <c r="AW184">
        <v>16</v>
      </c>
      <c r="BD184" t="s">
        <v>1863</v>
      </c>
      <c r="BE184" t="s">
        <v>129</v>
      </c>
      <c r="BG184">
        <v>26</v>
      </c>
      <c r="BH184" t="s">
        <v>280</v>
      </c>
      <c r="BR184" t="s">
        <v>1864</v>
      </c>
      <c r="CG184">
        <v>555</v>
      </c>
      <c r="CH184">
        <v>610</v>
      </c>
      <c r="CI184">
        <v>765</v>
      </c>
      <c r="CJ184">
        <v>887</v>
      </c>
      <c r="CK184">
        <v>303</v>
      </c>
      <c r="CL184">
        <v>337</v>
      </c>
      <c r="CM184" t="s">
        <v>1865</v>
      </c>
      <c r="CN184" t="s">
        <v>1866</v>
      </c>
      <c r="CO184">
        <v>211</v>
      </c>
      <c r="CP184">
        <v>295</v>
      </c>
      <c r="CQ184">
        <v>920</v>
      </c>
      <c r="CR184">
        <v>1005</v>
      </c>
      <c r="CS184">
        <v>321</v>
      </c>
      <c r="CT184">
        <v>385</v>
      </c>
      <c r="CU184" t="s">
        <v>1867</v>
      </c>
      <c r="CV184" t="s">
        <v>1868</v>
      </c>
    </row>
    <row r="185" spans="1:100" x14ac:dyDescent="0.25">
      <c r="A185" t="s">
        <v>1869</v>
      </c>
      <c r="B185" t="s">
        <v>1403</v>
      </c>
      <c r="C185" t="s">
        <v>110</v>
      </c>
      <c r="D185" t="s">
        <v>1870</v>
      </c>
      <c r="E185" t="s">
        <v>1855</v>
      </c>
      <c r="F185" t="s">
        <v>177</v>
      </c>
      <c r="G185">
        <v>62400</v>
      </c>
      <c r="H185" t="s">
        <v>1856</v>
      </c>
      <c r="I185" t="s">
        <v>1857</v>
      </c>
      <c r="J185" t="s">
        <v>1858</v>
      </c>
      <c r="K185" t="s">
        <v>117</v>
      </c>
      <c r="L185" t="s">
        <v>1871</v>
      </c>
      <c r="M185" t="s">
        <v>1872</v>
      </c>
      <c r="N185" t="s">
        <v>1873</v>
      </c>
      <c r="O185" t="s">
        <v>1874</v>
      </c>
      <c r="P185">
        <v>25</v>
      </c>
      <c r="Q185">
        <v>10</v>
      </c>
      <c r="W185">
        <v>-15</v>
      </c>
      <c r="X185">
        <v>50</v>
      </c>
      <c r="Y185">
        <v>-15</v>
      </c>
      <c r="Z185">
        <v>24</v>
      </c>
      <c r="AF185" t="s">
        <v>379</v>
      </c>
      <c r="AG185" t="s">
        <v>1266</v>
      </c>
      <c r="AK185" t="s">
        <v>1416</v>
      </c>
      <c r="AM185" t="s">
        <v>126</v>
      </c>
      <c r="AN185" t="s">
        <v>127</v>
      </c>
      <c r="AP185" t="s">
        <v>129</v>
      </c>
      <c r="AQ185" t="s">
        <v>129</v>
      </c>
      <c r="AR185" t="s">
        <v>129</v>
      </c>
      <c r="AS185" t="s">
        <v>129</v>
      </c>
      <c r="AT185" t="s">
        <v>187</v>
      </c>
      <c r="AU185" t="s">
        <v>131</v>
      </c>
      <c r="AV185" t="s">
        <v>1479</v>
      </c>
      <c r="AW185">
        <v>16</v>
      </c>
      <c r="BD185" t="s">
        <v>1875</v>
      </c>
      <c r="BE185" t="s">
        <v>129</v>
      </c>
      <c r="BG185">
        <v>35</v>
      </c>
      <c r="BH185" t="s">
        <v>280</v>
      </c>
      <c r="BR185" t="s">
        <v>1864</v>
      </c>
      <c r="CG185">
        <v>555</v>
      </c>
      <c r="CH185">
        <v>610</v>
      </c>
      <c r="CI185">
        <v>765</v>
      </c>
      <c r="CJ185">
        <v>887</v>
      </c>
      <c r="CK185">
        <v>303</v>
      </c>
      <c r="CL185">
        <v>337</v>
      </c>
      <c r="CM185" t="s">
        <v>1865</v>
      </c>
      <c r="CN185" t="s">
        <v>1866</v>
      </c>
      <c r="CO185">
        <v>211</v>
      </c>
      <c r="CP185">
        <v>295</v>
      </c>
      <c r="CQ185">
        <v>920</v>
      </c>
      <c r="CR185">
        <v>1005</v>
      </c>
      <c r="CS185">
        <v>321</v>
      </c>
      <c r="CT185">
        <v>385</v>
      </c>
      <c r="CU185" t="s">
        <v>1867</v>
      </c>
      <c r="CV185" t="s">
        <v>1868</v>
      </c>
    </row>
    <row r="186" spans="1:100" x14ac:dyDescent="0.25">
      <c r="A186" t="s">
        <v>1876</v>
      </c>
      <c r="B186" t="s">
        <v>1403</v>
      </c>
      <c r="C186" t="s">
        <v>461</v>
      </c>
      <c r="D186" t="s">
        <v>1877</v>
      </c>
      <c r="E186" t="s">
        <v>677</v>
      </c>
      <c r="F186" t="s">
        <v>113</v>
      </c>
      <c r="G186">
        <v>426800</v>
      </c>
      <c r="H186" t="s">
        <v>1878</v>
      </c>
      <c r="I186" t="s">
        <v>1879</v>
      </c>
      <c r="J186" t="s">
        <v>1880</v>
      </c>
      <c r="K186" t="s">
        <v>117</v>
      </c>
      <c r="L186" t="s">
        <v>1881</v>
      </c>
      <c r="M186" t="s">
        <v>1882</v>
      </c>
      <c r="N186" t="s">
        <v>1076</v>
      </c>
      <c r="O186" t="s">
        <v>1883</v>
      </c>
      <c r="P186">
        <v>50</v>
      </c>
      <c r="Q186">
        <v>25</v>
      </c>
      <c r="T186">
        <v>1</v>
      </c>
      <c r="W186">
        <v>10</v>
      </c>
      <c r="X186">
        <v>55</v>
      </c>
      <c r="Y186">
        <v>-15</v>
      </c>
      <c r="Z186">
        <v>27</v>
      </c>
      <c r="AF186" t="s">
        <v>1884</v>
      </c>
      <c r="AG186" t="s">
        <v>1885</v>
      </c>
      <c r="AK186" t="s">
        <v>1416</v>
      </c>
      <c r="AM186" t="s">
        <v>127</v>
      </c>
      <c r="AN186" t="s">
        <v>1886</v>
      </c>
      <c r="AO186">
        <v>28</v>
      </c>
      <c r="AP186" t="s">
        <v>129</v>
      </c>
      <c r="AQ186" t="s">
        <v>129</v>
      </c>
      <c r="AR186" t="s">
        <v>129</v>
      </c>
      <c r="AS186" t="s">
        <v>129</v>
      </c>
      <c r="AT186" t="s">
        <v>130</v>
      </c>
      <c r="AU186" t="s">
        <v>1093</v>
      </c>
      <c r="AV186" t="s">
        <v>1887</v>
      </c>
      <c r="AW186">
        <v>50</v>
      </c>
      <c r="BA186" t="s">
        <v>1888</v>
      </c>
      <c r="BB186">
        <v>150</v>
      </c>
      <c r="BD186" t="s">
        <v>1889</v>
      </c>
      <c r="BE186" t="s">
        <v>129</v>
      </c>
      <c r="BH186" t="s">
        <v>537</v>
      </c>
      <c r="BR186" t="s">
        <v>1890</v>
      </c>
      <c r="CG186">
        <v>1558</v>
      </c>
      <c r="CH186">
        <v>1720</v>
      </c>
      <c r="CI186">
        <v>400</v>
      </c>
      <c r="CJ186">
        <v>565</v>
      </c>
      <c r="CK186">
        <v>1120</v>
      </c>
      <c r="CL186">
        <v>1270</v>
      </c>
      <c r="CM186">
        <v>142</v>
      </c>
      <c r="CN186">
        <v>157</v>
      </c>
      <c r="CO186">
        <v>450</v>
      </c>
      <c r="CP186">
        <v>500</v>
      </c>
      <c r="CQ186">
        <v>722</v>
      </c>
      <c r="CR186">
        <v>875</v>
      </c>
      <c r="CS186">
        <v>1366</v>
      </c>
      <c r="CT186">
        <v>1555</v>
      </c>
      <c r="CU186">
        <v>90</v>
      </c>
      <c r="CV186">
        <v>99</v>
      </c>
    </row>
    <row r="187" spans="1:100" x14ac:dyDescent="0.25">
      <c r="A187" t="s">
        <v>1891</v>
      </c>
      <c r="B187" t="s">
        <v>1403</v>
      </c>
      <c r="C187" t="s">
        <v>461</v>
      </c>
      <c r="D187" t="s">
        <v>1892</v>
      </c>
      <c r="E187" t="s">
        <v>798</v>
      </c>
      <c r="F187" t="s">
        <v>113</v>
      </c>
      <c r="G187">
        <v>117700</v>
      </c>
      <c r="H187" t="s">
        <v>1893</v>
      </c>
      <c r="I187" t="s">
        <v>1894</v>
      </c>
      <c r="J187" t="s">
        <v>1895</v>
      </c>
      <c r="K187" t="s">
        <v>117</v>
      </c>
      <c r="L187" t="s">
        <v>1896</v>
      </c>
      <c r="M187" t="s">
        <v>1897</v>
      </c>
      <c r="N187" t="s">
        <v>1898</v>
      </c>
      <c r="O187" t="s">
        <v>1899</v>
      </c>
      <c r="P187">
        <v>25</v>
      </c>
      <c r="Q187">
        <v>15</v>
      </c>
      <c r="T187">
        <v>1</v>
      </c>
      <c r="W187">
        <v>-15</v>
      </c>
      <c r="X187">
        <v>50</v>
      </c>
      <c r="Y187">
        <v>-15</v>
      </c>
      <c r="Z187">
        <v>24</v>
      </c>
      <c r="AC187">
        <v>50</v>
      </c>
      <c r="AD187" t="s">
        <v>527</v>
      </c>
      <c r="AE187" t="s">
        <v>884</v>
      </c>
      <c r="AK187" t="s">
        <v>1416</v>
      </c>
      <c r="AM187" t="s">
        <v>127</v>
      </c>
      <c r="AN187">
        <v>16</v>
      </c>
      <c r="AO187">
        <v>32</v>
      </c>
      <c r="AP187" t="s">
        <v>129</v>
      </c>
      <c r="AQ187" t="s">
        <v>129</v>
      </c>
      <c r="AR187" t="s">
        <v>129</v>
      </c>
      <c r="AS187" t="s">
        <v>129</v>
      </c>
      <c r="AT187" t="s">
        <v>130</v>
      </c>
      <c r="AU187" t="s">
        <v>312</v>
      </c>
      <c r="AV187" t="s">
        <v>1560</v>
      </c>
      <c r="AW187">
        <v>25</v>
      </c>
      <c r="BD187" t="s">
        <v>1900</v>
      </c>
      <c r="BE187" t="s">
        <v>129</v>
      </c>
      <c r="BG187">
        <v>70</v>
      </c>
      <c r="BH187" t="s">
        <v>280</v>
      </c>
      <c r="BR187" t="s">
        <v>1901</v>
      </c>
      <c r="CG187">
        <v>702</v>
      </c>
      <c r="CH187">
        <v>775</v>
      </c>
      <c r="CI187">
        <v>845</v>
      </c>
      <c r="CJ187">
        <v>965</v>
      </c>
      <c r="CK187">
        <v>363</v>
      </c>
      <c r="CL187">
        <v>395</v>
      </c>
      <c r="CM187">
        <v>46</v>
      </c>
      <c r="CN187" t="s">
        <v>1902</v>
      </c>
      <c r="CO187">
        <v>55</v>
      </c>
      <c r="CP187">
        <v>90</v>
      </c>
      <c r="CQ187">
        <v>950</v>
      </c>
      <c r="CR187">
        <v>1035</v>
      </c>
      <c r="CS187">
        <v>950</v>
      </c>
      <c r="CT187">
        <v>1035</v>
      </c>
      <c r="CU187">
        <v>5</v>
      </c>
      <c r="CV187">
        <v>8</v>
      </c>
    </row>
    <row r="188" spans="1:100" x14ac:dyDescent="0.25">
      <c r="A188" t="s">
        <v>1903</v>
      </c>
      <c r="B188" t="s">
        <v>1403</v>
      </c>
      <c r="C188" t="s">
        <v>461</v>
      </c>
      <c r="D188" t="s">
        <v>1904</v>
      </c>
      <c r="E188" t="s">
        <v>798</v>
      </c>
      <c r="F188" t="s">
        <v>113</v>
      </c>
      <c r="G188">
        <v>117700</v>
      </c>
      <c r="H188" t="s">
        <v>1893</v>
      </c>
      <c r="I188" t="s">
        <v>1905</v>
      </c>
      <c r="J188" t="s">
        <v>1906</v>
      </c>
      <c r="K188" t="s">
        <v>117</v>
      </c>
      <c r="L188" t="s">
        <v>1907</v>
      </c>
      <c r="M188" t="s">
        <v>1908</v>
      </c>
      <c r="N188" t="s">
        <v>1909</v>
      </c>
      <c r="O188" t="s">
        <v>1910</v>
      </c>
      <c r="P188">
        <v>25</v>
      </c>
      <c r="Q188">
        <v>15</v>
      </c>
      <c r="W188">
        <v>-15</v>
      </c>
      <c r="X188">
        <v>50</v>
      </c>
      <c r="Y188">
        <v>-15</v>
      </c>
      <c r="Z188">
        <v>24</v>
      </c>
      <c r="AD188" t="s">
        <v>1911</v>
      </c>
      <c r="AE188" t="s">
        <v>1912</v>
      </c>
      <c r="AK188" t="s">
        <v>1416</v>
      </c>
      <c r="AM188" t="s">
        <v>127</v>
      </c>
      <c r="AN188" t="s">
        <v>1559</v>
      </c>
      <c r="AO188">
        <v>25</v>
      </c>
      <c r="AP188" t="s">
        <v>129</v>
      </c>
      <c r="AQ188" t="s">
        <v>129</v>
      </c>
      <c r="AR188" t="s">
        <v>129</v>
      </c>
      <c r="AS188" t="s">
        <v>129</v>
      </c>
      <c r="AT188" t="s">
        <v>130</v>
      </c>
      <c r="AU188" t="s">
        <v>312</v>
      </c>
      <c r="AV188" t="s">
        <v>1560</v>
      </c>
      <c r="AW188">
        <v>25</v>
      </c>
      <c r="BD188" t="s">
        <v>1913</v>
      </c>
      <c r="BE188" t="s">
        <v>129</v>
      </c>
      <c r="BG188">
        <v>75</v>
      </c>
      <c r="BH188" t="s">
        <v>280</v>
      </c>
      <c r="BR188" t="s">
        <v>1914</v>
      </c>
      <c r="CG188">
        <v>673</v>
      </c>
      <c r="CH188">
        <v>740</v>
      </c>
      <c r="CI188">
        <v>890</v>
      </c>
      <c r="CJ188">
        <v>398</v>
      </c>
      <c r="CK188">
        <v>342</v>
      </c>
      <c r="CL188">
        <v>995</v>
      </c>
      <c r="CM188">
        <v>44</v>
      </c>
      <c r="CN188" t="s">
        <v>1915</v>
      </c>
      <c r="CO188">
        <v>55</v>
      </c>
      <c r="CP188">
        <v>90</v>
      </c>
      <c r="CQ188">
        <v>950</v>
      </c>
      <c r="CR188">
        <v>1035</v>
      </c>
      <c r="CS188">
        <v>950</v>
      </c>
      <c r="CT188">
        <v>1035</v>
      </c>
      <c r="CU188">
        <v>6</v>
      </c>
      <c r="CV188">
        <v>9</v>
      </c>
    </row>
    <row r="189" spans="1:100" x14ac:dyDescent="0.25">
      <c r="A189" t="s">
        <v>1916</v>
      </c>
      <c r="B189" t="s">
        <v>1403</v>
      </c>
      <c r="C189" t="s">
        <v>461</v>
      </c>
      <c r="D189" t="s">
        <v>1917</v>
      </c>
      <c r="E189" t="s">
        <v>798</v>
      </c>
      <c r="F189" t="s">
        <v>113</v>
      </c>
      <c r="G189">
        <v>169400</v>
      </c>
      <c r="H189" t="s">
        <v>1893</v>
      </c>
      <c r="I189" t="s">
        <v>1894</v>
      </c>
      <c r="J189" t="s">
        <v>1895</v>
      </c>
      <c r="K189" t="s">
        <v>117</v>
      </c>
      <c r="L189" t="s">
        <v>1918</v>
      </c>
      <c r="M189" t="s">
        <v>1919</v>
      </c>
      <c r="N189" t="s">
        <v>1920</v>
      </c>
      <c r="O189" t="s">
        <v>1921</v>
      </c>
      <c r="P189">
        <v>30</v>
      </c>
      <c r="Q189">
        <v>20</v>
      </c>
      <c r="T189">
        <v>1</v>
      </c>
      <c r="W189">
        <v>-15</v>
      </c>
      <c r="X189">
        <v>50</v>
      </c>
      <c r="Y189">
        <v>-15</v>
      </c>
      <c r="Z189">
        <v>24</v>
      </c>
      <c r="AC189">
        <v>80</v>
      </c>
      <c r="AD189" t="s">
        <v>544</v>
      </c>
      <c r="AE189" t="s">
        <v>871</v>
      </c>
      <c r="AK189" t="s">
        <v>1416</v>
      </c>
      <c r="AM189" t="s">
        <v>127</v>
      </c>
      <c r="AN189">
        <v>19</v>
      </c>
      <c r="AO189">
        <v>32</v>
      </c>
      <c r="AP189" t="s">
        <v>129</v>
      </c>
      <c r="AQ189" t="s">
        <v>129</v>
      </c>
      <c r="AR189" t="s">
        <v>129</v>
      </c>
      <c r="AS189" t="s">
        <v>129</v>
      </c>
      <c r="AT189" t="s">
        <v>130</v>
      </c>
      <c r="AU189" t="s">
        <v>535</v>
      </c>
      <c r="AV189" t="s">
        <v>1560</v>
      </c>
      <c r="AW189">
        <v>25</v>
      </c>
      <c r="BD189" t="s">
        <v>1922</v>
      </c>
      <c r="BE189" t="s">
        <v>129</v>
      </c>
      <c r="BG189">
        <v>106</v>
      </c>
      <c r="BH189" t="s">
        <v>537</v>
      </c>
      <c r="BR189" t="s">
        <v>1923</v>
      </c>
      <c r="CG189">
        <v>810</v>
      </c>
      <c r="CH189">
        <v>875</v>
      </c>
      <c r="CI189">
        <v>946</v>
      </c>
      <c r="CJ189">
        <v>1090</v>
      </c>
      <c r="CK189">
        <v>410</v>
      </c>
      <c r="CL189">
        <v>500</v>
      </c>
      <c r="CM189" t="s">
        <v>1924</v>
      </c>
      <c r="CN189" t="s">
        <v>1925</v>
      </c>
      <c r="CO189">
        <v>55</v>
      </c>
      <c r="CP189">
        <v>90</v>
      </c>
      <c r="CQ189">
        <v>950</v>
      </c>
      <c r="CR189">
        <v>1035</v>
      </c>
      <c r="CS189">
        <v>950</v>
      </c>
      <c r="CT189">
        <v>1035</v>
      </c>
      <c r="CU189">
        <v>5</v>
      </c>
      <c r="CV189">
        <v>8</v>
      </c>
    </row>
    <row r="190" spans="1:100" x14ac:dyDescent="0.25">
      <c r="A190" t="s">
        <v>1926</v>
      </c>
      <c r="B190" t="s">
        <v>1403</v>
      </c>
      <c r="C190" t="s">
        <v>461</v>
      </c>
      <c r="D190" t="s">
        <v>1927</v>
      </c>
      <c r="E190" t="s">
        <v>798</v>
      </c>
      <c r="F190" t="s">
        <v>113</v>
      </c>
      <c r="G190">
        <v>169400</v>
      </c>
      <c r="H190" t="s">
        <v>1893</v>
      </c>
      <c r="I190" t="s">
        <v>1928</v>
      </c>
      <c r="J190" t="s">
        <v>1929</v>
      </c>
      <c r="K190" t="s">
        <v>129</v>
      </c>
      <c r="L190" t="s">
        <v>1930</v>
      </c>
      <c r="M190" t="s">
        <v>1931</v>
      </c>
      <c r="N190" t="s">
        <v>1932</v>
      </c>
      <c r="O190" t="s">
        <v>1933</v>
      </c>
      <c r="P190">
        <v>30</v>
      </c>
      <c r="Q190">
        <v>20</v>
      </c>
      <c r="W190">
        <v>-15</v>
      </c>
      <c r="X190">
        <v>50</v>
      </c>
      <c r="Y190">
        <v>-15</v>
      </c>
      <c r="Z190">
        <v>24</v>
      </c>
      <c r="AD190" t="s">
        <v>1934</v>
      </c>
      <c r="AE190" t="s">
        <v>1935</v>
      </c>
      <c r="AK190" t="s">
        <v>1416</v>
      </c>
      <c r="AM190" t="s">
        <v>127</v>
      </c>
      <c r="AN190" t="s">
        <v>1559</v>
      </c>
      <c r="AO190">
        <v>25</v>
      </c>
      <c r="AP190" t="s">
        <v>129</v>
      </c>
      <c r="AQ190" t="s">
        <v>129</v>
      </c>
      <c r="AR190" t="s">
        <v>129</v>
      </c>
      <c r="AS190" t="s">
        <v>129</v>
      </c>
      <c r="AT190" t="s">
        <v>130</v>
      </c>
      <c r="AU190" t="s">
        <v>535</v>
      </c>
      <c r="AV190" t="s">
        <v>1560</v>
      </c>
      <c r="AW190">
        <v>25</v>
      </c>
      <c r="BD190" t="s">
        <v>1936</v>
      </c>
      <c r="BE190" t="s">
        <v>129</v>
      </c>
      <c r="BG190">
        <v>106</v>
      </c>
      <c r="BH190" t="s">
        <v>537</v>
      </c>
      <c r="BR190" t="s">
        <v>1937</v>
      </c>
      <c r="CG190">
        <v>810</v>
      </c>
      <c r="CH190">
        <v>885</v>
      </c>
      <c r="CI190">
        <v>946</v>
      </c>
      <c r="CJ190">
        <v>1090</v>
      </c>
      <c r="CK190">
        <v>410</v>
      </c>
      <c r="CL190">
        <v>500</v>
      </c>
      <c r="CM190" t="s">
        <v>1924</v>
      </c>
      <c r="CN190" t="s">
        <v>1925</v>
      </c>
      <c r="CO190">
        <v>55</v>
      </c>
      <c r="CP190">
        <v>90</v>
      </c>
      <c r="CQ190">
        <v>950</v>
      </c>
      <c r="CR190">
        <v>1035</v>
      </c>
      <c r="CS190">
        <v>950</v>
      </c>
      <c r="CT190">
        <v>1035</v>
      </c>
      <c r="CU190">
        <v>6</v>
      </c>
      <c r="CV190">
        <v>9</v>
      </c>
    </row>
    <row r="191" spans="1:100" x14ac:dyDescent="0.25">
      <c r="A191" t="s">
        <v>1938</v>
      </c>
      <c r="B191" t="s">
        <v>1403</v>
      </c>
      <c r="C191" t="s">
        <v>461</v>
      </c>
      <c r="D191" t="s">
        <v>1939</v>
      </c>
      <c r="E191" t="s">
        <v>798</v>
      </c>
      <c r="F191" t="s">
        <v>113</v>
      </c>
      <c r="G191">
        <v>169400</v>
      </c>
      <c r="H191" t="s">
        <v>1893</v>
      </c>
      <c r="I191" t="s">
        <v>1940</v>
      </c>
      <c r="J191" t="s">
        <v>1941</v>
      </c>
      <c r="K191" t="s">
        <v>117</v>
      </c>
      <c r="L191" t="s">
        <v>1942</v>
      </c>
      <c r="M191" t="s">
        <v>1943</v>
      </c>
      <c r="N191" t="s">
        <v>1944</v>
      </c>
      <c r="O191" t="s">
        <v>1945</v>
      </c>
      <c r="P191">
        <v>30</v>
      </c>
      <c r="Q191">
        <v>20</v>
      </c>
      <c r="W191">
        <v>-15</v>
      </c>
      <c r="X191">
        <v>50</v>
      </c>
      <c r="Y191">
        <v>-15</v>
      </c>
      <c r="Z191">
        <v>24</v>
      </c>
      <c r="AD191" t="s">
        <v>1946</v>
      </c>
      <c r="AE191" t="s">
        <v>871</v>
      </c>
      <c r="AK191" t="s">
        <v>1416</v>
      </c>
      <c r="AM191" t="s">
        <v>127</v>
      </c>
      <c r="AN191" t="s">
        <v>1559</v>
      </c>
      <c r="AO191">
        <v>25</v>
      </c>
      <c r="AP191" t="s">
        <v>129</v>
      </c>
      <c r="AQ191" t="s">
        <v>129</v>
      </c>
      <c r="AR191" t="s">
        <v>129</v>
      </c>
      <c r="AS191" t="s">
        <v>129</v>
      </c>
      <c r="AT191" t="s">
        <v>130</v>
      </c>
      <c r="AU191" t="s">
        <v>535</v>
      </c>
      <c r="AV191" t="s">
        <v>1560</v>
      </c>
      <c r="AW191">
        <v>25</v>
      </c>
      <c r="BD191" t="s">
        <v>1936</v>
      </c>
      <c r="BE191" t="s">
        <v>129</v>
      </c>
      <c r="BG191">
        <v>111</v>
      </c>
      <c r="BH191" t="s">
        <v>537</v>
      </c>
      <c r="BR191" t="s">
        <v>1947</v>
      </c>
      <c r="CG191">
        <v>810</v>
      </c>
      <c r="CH191">
        <v>885</v>
      </c>
      <c r="CI191">
        <v>946</v>
      </c>
      <c r="CJ191">
        <v>1090</v>
      </c>
      <c r="CK191">
        <v>410</v>
      </c>
      <c r="CL191">
        <v>500</v>
      </c>
      <c r="CM191" t="s">
        <v>1924</v>
      </c>
      <c r="CN191" t="s">
        <v>1925</v>
      </c>
      <c r="CO191">
        <v>55</v>
      </c>
      <c r="CP191">
        <v>90</v>
      </c>
      <c r="CQ191">
        <v>950</v>
      </c>
      <c r="CR191">
        <v>1035</v>
      </c>
      <c r="CS191">
        <v>950</v>
      </c>
      <c r="CT191">
        <v>1035</v>
      </c>
      <c r="CU191">
        <v>6</v>
      </c>
      <c r="CV191">
        <v>9</v>
      </c>
    </row>
    <row r="192" spans="1:100" x14ac:dyDescent="0.25">
      <c r="A192" t="s">
        <v>1948</v>
      </c>
      <c r="B192" t="s">
        <v>1403</v>
      </c>
      <c r="C192" t="s">
        <v>461</v>
      </c>
      <c r="D192" t="s">
        <v>1949</v>
      </c>
      <c r="E192" t="s">
        <v>798</v>
      </c>
      <c r="F192" t="s">
        <v>113</v>
      </c>
      <c r="G192">
        <v>189300</v>
      </c>
      <c r="H192" t="s">
        <v>1893</v>
      </c>
      <c r="I192" t="s">
        <v>1894</v>
      </c>
      <c r="J192" t="s">
        <v>1895</v>
      </c>
      <c r="K192" t="s">
        <v>117</v>
      </c>
      <c r="L192" t="s">
        <v>1950</v>
      </c>
      <c r="M192" t="s">
        <v>1951</v>
      </c>
      <c r="N192" t="s">
        <v>1952</v>
      </c>
      <c r="O192" t="s">
        <v>1953</v>
      </c>
      <c r="P192">
        <v>50</v>
      </c>
      <c r="Q192">
        <v>25</v>
      </c>
      <c r="T192">
        <v>1</v>
      </c>
      <c r="W192">
        <v>-15</v>
      </c>
      <c r="X192">
        <v>50</v>
      </c>
      <c r="Y192">
        <v>-15</v>
      </c>
      <c r="Z192">
        <v>24</v>
      </c>
      <c r="AC192">
        <v>90</v>
      </c>
      <c r="AD192" t="s">
        <v>1954</v>
      </c>
      <c r="AE192" t="s">
        <v>1955</v>
      </c>
      <c r="AK192" t="s">
        <v>1416</v>
      </c>
      <c r="AM192" t="s">
        <v>127</v>
      </c>
      <c r="AN192">
        <v>19</v>
      </c>
      <c r="AO192">
        <v>32</v>
      </c>
      <c r="AP192" t="s">
        <v>129</v>
      </c>
      <c r="AQ192" t="s">
        <v>129</v>
      </c>
      <c r="AR192" t="s">
        <v>129</v>
      </c>
      <c r="AS192" t="s">
        <v>129</v>
      </c>
      <c r="AT192" t="s">
        <v>130</v>
      </c>
      <c r="AU192" t="s">
        <v>535</v>
      </c>
      <c r="AV192" t="s">
        <v>1560</v>
      </c>
      <c r="AW192">
        <v>25</v>
      </c>
      <c r="BD192" t="s">
        <v>1956</v>
      </c>
      <c r="BE192" t="s">
        <v>129</v>
      </c>
      <c r="BG192">
        <v>134</v>
      </c>
      <c r="BH192" t="s">
        <v>537</v>
      </c>
      <c r="BR192" t="s">
        <v>1957</v>
      </c>
      <c r="CG192">
        <v>810</v>
      </c>
      <c r="CH192">
        <v>875</v>
      </c>
      <c r="CI192">
        <v>946</v>
      </c>
      <c r="CJ192">
        <v>1090</v>
      </c>
      <c r="CK192">
        <v>410</v>
      </c>
      <c r="CL192">
        <v>500</v>
      </c>
      <c r="CM192">
        <v>86</v>
      </c>
      <c r="CN192" t="s">
        <v>1958</v>
      </c>
      <c r="CO192">
        <v>55</v>
      </c>
      <c r="CP192">
        <v>90</v>
      </c>
      <c r="CQ192">
        <v>950</v>
      </c>
      <c r="CR192">
        <v>1035</v>
      </c>
      <c r="CS192">
        <v>950</v>
      </c>
      <c r="CT192">
        <v>1035</v>
      </c>
      <c r="CU192">
        <v>5</v>
      </c>
      <c r="CV192">
        <v>8</v>
      </c>
    </row>
    <row r="193" spans="1:100" x14ac:dyDescent="0.25">
      <c r="A193" t="s">
        <v>1959</v>
      </c>
      <c r="B193" t="s">
        <v>1403</v>
      </c>
      <c r="C193" t="s">
        <v>461</v>
      </c>
      <c r="D193" t="s">
        <v>1960</v>
      </c>
      <c r="E193" t="s">
        <v>798</v>
      </c>
      <c r="F193" t="s">
        <v>113</v>
      </c>
      <c r="G193">
        <v>189300</v>
      </c>
      <c r="H193" t="s">
        <v>1893</v>
      </c>
      <c r="I193" t="s">
        <v>1961</v>
      </c>
      <c r="J193" t="s">
        <v>1962</v>
      </c>
      <c r="K193" t="s">
        <v>117</v>
      </c>
      <c r="L193" t="s">
        <v>1963</v>
      </c>
      <c r="M193" t="s">
        <v>1964</v>
      </c>
      <c r="N193" t="s">
        <v>1965</v>
      </c>
      <c r="O193" t="s">
        <v>1966</v>
      </c>
      <c r="P193">
        <v>50</v>
      </c>
      <c r="Q193">
        <v>30</v>
      </c>
      <c r="W193">
        <v>-15</v>
      </c>
      <c r="X193">
        <v>50</v>
      </c>
      <c r="Y193">
        <v>-15</v>
      </c>
      <c r="Z193">
        <v>24</v>
      </c>
      <c r="AD193" t="s">
        <v>592</v>
      </c>
      <c r="AE193" t="s">
        <v>1556</v>
      </c>
      <c r="AK193" t="s">
        <v>1416</v>
      </c>
      <c r="AM193" t="s">
        <v>127</v>
      </c>
      <c r="AN193" t="s">
        <v>1559</v>
      </c>
      <c r="AO193">
        <v>25</v>
      </c>
      <c r="AP193" t="s">
        <v>129</v>
      </c>
      <c r="AQ193" t="s">
        <v>129</v>
      </c>
      <c r="AR193" t="s">
        <v>129</v>
      </c>
      <c r="AS193" t="s">
        <v>129</v>
      </c>
      <c r="AT193" t="s">
        <v>130</v>
      </c>
      <c r="AU193" t="s">
        <v>535</v>
      </c>
      <c r="AV193" t="s">
        <v>1560</v>
      </c>
      <c r="AW193">
        <v>25</v>
      </c>
      <c r="BD193" t="s">
        <v>1967</v>
      </c>
      <c r="BE193" t="s">
        <v>129</v>
      </c>
      <c r="BG193">
        <v>134</v>
      </c>
      <c r="BH193" t="s">
        <v>537</v>
      </c>
      <c r="BR193" t="s">
        <v>1968</v>
      </c>
      <c r="CG193">
        <v>810</v>
      </c>
      <c r="CH193">
        <v>885</v>
      </c>
      <c r="CI193">
        <v>946</v>
      </c>
      <c r="CJ193">
        <v>1090</v>
      </c>
      <c r="CK193">
        <v>410</v>
      </c>
      <c r="CL193">
        <v>500</v>
      </c>
      <c r="CM193" t="s">
        <v>1969</v>
      </c>
      <c r="CN193" t="s">
        <v>1970</v>
      </c>
      <c r="CO193">
        <v>55</v>
      </c>
      <c r="CP193">
        <v>90</v>
      </c>
      <c r="CQ193">
        <v>950</v>
      </c>
      <c r="CR193">
        <v>1035</v>
      </c>
      <c r="CS193">
        <v>950</v>
      </c>
      <c r="CT193">
        <v>1035</v>
      </c>
      <c r="CU193">
        <v>6</v>
      </c>
      <c r="CV193">
        <v>9</v>
      </c>
    </row>
    <row r="194" spans="1:100" x14ac:dyDescent="0.25">
      <c r="A194" t="s">
        <v>1971</v>
      </c>
      <c r="B194" t="s">
        <v>1403</v>
      </c>
      <c r="C194" t="s">
        <v>461</v>
      </c>
      <c r="D194" t="s">
        <v>1972</v>
      </c>
      <c r="E194" t="s">
        <v>798</v>
      </c>
      <c r="F194" t="s">
        <v>113</v>
      </c>
      <c r="G194">
        <v>220200</v>
      </c>
      <c r="H194" t="s">
        <v>1893</v>
      </c>
      <c r="I194" t="s">
        <v>1894</v>
      </c>
      <c r="J194" t="s">
        <v>1895</v>
      </c>
      <c r="K194" t="s">
        <v>117</v>
      </c>
      <c r="L194" t="s">
        <v>1973</v>
      </c>
      <c r="M194" t="s">
        <v>1974</v>
      </c>
      <c r="N194" t="s">
        <v>1975</v>
      </c>
      <c r="O194" t="s">
        <v>1976</v>
      </c>
      <c r="P194">
        <v>50</v>
      </c>
      <c r="Q194">
        <v>25</v>
      </c>
      <c r="T194">
        <v>1</v>
      </c>
      <c r="W194">
        <v>-15</v>
      </c>
      <c r="X194">
        <v>50</v>
      </c>
      <c r="Y194">
        <v>-15</v>
      </c>
      <c r="Z194">
        <v>24</v>
      </c>
      <c r="AC194">
        <v>100</v>
      </c>
      <c r="AD194" t="s">
        <v>544</v>
      </c>
      <c r="AE194" t="s">
        <v>884</v>
      </c>
      <c r="AK194" t="s">
        <v>1416</v>
      </c>
      <c r="AM194" t="s">
        <v>127</v>
      </c>
      <c r="AN194">
        <v>19</v>
      </c>
      <c r="AO194">
        <v>32</v>
      </c>
      <c r="AP194" t="s">
        <v>129</v>
      </c>
      <c r="AQ194" t="s">
        <v>129</v>
      </c>
      <c r="AR194" t="s">
        <v>129</v>
      </c>
      <c r="AS194" t="s">
        <v>129</v>
      </c>
      <c r="AT194" t="s">
        <v>130</v>
      </c>
      <c r="AU194" t="s">
        <v>535</v>
      </c>
      <c r="AV194" t="s">
        <v>1560</v>
      </c>
      <c r="AW194">
        <v>25</v>
      </c>
      <c r="BD194" t="s">
        <v>1977</v>
      </c>
      <c r="BE194" t="s">
        <v>129</v>
      </c>
      <c r="BG194">
        <v>161</v>
      </c>
      <c r="BH194" t="s">
        <v>537</v>
      </c>
      <c r="BR194" t="s">
        <v>1978</v>
      </c>
      <c r="CG194">
        <v>1333</v>
      </c>
      <c r="CH194">
        <v>1480</v>
      </c>
      <c r="CI194">
        <v>952</v>
      </c>
      <c r="CJ194">
        <v>1095</v>
      </c>
      <c r="CK194">
        <v>410</v>
      </c>
      <c r="CL194">
        <v>495</v>
      </c>
      <c r="CM194">
        <v>107</v>
      </c>
      <c r="CN194" t="s">
        <v>1979</v>
      </c>
      <c r="CO194">
        <v>55</v>
      </c>
      <c r="CP194">
        <v>90</v>
      </c>
      <c r="CQ194">
        <v>950</v>
      </c>
      <c r="CR194">
        <v>1035</v>
      </c>
      <c r="CS194">
        <v>950</v>
      </c>
      <c r="CT194">
        <v>1035</v>
      </c>
      <c r="CU194">
        <v>5</v>
      </c>
      <c r="CV194">
        <v>8</v>
      </c>
    </row>
    <row r="195" spans="1:100" x14ac:dyDescent="0.25">
      <c r="A195" t="s">
        <v>1980</v>
      </c>
      <c r="B195" t="s">
        <v>1403</v>
      </c>
      <c r="C195" t="s">
        <v>461</v>
      </c>
      <c r="D195" t="s">
        <v>1981</v>
      </c>
      <c r="E195" t="s">
        <v>798</v>
      </c>
      <c r="F195" t="s">
        <v>113</v>
      </c>
      <c r="G195">
        <v>220200</v>
      </c>
      <c r="H195" t="s">
        <v>1893</v>
      </c>
      <c r="I195" t="s">
        <v>1982</v>
      </c>
      <c r="J195" t="s">
        <v>1983</v>
      </c>
      <c r="K195" t="s">
        <v>117</v>
      </c>
      <c r="L195" t="s">
        <v>1984</v>
      </c>
      <c r="M195" t="s">
        <v>1985</v>
      </c>
      <c r="N195" t="s">
        <v>1986</v>
      </c>
      <c r="O195" t="s">
        <v>1987</v>
      </c>
      <c r="P195">
        <v>50</v>
      </c>
      <c r="Q195">
        <v>30</v>
      </c>
      <c r="W195">
        <v>-15</v>
      </c>
      <c r="X195">
        <v>50</v>
      </c>
      <c r="Y195">
        <v>-15</v>
      </c>
      <c r="Z195">
        <v>24</v>
      </c>
      <c r="AD195" t="s">
        <v>1988</v>
      </c>
      <c r="AE195" t="s">
        <v>922</v>
      </c>
      <c r="AK195" t="s">
        <v>1416</v>
      </c>
      <c r="AM195" t="s">
        <v>127</v>
      </c>
      <c r="AN195" t="s">
        <v>1559</v>
      </c>
      <c r="AO195">
        <v>25</v>
      </c>
      <c r="AP195" t="s">
        <v>129</v>
      </c>
      <c r="AQ195" t="s">
        <v>129</v>
      </c>
      <c r="AR195" t="s">
        <v>129</v>
      </c>
      <c r="AS195" t="s">
        <v>129</v>
      </c>
      <c r="AT195" t="s">
        <v>130</v>
      </c>
      <c r="AU195" t="s">
        <v>535</v>
      </c>
      <c r="AV195" t="s">
        <v>1560</v>
      </c>
      <c r="AW195">
        <v>25</v>
      </c>
      <c r="BD195" t="s">
        <v>1989</v>
      </c>
      <c r="BE195" t="s">
        <v>129</v>
      </c>
      <c r="BG195">
        <v>161</v>
      </c>
      <c r="BH195" t="s">
        <v>537</v>
      </c>
      <c r="BR195" t="s">
        <v>1990</v>
      </c>
      <c r="CG195">
        <v>1333</v>
      </c>
      <c r="CH195">
        <v>1480</v>
      </c>
      <c r="CI195">
        <v>952</v>
      </c>
      <c r="CJ195">
        <v>1095</v>
      </c>
      <c r="CK195">
        <v>415</v>
      </c>
      <c r="CL195">
        <v>495</v>
      </c>
      <c r="CM195" t="s">
        <v>1991</v>
      </c>
      <c r="CN195" t="s">
        <v>1992</v>
      </c>
      <c r="CO195">
        <v>55</v>
      </c>
      <c r="CP195">
        <v>90</v>
      </c>
      <c r="CQ195">
        <v>950</v>
      </c>
      <c r="CR195">
        <v>1035</v>
      </c>
      <c r="CS195">
        <v>950</v>
      </c>
      <c r="CT195">
        <v>1035</v>
      </c>
      <c r="CU195">
        <v>6</v>
      </c>
      <c r="CV195">
        <v>9</v>
      </c>
    </row>
    <row r="196" spans="1:100" x14ac:dyDescent="0.25">
      <c r="A196" t="s">
        <v>1993</v>
      </c>
      <c r="B196" t="s">
        <v>1403</v>
      </c>
      <c r="C196" t="s">
        <v>461</v>
      </c>
      <c r="D196" t="s">
        <v>1994</v>
      </c>
      <c r="E196" t="s">
        <v>943</v>
      </c>
      <c r="F196" t="s">
        <v>113</v>
      </c>
      <c r="G196">
        <v>80900</v>
      </c>
      <c r="H196" t="s">
        <v>1995</v>
      </c>
      <c r="I196" t="s">
        <v>1996</v>
      </c>
      <c r="J196" t="s">
        <v>1997</v>
      </c>
      <c r="K196" t="s">
        <v>117</v>
      </c>
      <c r="L196" t="s">
        <v>1998</v>
      </c>
      <c r="M196" t="s">
        <v>1999</v>
      </c>
      <c r="N196" t="s">
        <v>2000</v>
      </c>
      <c r="O196" t="s">
        <v>2001</v>
      </c>
      <c r="P196">
        <v>25</v>
      </c>
      <c r="Q196">
        <v>10</v>
      </c>
      <c r="T196">
        <v>1</v>
      </c>
      <c r="W196">
        <v>-15</v>
      </c>
      <c r="X196">
        <v>50</v>
      </c>
      <c r="Y196">
        <v>-15</v>
      </c>
      <c r="Z196">
        <v>24</v>
      </c>
      <c r="AC196">
        <v>20</v>
      </c>
      <c r="AF196" t="s">
        <v>653</v>
      </c>
      <c r="AG196" t="s">
        <v>157</v>
      </c>
      <c r="AK196" t="s">
        <v>1416</v>
      </c>
      <c r="AM196" t="s">
        <v>126</v>
      </c>
      <c r="AN196" t="s">
        <v>127</v>
      </c>
      <c r="AO196">
        <v>25</v>
      </c>
      <c r="AP196" t="s">
        <v>129</v>
      </c>
      <c r="AQ196" t="s">
        <v>129</v>
      </c>
      <c r="AR196" t="s">
        <v>129</v>
      </c>
      <c r="AS196" t="s">
        <v>129</v>
      </c>
      <c r="AT196" t="s">
        <v>130</v>
      </c>
      <c r="AU196" t="s">
        <v>312</v>
      </c>
      <c r="AV196" t="s">
        <v>1560</v>
      </c>
      <c r="AW196">
        <v>20</v>
      </c>
      <c r="BD196" t="s">
        <v>2002</v>
      </c>
      <c r="BE196" t="s">
        <v>129</v>
      </c>
      <c r="BF196" t="s">
        <v>440</v>
      </c>
      <c r="BG196">
        <v>35</v>
      </c>
      <c r="BH196" t="s">
        <v>280</v>
      </c>
      <c r="BR196" t="s">
        <v>2003</v>
      </c>
      <c r="CG196">
        <v>554</v>
      </c>
      <c r="CH196">
        <v>615</v>
      </c>
      <c r="CI196">
        <v>800</v>
      </c>
      <c r="CJ196">
        <v>920</v>
      </c>
      <c r="CK196">
        <v>333</v>
      </c>
      <c r="CL196">
        <v>390</v>
      </c>
      <c r="CM196" t="s">
        <v>2004</v>
      </c>
      <c r="CN196" t="s">
        <v>2005</v>
      </c>
      <c r="CO196">
        <v>50</v>
      </c>
      <c r="CP196">
        <v>123</v>
      </c>
      <c r="CQ196">
        <v>647</v>
      </c>
      <c r="CR196">
        <v>715</v>
      </c>
      <c r="CS196">
        <v>647</v>
      </c>
      <c r="CT196">
        <v>715</v>
      </c>
      <c r="CU196" t="s">
        <v>142</v>
      </c>
      <c r="CV196" t="s">
        <v>956</v>
      </c>
    </row>
    <row r="197" spans="1:100" x14ac:dyDescent="0.25">
      <c r="A197" t="s">
        <v>2006</v>
      </c>
      <c r="B197" t="s">
        <v>1403</v>
      </c>
      <c r="C197" t="s">
        <v>461</v>
      </c>
      <c r="D197" t="s">
        <v>2007</v>
      </c>
      <c r="E197" t="s">
        <v>943</v>
      </c>
      <c r="F197" t="s">
        <v>113</v>
      </c>
      <c r="G197">
        <v>80900</v>
      </c>
      <c r="H197" t="s">
        <v>1995</v>
      </c>
      <c r="I197" t="s">
        <v>2008</v>
      </c>
      <c r="J197" t="s">
        <v>2009</v>
      </c>
      <c r="K197" t="s">
        <v>117</v>
      </c>
      <c r="L197" t="s">
        <v>2010</v>
      </c>
      <c r="M197" t="s">
        <v>2011</v>
      </c>
      <c r="N197" t="s">
        <v>2012</v>
      </c>
      <c r="O197" t="s">
        <v>2013</v>
      </c>
      <c r="P197">
        <v>25</v>
      </c>
      <c r="Q197">
        <v>10</v>
      </c>
      <c r="W197">
        <v>-15</v>
      </c>
      <c r="X197">
        <v>50</v>
      </c>
      <c r="Y197">
        <v>-15</v>
      </c>
      <c r="Z197">
        <v>24</v>
      </c>
      <c r="AF197" t="s">
        <v>966</v>
      </c>
      <c r="AG197" t="s">
        <v>293</v>
      </c>
      <c r="AK197" t="s">
        <v>1416</v>
      </c>
      <c r="AM197" t="s">
        <v>126</v>
      </c>
      <c r="AN197" t="s">
        <v>127</v>
      </c>
      <c r="AO197">
        <v>25</v>
      </c>
      <c r="AP197" t="s">
        <v>129</v>
      </c>
      <c r="AQ197" t="s">
        <v>129</v>
      </c>
      <c r="AR197" t="s">
        <v>129</v>
      </c>
      <c r="AS197" t="s">
        <v>129</v>
      </c>
      <c r="AT197" t="s">
        <v>130</v>
      </c>
      <c r="AU197" t="s">
        <v>312</v>
      </c>
      <c r="AV197" t="s">
        <v>1560</v>
      </c>
      <c r="AW197">
        <v>20</v>
      </c>
      <c r="BD197" t="s">
        <v>2014</v>
      </c>
      <c r="BE197" t="s">
        <v>129</v>
      </c>
      <c r="BG197">
        <v>36</v>
      </c>
      <c r="BH197" t="s">
        <v>280</v>
      </c>
      <c r="BR197" t="s">
        <v>2015</v>
      </c>
      <c r="CG197">
        <v>555</v>
      </c>
      <c r="CH197">
        <v>610</v>
      </c>
      <c r="CI197">
        <v>765</v>
      </c>
      <c r="CJ197">
        <v>887</v>
      </c>
      <c r="CK197">
        <v>303</v>
      </c>
      <c r="CL197">
        <v>337</v>
      </c>
      <c r="CM197" t="s">
        <v>2016</v>
      </c>
      <c r="CN197" t="s">
        <v>2017</v>
      </c>
      <c r="CO197">
        <v>50</v>
      </c>
      <c r="CP197">
        <v>123</v>
      </c>
      <c r="CQ197">
        <v>647</v>
      </c>
      <c r="CR197">
        <v>715</v>
      </c>
      <c r="CS197">
        <v>647</v>
      </c>
      <c r="CT197">
        <v>715</v>
      </c>
      <c r="CU197" t="s">
        <v>142</v>
      </c>
      <c r="CV197" t="s">
        <v>956</v>
      </c>
    </row>
    <row r="198" spans="1:100" x14ac:dyDescent="0.25">
      <c r="A198" t="s">
        <v>2018</v>
      </c>
      <c r="B198" t="s">
        <v>1403</v>
      </c>
      <c r="C198" t="s">
        <v>461</v>
      </c>
      <c r="D198" t="s">
        <v>2019</v>
      </c>
      <c r="E198" t="s">
        <v>943</v>
      </c>
      <c r="F198" t="s">
        <v>113</v>
      </c>
      <c r="G198">
        <v>97800</v>
      </c>
      <c r="H198" t="s">
        <v>1995</v>
      </c>
      <c r="I198" t="s">
        <v>1996</v>
      </c>
      <c r="J198" t="s">
        <v>1997</v>
      </c>
      <c r="K198" t="s">
        <v>117</v>
      </c>
      <c r="L198" t="s">
        <v>2020</v>
      </c>
      <c r="M198" t="s">
        <v>2021</v>
      </c>
      <c r="N198" t="s">
        <v>2022</v>
      </c>
      <c r="O198" t="s">
        <v>2023</v>
      </c>
      <c r="P198">
        <v>30</v>
      </c>
      <c r="Q198">
        <v>20</v>
      </c>
      <c r="T198">
        <v>1</v>
      </c>
      <c r="W198">
        <v>-15</v>
      </c>
      <c r="X198">
        <v>50</v>
      </c>
      <c r="Y198">
        <v>-15</v>
      </c>
      <c r="Z198">
        <v>24</v>
      </c>
      <c r="AC198">
        <v>35</v>
      </c>
      <c r="AF198" t="s">
        <v>653</v>
      </c>
      <c r="AG198" t="s">
        <v>157</v>
      </c>
      <c r="AK198" t="s">
        <v>1416</v>
      </c>
      <c r="AM198" t="s">
        <v>126</v>
      </c>
      <c r="AN198" t="s">
        <v>170</v>
      </c>
      <c r="AO198">
        <v>25</v>
      </c>
      <c r="AP198" t="s">
        <v>129</v>
      </c>
      <c r="AQ198" t="s">
        <v>129</v>
      </c>
      <c r="AR198" t="s">
        <v>129</v>
      </c>
      <c r="AS198" t="s">
        <v>129</v>
      </c>
      <c r="AT198" t="s">
        <v>130</v>
      </c>
      <c r="AU198" t="s">
        <v>312</v>
      </c>
      <c r="AV198" t="s">
        <v>1560</v>
      </c>
      <c r="AW198">
        <v>20</v>
      </c>
      <c r="BD198" t="s">
        <v>2024</v>
      </c>
      <c r="BE198" t="s">
        <v>129</v>
      </c>
      <c r="BG198">
        <v>53</v>
      </c>
      <c r="BH198" t="s">
        <v>280</v>
      </c>
      <c r="BR198" t="s">
        <v>2025</v>
      </c>
      <c r="CG198">
        <v>554</v>
      </c>
      <c r="CH198">
        <v>615</v>
      </c>
      <c r="CI198">
        <v>800</v>
      </c>
      <c r="CJ198">
        <v>920</v>
      </c>
      <c r="CK198">
        <v>333</v>
      </c>
      <c r="CL198">
        <v>390</v>
      </c>
      <c r="CM198" t="s">
        <v>1636</v>
      </c>
      <c r="CN198" t="s">
        <v>2026</v>
      </c>
      <c r="CO198">
        <v>50</v>
      </c>
      <c r="CP198">
        <v>123</v>
      </c>
      <c r="CQ198">
        <v>647</v>
      </c>
      <c r="CR198">
        <v>715</v>
      </c>
      <c r="CS198">
        <v>647</v>
      </c>
      <c r="CT198">
        <v>715</v>
      </c>
      <c r="CU198" t="s">
        <v>142</v>
      </c>
      <c r="CV198" t="s">
        <v>956</v>
      </c>
    </row>
    <row r="199" spans="1:100" x14ac:dyDescent="0.25">
      <c r="A199" t="s">
        <v>2027</v>
      </c>
      <c r="B199" t="s">
        <v>1403</v>
      </c>
      <c r="C199" t="s">
        <v>461</v>
      </c>
      <c r="D199" t="s">
        <v>2028</v>
      </c>
      <c r="E199" t="s">
        <v>943</v>
      </c>
      <c r="F199" t="s">
        <v>113</v>
      </c>
      <c r="G199">
        <v>97800</v>
      </c>
      <c r="H199" t="s">
        <v>1995</v>
      </c>
      <c r="I199" t="s">
        <v>2029</v>
      </c>
      <c r="J199" t="s">
        <v>2030</v>
      </c>
      <c r="K199" t="s">
        <v>117</v>
      </c>
      <c r="L199" t="s">
        <v>2031</v>
      </c>
      <c r="M199" t="s">
        <v>2032</v>
      </c>
      <c r="N199" t="s">
        <v>2033</v>
      </c>
      <c r="O199" t="s">
        <v>2034</v>
      </c>
      <c r="P199">
        <v>30</v>
      </c>
      <c r="Q199">
        <v>20</v>
      </c>
      <c r="W199">
        <v>-15</v>
      </c>
      <c r="X199">
        <v>50</v>
      </c>
      <c r="Y199">
        <v>-15</v>
      </c>
      <c r="Z199">
        <v>24</v>
      </c>
      <c r="AF199" t="s">
        <v>653</v>
      </c>
      <c r="AG199" t="s">
        <v>157</v>
      </c>
      <c r="AK199" t="s">
        <v>1416</v>
      </c>
      <c r="AM199" t="s">
        <v>126</v>
      </c>
      <c r="AN199" t="s">
        <v>170</v>
      </c>
      <c r="AO199">
        <v>25</v>
      </c>
      <c r="AP199" t="s">
        <v>129</v>
      </c>
      <c r="AQ199" t="s">
        <v>129</v>
      </c>
      <c r="AR199" t="s">
        <v>129</v>
      </c>
      <c r="AS199" t="s">
        <v>129</v>
      </c>
      <c r="AT199" t="s">
        <v>130</v>
      </c>
      <c r="AU199" t="s">
        <v>312</v>
      </c>
      <c r="AV199" t="s">
        <v>1560</v>
      </c>
      <c r="AW199">
        <v>20</v>
      </c>
      <c r="BD199" t="s">
        <v>2035</v>
      </c>
      <c r="BE199" t="s">
        <v>129</v>
      </c>
      <c r="BG199">
        <v>52</v>
      </c>
      <c r="BH199" t="s">
        <v>280</v>
      </c>
      <c r="BR199" t="s">
        <v>2036</v>
      </c>
      <c r="CG199">
        <v>554</v>
      </c>
      <c r="CH199">
        <v>615</v>
      </c>
      <c r="CI199">
        <v>805</v>
      </c>
      <c r="CJ199">
        <v>915</v>
      </c>
      <c r="CK199">
        <v>330</v>
      </c>
      <c r="CL199">
        <v>370</v>
      </c>
      <c r="CM199" t="s">
        <v>2037</v>
      </c>
      <c r="CN199" t="s">
        <v>2038</v>
      </c>
      <c r="CO199">
        <v>50</v>
      </c>
      <c r="CP199">
        <v>123</v>
      </c>
      <c r="CQ199">
        <v>647</v>
      </c>
      <c r="CR199">
        <v>715</v>
      </c>
      <c r="CS199">
        <v>647</v>
      </c>
      <c r="CT199">
        <v>715</v>
      </c>
      <c r="CU199" t="s">
        <v>142</v>
      </c>
      <c r="CV199" t="s">
        <v>956</v>
      </c>
    </row>
    <row r="200" spans="1:100" x14ac:dyDescent="0.25">
      <c r="A200" t="s">
        <v>2039</v>
      </c>
      <c r="B200" t="s">
        <v>1403</v>
      </c>
      <c r="C200" t="s">
        <v>461</v>
      </c>
      <c r="D200" t="s">
        <v>2040</v>
      </c>
      <c r="E200" t="s">
        <v>2041</v>
      </c>
      <c r="F200" t="s">
        <v>113</v>
      </c>
      <c r="G200">
        <v>93500</v>
      </c>
      <c r="H200" t="s">
        <v>2042</v>
      </c>
      <c r="I200" t="s">
        <v>2043</v>
      </c>
      <c r="J200" t="s">
        <v>2044</v>
      </c>
      <c r="K200" t="s">
        <v>117</v>
      </c>
      <c r="L200" t="s">
        <v>2045</v>
      </c>
      <c r="M200" t="s">
        <v>2046</v>
      </c>
      <c r="N200" t="s">
        <v>2047</v>
      </c>
      <c r="O200" t="s">
        <v>2048</v>
      </c>
      <c r="P200">
        <v>30</v>
      </c>
      <c r="Q200">
        <v>20</v>
      </c>
      <c r="T200">
        <v>1</v>
      </c>
      <c r="W200">
        <v>-15</v>
      </c>
      <c r="X200">
        <v>50</v>
      </c>
      <c r="Y200">
        <v>-15</v>
      </c>
      <c r="Z200">
        <v>24</v>
      </c>
      <c r="AB200" t="s">
        <v>2049</v>
      </c>
      <c r="AC200">
        <v>30</v>
      </c>
      <c r="AF200" t="s">
        <v>2050</v>
      </c>
      <c r="AG200" t="s">
        <v>1344</v>
      </c>
      <c r="AH200" t="s">
        <v>2051</v>
      </c>
      <c r="AI200">
        <v>220</v>
      </c>
      <c r="AJ200" t="s">
        <v>2052</v>
      </c>
      <c r="AK200" t="s">
        <v>1416</v>
      </c>
      <c r="AL200">
        <v>220</v>
      </c>
      <c r="AM200" t="s">
        <v>126</v>
      </c>
      <c r="AN200" t="s">
        <v>170</v>
      </c>
      <c r="AO200" t="s">
        <v>2053</v>
      </c>
      <c r="AP200" t="s">
        <v>129</v>
      </c>
      <c r="AQ200" t="s">
        <v>129</v>
      </c>
      <c r="AR200" t="s">
        <v>129</v>
      </c>
      <c r="AS200" t="s">
        <v>129</v>
      </c>
      <c r="AT200" t="s">
        <v>130</v>
      </c>
      <c r="AU200" t="s">
        <v>312</v>
      </c>
      <c r="AV200" t="s">
        <v>1560</v>
      </c>
      <c r="AW200">
        <v>20</v>
      </c>
      <c r="BD200" t="s">
        <v>2054</v>
      </c>
      <c r="BE200" t="s">
        <v>129</v>
      </c>
      <c r="BF200" t="s">
        <v>440</v>
      </c>
      <c r="BG200">
        <v>50</v>
      </c>
      <c r="BH200" t="s">
        <v>280</v>
      </c>
      <c r="BR200" t="s">
        <v>2055</v>
      </c>
      <c r="CG200">
        <v>554</v>
      </c>
      <c r="CH200">
        <v>615</v>
      </c>
      <c r="CI200">
        <v>800</v>
      </c>
      <c r="CJ200">
        <v>920</v>
      </c>
      <c r="CK200">
        <v>333</v>
      </c>
      <c r="CL200">
        <v>390</v>
      </c>
      <c r="CM200" t="s">
        <v>2056</v>
      </c>
      <c r="CN200" t="s">
        <v>2057</v>
      </c>
      <c r="CO200">
        <v>235</v>
      </c>
      <c r="CP200">
        <v>313</v>
      </c>
      <c r="CQ200">
        <v>1068</v>
      </c>
      <c r="CR200">
        <v>1145</v>
      </c>
      <c r="CS200">
        <v>675</v>
      </c>
      <c r="CT200">
        <v>755</v>
      </c>
      <c r="CU200">
        <v>28</v>
      </c>
      <c r="CV200" t="s">
        <v>2058</v>
      </c>
    </row>
    <row r="201" spans="1:100" x14ac:dyDescent="0.25">
      <c r="A201" t="s">
        <v>2059</v>
      </c>
      <c r="B201" t="s">
        <v>1403</v>
      </c>
      <c r="C201" t="s">
        <v>461</v>
      </c>
      <c r="D201" t="s">
        <v>2060</v>
      </c>
      <c r="E201" t="s">
        <v>2041</v>
      </c>
      <c r="F201" t="s">
        <v>113</v>
      </c>
      <c r="G201">
        <v>93500</v>
      </c>
      <c r="H201" t="s">
        <v>2042</v>
      </c>
      <c r="I201" t="s">
        <v>2061</v>
      </c>
      <c r="J201" t="s">
        <v>2062</v>
      </c>
      <c r="K201" t="s">
        <v>117</v>
      </c>
      <c r="L201" t="s">
        <v>2063</v>
      </c>
      <c r="M201" t="s">
        <v>2064</v>
      </c>
      <c r="N201" t="s">
        <v>2065</v>
      </c>
      <c r="O201" t="s">
        <v>2066</v>
      </c>
      <c r="P201">
        <v>30</v>
      </c>
      <c r="Q201">
        <v>20</v>
      </c>
      <c r="T201">
        <v>1</v>
      </c>
      <c r="W201">
        <v>-15</v>
      </c>
      <c r="X201">
        <v>50</v>
      </c>
      <c r="Y201">
        <v>-15</v>
      </c>
      <c r="Z201">
        <v>24</v>
      </c>
      <c r="AC201">
        <v>30</v>
      </c>
      <c r="AF201" t="s">
        <v>653</v>
      </c>
      <c r="AG201" t="s">
        <v>157</v>
      </c>
      <c r="AK201" t="s">
        <v>1416</v>
      </c>
      <c r="AM201" t="s">
        <v>126</v>
      </c>
      <c r="AN201" t="s">
        <v>170</v>
      </c>
      <c r="AO201">
        <v>25</v>
      </c>
      <c r="AP201" t="s">
        <v>129</v>
      </c>
      <c r="AQ201" t="s">
        <v>129</v>
      </c>
      <c r="AR201" t="s">
        <v>129</v>
      </c>
      <c r="AS201" t="s">
        <v>129</v>
      </c>
      <c r="AT201" t="s">
        <v>130</v>
      </c>
      <c r="AU201" t="s">
        <v>312</v>
      </c>
      <c r="AV201" t="s">
        <v>1560</v>
      </c>
      <c r="AW201">
        <v>20</v>
      </c>
      <c r="BD201" t="s">
        <v>2067</v>
      </c>
      <c r="BE201" t="s">
        <v>129</v>
      </c>
      <c r="BG201">
        <v>53</v>
      </c>
      <c r="BH201" t="s">
        <v>280</v>
      </c>
      <c r="BR201" t="s">
        <v>2068</v>
      </c>
      <c r="CG201">
        <v>554</v>
      </c>
      <c r="CH201">
        <v>615</v>
      </c>
      <c r="CI201">
        <v>800</v>
      </c>
      <c r="CJ201">
        <v>920</v>
      </c>
      <c r="CK201">
        <v>333</v>
      </c>
      <c r="CL201">
        <v>390</v>
      </c>
      <c r="CM201" t="s">
        <v>1636</v>
      </c>
      <c r="CN201" t="s">
        <v>2026</v>
      </c>
      <c r="CO201">
        <v>235</v>
      </c>
      <c r="CP201">
        <v>313</v>
      </c>
      <c r="CQ201">
        <v>1068</v>
      </c>
      <c r="CR201">
        <v>1145</v>
      </c>
      <c r="CS201">
        <v>675</v>
      </c>
      <c r="CT201">
        <v>755</v>
      </c>
      <c r="CU201">
        <v>28</v>
      </c>
      <c r="CV201" t="s">
        <v>2058</v>
      </c>
    </row>
    <row r="202" spans="1:100" x14ac:dyDescent="0.25">
      <c r="A202" t="s">
        <v>2069</v>
      </c>
      <c r="B202" t="s">
        <v>1403</v>
      </c>
      <c r="C202" t="s">
        <v>461</v>
      </c>
      <c r="D202" t="s">
        <v>2070</v>
      </c>
      <c r="E202" t="s">
        <v>2041</v>
      </c>
      <c r="F202" t="s">
        <v>177</v>
      </c>
      <c r="G202">
        <v>93500</v>
      </c>
      <c r="H202" t="s">
        <v>2042</v>
      </c>
      <c r="I202" t="s">
        <v>2071</v>
      </c>
      <c r="J202" t="s">
        <v>2072</v>
      </c>
      <c r="K202" t="s">
        <v>117</v>
      </c>
      <c r="L202" t="s">
        <v>2031</v>
      </c>
      <c r="M202" t="s">
        <v>2073</v>
      </c>
      <c r="N202" t="s">
        <v>2074</v>
      </c>
      <c r="O202" t="s">
        <v>2075</v>
      </c>
      <c r="P202">
        <v>30</v>
      </c>
      <c r="Q202">
        <v>20</v>
      </c>
      <c r="W202">
        <v>-15</v>
      </c>
      <c r="X202">
        <v>50</v>
      </c>
      <c r="Y202">
        <v>-15</v>
      </c>
      <c r="Z202">
        <v>24</v>
      </c>
      <c r="AF202" t="s">
        <v>653</v>
      </c>
      <c r="AG202" t="s">
        <v>157</v>
      </c>
      <c r="AK202" t="s">
        <v>1416</v>
      </c>
      <c r="AM202" t="s">
        <v>126</v>
      </c>
      <c r="AN202" t="s">
        <v>170</v>
      </c>
      <c r="AO202">
        <v>25</v>
      </c>
      <c r="AP202" t="s">
        <v>129</v>
      </c>
      <c r="AQ202" t="s">
        <v>129</v>
      </c>
      <c r="AR202" t="s">
        <v>129</v>
      </c>
      <c r="AS202" t="s">
        <v>129</v>
      </c>
      <c r="AT202" t="s">
        <v>130</v>
      </c>
      <c r="AU202" t="s">
        <v>312</v>
      </c>
      <c r="AV202" t="s">
        <v>1560</v>
      </c>
      <c r="AW202">
        <v>20</v>
      </c>
      <c r="BD202" t="s">
        <v>2076</v>
      </c>
      <c r="BE202" t="s">
        <v>129</v>
      </c>
      <c r="BG202">
        <v>53</v>
      </c>
      <c r="BH202" t="s">
        <v>280</v>
      </c>
      <c r="BR202" t="s">
        <v>2077</v>
      </c>
      <c r="CG202">
        <v>554</v>
      </c>
      <c r="CH202">
        <v>615</v>
      </c>
      <c r="CI202">
        <v>805</v>
      </c>
      <c r="CJ202">
        <v>915</v>
      </c>
      <c r="CK202">
        <v>330</v>
      </c>
      <c r="CL202">
        <v>370</v>
      </c>
      <c r="CM202" t="s">
        <v>2037</v>
      </c>
      <c r="CN202" t="s">
        <v>2038</v>
      </c>
      <c r="CO202">
        <v>235</v>
      </c>
      <c r="CP202">
        <v>318</v>
      </c>
      <c r="CQ202">
        <v>1068</v>
      </c>
      <c r="CR202">
        <v>1145</v>
      </c>
      <c r="CS202">
        <v>675</v>
      </c>
      <c r="CT202">
        <v>755</v>
      </c>
      <c r="CU202">
        <v>28</v>
      </c>
      <c r="CV202" t="s">
        <v>2058</v>
      </c>
    </row>
    <row r="203" spans="1:100" x14ac:dyDescent="0.25">
      <c r="A203" t="s">
        <v>2078</v>
      </c>
      <c r="B203" t="s">
        <v>1403</v>
      </c>
      <c r="C203" t="s">
        <v>461</v>
      </c>
      <c r="D203" t="s">
        <v>2079</v>
      </c>
      <c r="E203" t="s">
        <v>2041</v>
      </c>
      <c r="F203" t="s">
        <v>113</v>
      </c>
      <c r="G203">
        <v>112600</v>
      </c>
      <c r="H203" t="s">
        <v>2042</v>
      </c>
      <c r="I203" t="s">
        <v>2080</v>
      </c>
      <c r="J203" t="s">
        <v>2081</v>
      </c>
      <c r="K203" t="s">
        <v>117</v>
      </c>
      <c r="L203" t="s">
        <v>2082</v>
      </c>
      <c r="M203" t="s">
        <v>2083</v>
      </c>
      <c r="N203" t="s">
        <v>2084</v>
      </c>
      <c r="O203" t="s">
        <v>2085</v>
      </c>
      <c r="P203">
        <v>50</v>
      </c>
      <c r="Q203">
        <v>25</v>
      </c>
      <c r="T203">
        <v>1</v>
      </c>
      <c r="W203">
        <v>-15</v>
      </c>
      <c r="X203">
        <v>50</v>
      </c>
      <c r="Y203">
        <v>-15</v>
      </c>
      <c r="Z203">
        <v>24</v>
      </c>
      <c r="AB203" t="s">
        <v>2086</v>
      </c>
      <c r="AC203">
        <v>40</v>
      </c>
      <c r="AF203" t="s">
        <v>653</v>
      </c>
      <c r="AG203" t="s">
        <v>157</v>
      </c>
      <c r="AH203" t="s">
        <v>2087</v>
      </c>
      <c r="AI203">
        <v>220</v>
      </c>
      <c r="AJ203" t="s">
        <v>2088</v>
      </c>
      <c r="AK203" t="s">
        <v>1416</v>
      </c>
      <c r="AL203">
        <v>220</v>
      </c>
      <c r="AM203" t="s">
        <v>127</v>
      </c>
      <c r="AN203" t="s">
        <v>1559</v>
      </c>
      <c r="AO203">
        <v>25</v>
      </c>
      <c r="AP203" t="s">
        <v>129</v>
      </c>
      <c r="AQ203" t="s">
        <v>129</v>
      </c>
      <c r="AR203" t="s">
        <v>129</v>
      </c>
      <c r="AS203" t="s">
        <v>129</v>
      </c>
      <c r="AT203" t="s">
        <v>130</v>
      </c>
      <c r="AU203" t="s">
        <v>312</v>
      </c>
      <c r="AV203" t="s">
        <v>1560</v>
      </c>
      <c r="AW203">
        <v>25</v>
      </c>
      <c r="BD203" t="s">
        <v>2089</v>
      </c>
      <c r="BE203" t="s">
        <v>129</v>
      </c>
      <c r="BF203" t="s">
        <v>2090</v>
      </c>
      <c r="BG203">
        <v>70</v>
      </c>
      <c r="BH203" t="s">
        <v>280</v>
      </c>
      <c r="BR203" t="s">
        <v>2091</v>
      </c>
      <c r="CG203">
        <v>702</v>
      </c>
      <c r="CH203">
        <v>755</v>
      </c>
      <c r="CI203">
        <v>845</v>
      </c>
      <c r="CJ203">
        <v>965</v>
      </c>
      <c r="CK203">
        <v>363</v>
      </c>
      <c r="CL203">
        <v>395</v>
      </c>
      <c r="CM203">
        <v>49</v>
      </c>
      <c r="CN203" t="s">
        <v>1809</v>
      </c>
      <c r="CO203">
        <v>235</v>
      </c>
      <c r="CP203">
        <v>318</v>
      </c>
      <c r="CQ203">
        <v>1068</v>
      </c>
      <c r="CR203">
        <v>1145</v>
      </c>
      <c r="CS203">
        <v>675</v>
      </c>
      <c r="CT203">
        <v>755</v>
      </c>
      <c r="CU203" t="s">
        <v>1778</v>
      </c>
      <c r="CV203" t="s">
        <v>1664</v>
      </c>
    </row>
    <row r="204" spans="1:100" x14ac:dyDescent="0.25">
      <c r="A204" t="s">
        <v>2092</v>
      </c>
      <c r="B204" t="s">
        <v>1403</v>
      </c>
      <c r="C204" t="s">
        <v>461</v>
      </c>
      <c r="D204" t="s">
        <v>2093</v>
      </c>
      <c r="E204" t="s">
        <v>2041</v>
      </c>
      <c r="F204" t="s">
        <v>177</v>
      </c>
      <c r="G204">
        <v>112600</v>
      </c>
      <c r="H204" t="s">
        <v>2042</v>
      </c>
      <c r="I204" t="s">
        <v>2094</v>
      </c>
      <c r="J204" t="s">
        <v>2095</v>
      </c>
      <c r="K204" t="s">
        <v>117</v>
      </c>
      <c r="L204" t="s">
        <v>2096</v>
      </c>
      <c r="M204" t="s">
        <v>2097</v>
      </c>
      <c r="N204" t="s">
        <v>2098</v>
      </c>
      <c r="O204" t="s">
        <v>2099</v>
      </c>
      <c r="P204">
        <v>50</v>
      </c>
      <c r="Q204">
        <v>25</v>
      </c>
      <c r="W204">
        <v>-15</v>
      </c>
      <c r="X204">
        <v>50</v>
      </c>
      <c r="Y204">
        <v>-15</v>
      </c>
      <c r="Z204">
        <v>24</v>
      </c>
      <c r="AF204" t="s">
        <v>653</v>
      </c>
      <c r="AG204" t="s">
        <v>157</v>
      </c>
      <c r="AK204" t="s">
        <v>1416</v>
      </c>
      <c r="AM204" t="s">
        <v>127</v>
      </c>
      <c r="AN204" t="s">
        <v>1559</v>
      </c>
      <c r="AO204">
        <v>25</v>
      </c>
      <c r="AP204" t="s">
        <v>129</v>
      </c>
      <c r="AQ204" t="s">
        <v>129</v>
      </c>
      <c r="AR204" t="s">
        <v>129</v>
      </c>
      <c r="AS204" t="s">
        <v>129</v>
      </c>
      <c r="AT204" t="s">
        <v>130</v>
      </c>
      <c r="AU204" t="s">
        <v>312</v>
      </c>
      <c r="AV204" t="s">
        <v>1560</v>
      </c>
      <c r="AW204">
        <v>25</v>
      </c>
      <c r="BD204" t="s">
        <v>2100</v>
      </c>
      <c r="BE204" t="s">
        <v>129</v>
      </c>
      <c r="BG204">
        <v>73</v>
      </c>
      <c r="BH204" t="s">
        <v>280</v>
      </c>
      <c r="BR204" t="s">
        <v>2091</v>
      </c>
      <c r="CG204">
        <v>673</v>
      </c>
      <c r="CH204">
        <v>740</v>
      </c>
      <c r="CI204">
        <v>890</v>
      </c>
      <c r="CJ204">
        <v>995</v>
      </c>
      <c r="CK204">
        <v>342</v>
      </c>
      <c r="CL204">
        <v>398</v>
      </c>
      <c r="CM204" t="s">
        <v>2101</v>
      </c>
      <c r="CN204" t="s">
        <v>2102</v>
      </c>
      <c r="CO204">
        <v>235</v>
      </c>
      <c r="CP204">
        <v>318</v>
      </c>
      <c r="CQ204">
        <v>1068</v>
      </c>
      <c r="CR204">
        <v>1145</v>
      </c>
      <c r="CS204">
        <v>675</v>
      </c>
      <c r="CT204">
        <v>755</v>
      </c>
      <c r="CU204">
        <v>28</v>
      </c>
      <c r="CV204" t="s">
        <v>2103</v>
      </c>
    </row>
    <row r="205" spans="1:100" x14ac:dyDescent="0.25">
      <c r="A205" t="s">
        <v>2104</v>
      </c>
      <c r="B205" t="s">
        <v>1403</v>
      </c>
      <c r="C205" t="s">
        <v>461</v>
      </c>
      <c r="D205" t="s">
        <v>2105</v>
      </c>
      <c r="E205" t="s">
        <v>2041</v>
      </c>
      <c r="F205" t="s">
        <v>113</v>
      </c>
      <c r="G205">
        <v>164900</v>
      </c>
      <c r="H205" t="s">
        <v>2042</v>
      </c>
      <c r="I205" t="s">
        <v>2106</v>
      </c>
      <c r="J205" t="s">
        <v>2107</v>
      </c>
      <c r="K205" t="s">
        <v>117</v>
      </c>
      <c r="L205" t="s">
        <v>1918</v>
      </c>
      <c r="M205" t="s">
        <v>1919</v>
      </c>
      <c r="N205" t="s">
        <v>2108</v>
      </c>
      <c r="O205" t="s">
        <v>2109</v>
      </c>
      <c r="P205">
        <v>30</v>
      </c>
      <c r="Q205">
        <v>20</v>
      </c>
      <c r="T205">
        <v>1</v>
      </c>
      <c r="W205">
        <v>-15</v>
      </c>
      <c r="X205">
        <v>50</v>
      </c>
      <c r="Y205">
        <v>-15</v>
      </c>
      <c r="Z205">
        <v>24</v>
      </c>
      <c r="AB205" t="s">
        <v>2110</v>
      </c>
      <c r="AC205">
        <v>60</v>
      </c>
      <c r="AD205" t="s">
        <v>715</v>
      </c>
      <c r="AE205" t="s">
        <v>871</v>
      </c>
      <c r="AH205" t="s">
        <v>2111</v>
      </c>
      <c r="AI205">
        <v>220</v>
      </c>
      <c r="AJ205" t="s">
        <v>2112</v>
      </c>
      <c r="AK205" t="s">
        <v>1416</v>
      </c>
      <c r="AL205">
        <v>380</v>
      </c>
      <c r="AM205" t="s">
        <v>127</v>
      </c>
      <c r="AN205">
        <v>19</v>
      </c>
      <c r="AO205">
        <v>25</v>
      </c>
      <c r="AP205" t="s">
        <v>129</v>
      </c>
      <c r="AQ205" t="s">
        <v>129</v>
      </c>
      <c r="AR205" t="s">
        <v>129</v>
      </c>
      <c r="AS205" t="s">
        <v>129</v>
      </c>
      <c r="AT205" t="s">
        <v>130</v>
      </c>
      <c r="AU205" t="s">
        <v>535</v>
      </c>
      <c r="AV205" t="s">
        <v>1560</v>
      </c>
      <c r="AW205">
        <v>25</v>
      </c>
      <c r="BD205" t="s">
        <v>2113</v>
      </c>
      <c r="BE205" t="s">
        <v>129</v>
      </c>
      <c r="BG205">
        <v>106</v>
      </c>
      <c r="BH205" t="s">
        <v>537</v>
      </c>
      <c r="BR205" t="s">
        <v>2114</v>
      </c>
      <c r="CG205">
        <v>810</v>
      </c>
      <c r="CH205">
        <v>875</v>
      </c>
      <c r="CI205">
        <v>946</v>
      </c>
      <c r="CJ205">
        <v>1090</v>
      </c>
      <c r="CK205">
        <v>410</v>
      </c>
      <c r="CL205">
        <v>500</v>
      </c>
      <c r="CM205" t="s">
        <v>1924</v>
      </c>
      <c r="CN205" t="s">
        <v>1925</v>
      </c>
      <c r="CO205">
        <v>235</v>
      </c>
      <c r="CP205">
        <v>318</v>
      </c>
      <c r="CQ205">
        <v>1285</v>
      </c>
      <c r="CR205">
        <v>1360</v>
      </c>
      <c r="CS205">
        <v>675</v>
      </c>
      <c r="CT205">
        <v>755</v>
      </c>
      <c r="CU205" t="s">
        <v>2115</v>
      </c>
      <c r="CV205" t="s">
        <v>2116</v>
      </c>
    </row>
    <row r="206" spans="1:100" x14ac:dyDescent="0.25">
      <c r="A206" t="s">
        <v>2117</v>
      </c>
      <c r="B206" t="s">
        <v>1403</v>
      </c>
      <c r="C206" t="s">
        <v>461</v>
      </c>
      <c r="D206" t="s">
        <v>2118</v>
      </c>
      <c r="E206" t="s">
        <v>2041</v>
      </c>
      <c r="F206" t="s">
        <v>113</v>
      </c>
      <c r="G206">
        <v>164900</v>
      </c>
      <c r="H206" t="s">
        <v>2042</v>
      </c>
      <c r="I206" t="s">
        <v>2061</v>
      </c>
      <c r="J206" t="s">
        <v>2062</v>
      </c>
      <c r="K206" t="s">
        <v>117</v>
      </c>
      <c r="L206" t="s">
        <v>2119</v>
      </c>
      <c r="M206" t="s">
        <v>2120</v>
      </c>
      <c r="N206" t="s">
        <v>2121</v>
      </c>
      <c r="O206" t="s">
        <v>2122</v>
      </c>
      <c r="P206">
        <v>30</v>
      </c>
      <c r="Q206">
        <v>20</v>
      </c>
      <c r="W206">
        <v>-15</v>
      </c>
      <c r="X206">
        <v>50</v>
      </c>
      <c r="Y206">
        <v>-15</v>
      </c>
      <c r="Z206">
        <v>24</v>
      </c>
      <c r="AB206" t="s">
        <v>2123</v>
      </c>
      <c r="AC206">
        <v>60</v>
      </c>
      <c r="AD206" t="s">
        <v>2124</v>
      </c>
      <c r="AE206" t="s">
        <v>871</v>
      </c>
      <c r="AH206" t="s">
        <v>2125</v>
      </c>
      <c r="AI206">
        <v>220</v>
      </c>
      <c r="AJ206" t="s">
        <v>2126</v>
      </c>
      <c r="AK206" t="s">
        <v>1416</v>
      </c>
      <c r="AL206">
        <v>380</v>
      </c>
      <c r="AM206" t="s">
        <v>127</v>
      </c>
      <c r="AN206" t="s">
        <v>1559</v>
      </c>
      <c r="AO206">
        <v>25</v>
      </c>
      <c r="AP206" t="s">
        <v>129</v>
      </c>
      <c r="AQ206" t="s">
        <v>129</v>
      </c>
      <c r="AR206" t="s">
        <v>129</v>
      </c>
      <c r="AS206" t="s">
        <v>129</v>
      </c>
      <c r="AT206" t="s">
        <v>130</v>
      </c>
      <c r="AU206" t="s">
        <v>535</v>
      </c>
      <c r="AV206" t="s">
        <v>1560</v>
      </c>
      <c r="AW206">
        <v>25</v>
      </c>
      <c r="BD206" t="s">
        <v>2127</v>
      </c>
      <c r="BE206" t="s">
        <v>129</v>
      </c>
      <c r="BG206">
        <v>106</v>
      </c>
      <c r="BH206" t="s">
        <v>537</v>
      </c>
      <c r="BR206" t="s">
        <v>2128</v>
      </c>
      <c r="CG206">
        <v>810</v>
      </c>
      <c r="CH206">
        <v>885</v>
      </c>
      <c r="CI206">
        <v>946</v>
      </c>
      <c r="CJ206">
        <v>1090</v>
      </c>
      <c r="CK206">
        <v>410</v>
      </c>
      <c r="CL206">
        <v>500</v>
      </c>
      <c r="CM206" t="s">
        <v>1924</v>
      </c>
      <c r="CN206" t="s">
        <v>1925</v>
      </c>
      <c r="CO206">
        <v>235</v>
      </c>
      <c r="CP206">
        <v>318</v>
      </c>
      <c r="CQ206">
        <v>1650</v>
      </c>
      <c r="CR206">
        <v>1725</v>
      </c>
      <c r="CS206">
        <v>675</v>
      </c>
      <c r="CT206">
        <v>755</v>
      </c>
      <c r="CU206" t="s">
        <v>2129</v>
      </c>
      <c r="CV206">
        <v>48</v>
      </c>
    </row>
    <row r="207" spans="1:100" x14ac:dyDescent="0.25">
      <c r="A207" t="s">
        <v>2130</v>
      </c>
      <c r="B207" t="s">
        <v>1403</v>
      </c>
      <c r="C207" t="s">
        <v>461</v>
      </c>
      <c r="D207" t="s">
        <v>2131</v>
      </c>
      <c r="E207" t="s">
        <v>2041</v>
      </c>
      <c r="F207" t="s">
        <v>177</v>
      </c>
      <c r="G207">
        <v>164900</v>
      </c>
      <c r="H207" t="s">
        <v>2042</v>
      </c>
      <c r="I207" t="s">
        <v>2061</v>
      </c>
      <c r="J207" t="s">
        <v>2062</v>
      </c>
      <c r="K207" t="s">
        <v>117</v>
      </c>
      <c r="L207" t="s">
        <v>1942</v>
      </c>
      <c r="M207" t="s">
        <v>1943</v>
      </c>
      <c r="N207" t="s">
        <v>2132</v>
      </c>
      <c r="O207" t="s">
        <v>2133</v>
      </c>
      <c r="P207">
        <v>30</v>
      </c>
      <c r="Q207">
        <v>20</v>
      </c>
      <c r="W207">
        <v>-15</v>
      </c>
      <c r="X207">
        <v>50</v>
      </c>
      <c r="Y207">
        <v>-15</v>
      </c>
      <c r="Z207">
        <v>24</v>
      </c>
      <c r="AD207" t="s">
        <v>1946</v>
      </c>
      <c r="AE207" t="s">
        <v>1912</v>
      </c>
      <c r="AK207" t="s">
        <v>1416</v>
      </c>
      <c r="AM207" t="s">
        <v>127</v>
      </c>
      <c r="AN207" t="s">
        <v>1559</v>
      </c>
      <c r="AO207">
        <v>25</v>
      </c>
      <c r="AP207" t="s">
        <v>129</v>
      </c>
      <c r="AQ207" t="s">
        <v>129</v>
      </c>
      <c r="AR207" t="s">
        <v>129</v>
      </c>
      <c r="AS207" t="s">
        <v>129</v>
      </c>
      <c r="AT207" t="s">
        <v>130</v>
      </c>
      <c r="AU207" t="s">
        <v>535</v>
      </c>
      <c r="AV207" t="s">
        <v>1560</v>
      </c>
      <c r="AW207">
        <v>25</v>
      </c>
      <c r="BD207" t="s">
        <v>2127</v>
      </c>
      <c r="BE207" t="s">
        <v>129</v>
      </c>
      <c r="BG207">
        <v>111</v>
      </c>
      <c r="BH207" t="s">
        <v>537</v>
      </c>
      <c r="BR207" t="s">
        <v>2128</v>
      </c>
      <c r="CG207">
        <v>810</v>
      </c>
      <c r="CH207">
        <v>885</v>
      </c>
      <c r="CI207">
        <v>946</v>
      </c>
      <c r="CJ207">
        <v>1090</v>
      </c>
      <c r="CK207">
        <v>410</v>
      </c>
      <c r="CL207">
        <v>500</v>
      </c>
      <c r="CM207" t="s">
        <v>1924</v>
      </c>
      <c r="CN207" t="s">
        <v>1925</v>
      </c>
      <c r="CO207">
        <v>235</v>
      </c>
      <c r="CP207">
        <v>318</v>
      </c>
      <c r="CQ207">
        <v>1650</v>
      </c>
      <c r="CR207">
        <v>1725</v>
      </c>
      <c r="CS207">
        <v>675</v>
      </c>
      <c r="CT207">
        <v>755</v>
      </c>
      <c r="CU207" t="s">
        <v>2129</v>
      </c>
      <c r="CV207">
        <v>48</v>
      </c>
    </row>
    <row r="208" spans="1:100" x14ac:dyDescent="0.25">
      <c r="A208" t="s">
        <v>2134</v>
      </c>
      <c r="B208" t="s">
        <v>1403</v>
      </c>
      <c r="C208" t="s">
        <v>461</v>
      </c>
      <c r="D208" t="s">
        <v>2135</v>
      </c>
      <c r="E208" t="s">
        <v>2041</v>
      </c>
      <c r="F208" t="s">
        <v>113</v>
      </c>
      <c r="G208">
        <v>186400</v>
      </c>
      <c r="H208" t="s">
        <v>2042</v>
      </c>
      <c r="I208" t="s">
        <v>2136</v>
      </c>
      <c r="J208" t="s">
        <v>2137</v>
      </c>
      <c r="K208" t="s">
        <v>117</v>
      </c>
      <c r="L208" t="s">
        <v>2138</v>
      </c>
      <c r="M208" t="s">
        <v>1951</v>
      </c>
      <c r="N208" t="s">
        <v>2139</v>
      </c>
      <c r="O208" t="s">
        <v>2140</v>
      </c>
      <c r="P208">
        <v>50</v>
      </c>
      <c r="Q208">
        <v>25</v>
      </c>
      <c r="T208">
        <v>1</v>
      </c>
      <c r="W208">
        <v>-15</v>
      </c>
      <c r="X208">
        <v>50</v>
      </c>
      <c r="Y208">
        <v>-15</v>
      </c>
      <c r="Z208">
        <v>24</v>
      </c>
      <c r="AB208" t="s">
        <v>2141</v>
      </c>
      <c r="AC208">
        <v>80</v>
      </c>
      <c r="AD208" t="s">
        <v>544</v>
      </c>
      <c r="AE208" t="s">
        <v>1955</v>
      </c>
      <c r="AH208" t="s">
        <v>2142</v>
      </c>
      <c r="AI208">
        <v>220</v>
      </c>
      <c r="AJ208" t="s">
        <v>2143</v>
      </c>
      <c r="AK208" t="s">
        <v>1416</v>
      </c>
      <c r="AL208">
        <v>380</v>
      </c>
      <c r="AM208" t="s">
        <v>127</v>
      </c>
      <c r="AN208">
        <v>19</v>
      </c>
      <c r="AO208">
        <v>25</v>
      </c>
      <c r="AP208" t="s">
        <v>129</v>
      </c>
      <c r="AQ208" t="s">
        <v>129</v>
      </c>
      <c r="AR208" t="s">
        <v>129</v>
      </c>
      <c r="AS208" t="s">
        <v>129</v>
      </c>
      <c r="AT208" t="s">
        <v>130</v>
      </c>
      <c r="AU208" t="s">
        <v>535</v>
      </c>
      <c r="AV208" t="s">
        <v>1560</v>
      </c>
      <c r="AW208">
        <v>25</v>
      </c>
      <c r="BD208" t="s">
        <v>2144</v>
      </c>
      <c r="BE208" t="s">
        <v>129</v>
      </c>
      <c r="BG208">
        <v>141</v>
      </c>
      <c r="BH208" t="s">
        <v>537</v>
      </c>
      <c r="BR208" t="s">
        <v>2145</v>
      </c>
      <c r="CG208">
        <v>810</v>
      </c>
      <c r="CH208">
        <v>875</v>
      </c>
      <c r="CI208">
        <v>946</v>
      </c>
      <c r="CJ208">
        <v>1090</v>
      </c>
      <c r="CK208">
        <v>410</v>
      </c>
      <c r="CL208">
        <v>500</v>
      </c>
      <c r="CM208">
        <v>86</v>
      </c>
      <c r="CN208" t="s">
        <v>1958</v>
      </c>
      <c r="CO208">
        <v>235</v>
      </c>
      <c r="CP208">
        <v>318</v>
      </c>
      <c r="CQ208">
        <v>1650</v>
      </c>
      <c r="CR208">
        <v>1725</v>
      </c>
      <c r="CS208">
        <v>675</v>
      </c>
      <c r="CT208">
        <v>755</v>
      </c>
      <c r="CU208" t="s">
        <v>2146</v>
      </c>
      <c r="CV208" t="s">
        <v>2147</v>
      </c>
    </row>
    <row r="209" spans="1:100" x14ac:dyDescent="0.25">
      <c r="A209" t="s">
        <v>2148</v>
      </c>
      <c r="B209" t="s">
        <v>1403</v>
      </c>
      <c r="C209" t="s">
        <v>461</v>
      </c>
      <c r="D209" t="s">
        <v>2149</v>
      </c>
      <c r="E209" t="s">
        <v>2041</v>
      </c>
      <c r="F209" t="s">
        <v>177</v>
      </c>
      <c r="G209">
        <v>186400</v>
      </c>
      <c r="H209" t="s">
        <v>2042</v>
      </c>
      <c r="I209" t="s">
        <v>2061</v>
      </c>
      <c r="J209" t="s">
        <v>2062</v>
      </c>
      <c r="K209" t="s">
        <v>117</v>
      </c>
      <c r="L209" t="s">
        <v>2150</v>
      </c>
      <c r="M209" t="s">
        <v>2151</v>
      </c>
      <c r="N209" t="s">
        <v>2152</v>
      </c>
      <c r="O209" t="s">
        <v>2153</v>
      </c>
      <c r="P209">
        <v>50</v>
      </c>
      <c r="Q209">
        <v>30</v>
      </c>
      <c r="W209">
        <v>-15</v>
      </c>
      <c r="X209">
        <v>50</v>
      </c>
      <c r="Y209">
        <v>-15</v>
      </c>
      <c r="Z209">
        <v>24</v>
      </c>
      <c r="AD209" t="s">
        <v>592</v>
      </c>
      <c r="AE209" t="s">
        <v>1556</v>
      </c>
      <c r="AK209" t="s">
        <v>1416</v>
      </c>
      <c r="AM209" t="s">
        <v>127</v>
      </c>
      <c r="AN209" t="s">
        <v>1559</v>
      </c>
      <c r="AO209">
        <v>25</v>
      </c>
      <c r="AP209" t="s">
        <v>129</v>
      </c>
      <c r="AQ209" t="s">
        <v>129</v>
      </c>
      <c r="AR209" t="s">
        <v>129</v>
      </c>
      <c r="AS209" t="s">
        <v>129</v>
      </c>
      <c r="AT209" t="s">
        <v>130</v>
      </c>
      <c r="AU209" t="s">
        <v>535</v>
      </c>
      <c r="AV209" t="s">
        <v>1560</v>
      </c>
      <c r="AW209">
        <v>25</v>
      </c>
      <c r="BD209" t="s">
        <v>2154</v>
      </c>
      <c r="BE209" t="s">
        <v>129</v>
      </c>
      <c r="BG209">
        <v>141</v>
      </c>
      <c r="BH209" t="s">
        <v>537</v>
      </c>
      <c r="BR209" t="s">
        <v>2155</v>
      </c>
      <c r="CG209">
        <v>810</v>
      </c>
      <c r="CH209">
        <v>885</v>
      </c>
      <c r="CI209">
        <v>946</v>
      </c>
      <c r="CJ209">
        <v>1090</v>
      </c>
      <c r="CK209">
        <v>410</v>
      </c>
      <c r="CL209">
        <v>500</v>
      </c>
      <c r="CM209" t="s">
        <v>1969</v>
      </c>
      <c r="CN209" t="s">
        <v>1970</v>
      </c>
      <c r="CO209">
        <v>235</v>
      </c>
      <c r="CP209">
        <v>318</v>
      </c>
      <c r="CQ209">
        <v>1650</v>
      </c>
      <c r="CR209">
        <v>1725</v>
      </c>
      <c r="CS209">
        <v>675</v>
      </c>
      <c r="CT209">
        <v>755</v>
      </c>
      <c r="CU209" t="s">
        <v>2156</v>
      </c>
      <c r="CV209" t="s">
        <v>2157</v>
      </c>
    </row>
    <row r="210" spans="1:100" x14ac:dyDescent="0.25">
      <c r="A210" t="s">
        <v>2158</v>
      </c>
      <c r="B210" t="s">
        <v>1403</v>
      </c>
      <c r="C210" t="s">
        <v>461</v>
      </c>
      <c r="D210" t="s">
        <v>2159</v>
      </c>
      <c r="E210" t="s">
        <v>2041</v>
      </c>
      <c r="F210" t="s">
        <v>113</v>
      </c>
      <c r="G210">
        <v>209700</v>
      </c>
      <c r="H210" t="s">
        <v>2042</v>
      </c>
      <c r="I210" t="s">
        <v>2160</v>
      </c>
      <c r="J210" t="s">
        <v>2161</v>
      </c>
      <c r="K210" t="s">
        <v>117</v>
      </c>
      <c r="L210" t="s">
        <v>1973</v>
      </c>
      <c r="M210" t="s">
        <v>1974</v>
      </c>
      <c r="N210" t="s">
        <v>1975</v>
      </c>
      <c r="O210" t="s">
        <v>2162</v>
      </c>
      <c r="P210">
        <v>50</v>
      </c>
      <c r="Q210">
        <v>25</v>
      </c>
      <c r="T210">
        <v>1</v>
      </c>
      <c r="W210">
        <v>-15</v>
      </c>
      <c r="X210">
        <v>50</v>
      </c>
      <c r="Y210">
        <v>-15</v>
      </c>
      <c r="Z210">
        <v>24</v>
      </c>
      <c r="AB210" t="s">
        <v>2163</v>
      </c>
      <c r="AC210">
        <v>92</v>
      </c>
      <c r="AD210" t="s">
        <v>544</v>
      </c>
      <c r="AE210" t="s">
        <v>2164</v>
      </c>
      <c r="AH210" t="s">
        <v>2165</v>
      </c>
      <c r="AJ210" t="s">
        <v>2166</v>
      </c>
      <c r="AK210" t="s">
        <v>1416</v>
      </c>
      <c r="AL210">
        <v>380</v>
      </c>
      <c r="AM210" t="s">
        <v>127</v>
      </c>
      <c r="AN210">
        <v>19</v>
      </c>
      <c r="AO210">
        <v>25</v>
      </c>
      <c r="AP210" t="s">
        <v>129</v>
      </c>
      <c r="AQ210" t="s">
        <v>129</v>
      </c>
      <c r="AR210" t="s">
        <v>129</v>
      </c>
      <c r="AS210" t="s">
        <v>129</v>
      </c>
      <c r="AT210" t="s">
        <v>130</v>
      </c>
      <c r="AU210" t="s">
        <v>535</v>
      </c>
      <c r="AV210" t="s">
        <v>1560</v>
      </c>
      <c r="AW210">
        <v>25</v>
      </c>
      <c r="BD210" t="s">
        <v>2167</v>
      </c>
      <c r="BE210" t="s">
        <v>129</v>
      </c>
      <c r="BG210">
        <v>161</v>
      </c>
      <c r="BH210" t="s">
        <v>537</v>
      </c>
      <c r="BR210" t="s">
        <v>2168</v>
      </c>
      <c r="CG210">
        <v>1333</v>
      </c>
      <c r="CH210">
        <v>1480</v>
      </c>
      <c r="CI210">
        <v>952</v>
      </c>
      <c r="CJ210">
        <v>1095</v>
      </c>
      <c r="CK210">
        <v>410</v>
      </c>
      <c r="CL210">
        <v>495</v>
      </c>
      <c r="CM210">
        <v>107</v>
      </c>
      <c r="CN210" t="s">
        <v>1979</v>
      </c>
      <c r="CO210">
        <v>235</v>
      </c>
      <c r="CP210">
        <v>318</v>
      </c>
      <c r="CQ210">
        <v>1650</v>
      </c>
      <c r="CR210">
        <v>1725</v>
      </c>
      <c r="CS210">
        <v>675</v>
      </c>
      <c r="CT210">
        <v>755</v>
      </c>
      <c r="CU210">
        <v>40</v>
      </c>
      <c r="CV210">
        <v>46</v>
      </c>
    </row>
    <row r="211" spans="1:100" x14ac:dyDescent="0.25">
      <c r="A211" t="s">
        <v>2169</v>
      </c>
      <c r="B211" t="s">
        <v>1403</v>
      </c>
      <c r="C211" t="s">
        <v>461</v>
      </c>
      <c r="D211" t="s">
        <v>2170</v>
      </c>
      <c r="E211" t="s">
        <v>2041</v>
      </c>
      <c r="F211" t="s">
        <v>177</v>
      </c>
      <c r="G211">
        <v>209700</v>
      </c>
      <c r="H211" t="s">
        <v>2042</v>
      </c>
      <c r="I211" t="s">
        <v>2171</v>
      </c>
      <c r="J211" t="s">
        <v>2172</v>
      </c>
      <c r="K211" t="s">
        <v>117</v>
      </c>
      <c r="L211" t="s">
        <v>1984</v>
      </c>
      <c r="M211" t="s">
        <v>2173</v>
      </c>
      <c r="N211" t="s">
        <v>1986</v>
      </c>
      <c r="O211" t="s">
        <v>2174</v>
      </c>
      <c r="P211">
        <v>50</v>
      </c>
      <c r="Q211">
        <v>30</v>
      </c>
      <c r="W211">
        <v>-15</v>
      </c>
      <c r="X211">
        <v>50</v>
      </c>
      <c r="Y211">
        <v>-15</v>
      </c>
      <c r="Z211">
        <v>24</v>
      </c>
      <c r="AD211" t="s">
        <v>1988</v>
      </c>
      <c r="AE211" t="s">
        <v>2175</v>
      </c>
      <c r="AK211" t="s">
        <v>1416</v>
      </c>
      <c r="AM211" t="s">
        <v>127</v>
      </c>
      <c r="AN211" t="s">
        <v>1559</v>
      </c>
      <c r="AO211">
        <v>25</v>
      </c>
      <c r="AP211" t="s">
        <v>129</v>
      </c>
      <c r="AQ211" t="s">
        <v>129</v>
      </c>
      <c r="AR211" t="s">
        <v>129</v>
      </c>
      <c r="AS211" t="s">
        <v>129</v>
      </c>
      <c r="AT211" t="s">
        <v>130</v>
      </c>
      <c r="AU211" t="s">
        <v>535</v>
      </c>
      <c r="AV211" t="s">
        <v>1560</v>
      </c>
      <c r="AW211">
        <v>25</v>
      </c>
      <c r="BD211" t="s">
        <v>2176</v>
      </c>
      <c r="BE211" t="s">
        <v>129</v>
      </c>
      <c r="BG211">
        <v>161</v>
      </c>
      <c r="BH211" t="s">
        <v>537</v>
      </c>
      <c r="BR211" t="s">
        <v>2177</v>
      </c>
      <c r="CG211">
        <v>1333</v>
      </c>
      <c r="CH211">
        <v>1480</v>
      </c>
      <c r="CI211">
        <v>952</v>
      </c>
      <c r="CJ211">
        <v>1095</v>
      </c>
      <c r="CK211">
        <v>415</v>
      </c>
      <c r="CL211">
        <v>495</v>
      </c>
      <c r="CM211" t="s">
        <v>1991</v>
      </c>
      <c r="CN211" t="s">
        <v>1992</v>
      </c>
      <c r="CO211">
        <v>235</v>
      </c>
      <c r="CP211">
        <v>318</v>
      </c>
      <c r="CQ211">
        <v>1650</v>
      </c>
      <c r="CR211">
        <v>1725</v>
      </c>
      <c r="CS211">
        <v>675</v>
      </c>
      <c r="CT211">
        <v>755</v>
      </c>
      <c r="CU211" t="s">
        <v>2156</v>
      </c>
      <c r="CV211">
        <v>47</v>
      </c>
    </row>
    <row r="212" spans="1:100" x14ac:dyDescent="0.25">
      <c r="A212" t="s">
        <v>2178</v>
      </c>
      <c r="B212" t="s">
        <v>1403</v>
      </c>
      <c r="C212" t="s">
        <v>461</v>
      </c>
      <c r="D212" t="s">
        <v>2179</v>
      </c>
      <c r="E212" t="s">
        <v>2180</v>
      </c>
      <c r="F212" t="s">
        <v>113</v>
      </c>
      <c r="G212">
        <v>78400</v>
      </c>
      <c r="H212" t="s">
        <v>2181</v>
      </c>
      <c r="I212" t="s">
        <v>2182</v>
      </c>
      <c r="J212" t="s">
        <v>2183</v>
      </c>
      <c r="K212" t="s">
        <v>117</v>
      </c>
      <c r="L212" t="s">
        <v>2184</v>
      </c>
      <c r="M212" t="s">
        <v>2185</v>
      </c>
      <c r="N212" t="s">
        <v>2186</v>
      </c>
      <c r="O212" t="s">
        <v>2187</v>
      </c>
      <c r="P212">
        <v>25</v>
      </c>
      <c r="Q212">
        <v>10</v>
      </c>
      <c r="T212">
        <v>1</v>
      </c>
      <c r="W212">
        <v>-15</v>
      </c>
      <c r="X212">
        <v>50</v>
      </c>
      <c r="Y212">
        <v>-15</v>
      </c>
      <c r="Z212">
        <v>24</v>
      </c>
      <c r="AB212" t="s">
        <v>2188</v>
      </c>
      <c r="AC212">
        <v>20</v>
      </c>
      <c r="AF212" t="s">
        <v>581</v>
      </c>
      <c r="AG212" t="s">
        <v>157</v>
      </c>
      <c r="AH212" t="s">
        <v>2189</v>
      </c>
      <c r="AI212">
        <v>220</v>
      </c>
      <c r="AJ212" t="s">
        <v>2190</v>
      </c>
      <c r="AK212" t="s">
        <v>1416</v>
      </c>
      <c r="AL212">
        <v>220</v>
      </c>
      <c r="AM212" t="s">
        <v>126</v>
      </c>
      <c r="AN212" t="s">
        <v>127</v>
      </c>
      <c r="AO212">
        <v>25</v>
      </c>
      <c r="AP212" t="s">
        <v>129</v>
      </c>
      <c r="AQ212" t="s">
        <v>129</v>
      </c>
      <c r="AR212" t="s">
        <v>129</v>
      </c>
      <c r="AS212" t="s">
        <v>129</v>
      </c>
      <c r="AT212" t="s">
        <v>130</v>
      </c>
      <c r="AU212" t="s">
        <v>312</v>
      </c>
      <c r="AV212" t="s">
        <v>1560</v>
      </c>
      <c r="AW212">
        <v>20</v>
      </c>
      <c r="BA212" t="s">
        <v>2191</v>
      </c>
      <c r="BB212">
        <v>25</v>
      </c>
      <c r="BD212" t="s">
        <v>2192</v>
      </c>
      <c r="BE212" t="s">
        <v>129</v>
      </c>
      <c r="BF212" t="s">
        <v>440</v>
      </c>
      <c r="BG212">
        <v>35</v>
      </c>
      <c r="BH212" t="s">
        <v>280</v>
      </c>
      <c r="BR212" t="s">
        <v>2193</v>
      </c>
      <c r="CG212">
        <v>554</v>
      </c>
      <c r="CH212">
        <v>615</v>
      </c>
      <c r="CI212">
        <v>800</v>
      </c>
      <c r="CJ212">
        <v>920</v>
      </c>
      <c r="CK212">
        <v>333</v>
      </c>
      <c r="CL212">
        <v>390</v>
      </c>
      <c r="CM212" t="s">
        <v>2004</v>
      </c>
      <c r="CN212" t="s">
        <v>2005</v>
      </c>
      <c r="CO212">
        <v>200</v>
      </c>
      <c r="CP212">
        <v>275</v>
      </c>
      <c r="CQ212">
        <v>700</v>
      </c>
      <c r="CR212">
        <v>860</v>
      </c>
      <c r="CS212">
        <v>450</v>
      </c>
      <c r="CT212">
        <v>540</v>
      </c>
      <c r="CU212">
        <v>18</v>
      </c>
      <c r="CV212">
        <v>22</v>
      </c>
    </row>
    <row r="213" spans="1:100" x14ac:dyDescent="0.25">
      <c r="A213" t="s">
        <v>2194</v>
      </c>
      <c r="B213" t="s">
        <v>1403</v>
      </c>
      <c r="C213" t="s">
        <v>461</v>
      </c>
      <c r="D213" t="s">
        <v>2195</v>
      </c>
      <c r="E213" t="s">
        <v>2180</v>
      </c>
      <c r="F213" t="s">
        <v>177</v>
      </c>
      <c r="G213">
        <v>78400</v>
      </c>
      <c r="H213" t="s">
        <v>2181</v>
      </c>
      <c r="I213" t="s">
        <v>2196</v>
      </c>
      <c r="J213" t="s">
        <v>2197</v>
      </c>
      <c r="K213" t="s">
        <v>117</v>
      </c>
      <c r="L213" t="s">
        <v>2010</v>
      </c>
      <c r="M213" t="s">
        <v>2011</v>
      </c>
      <c r="N213" t="s">
        <v>2198</v>
      </c>
      <c r="O213" t="s">
        <v>2199</v>
      </c>
      <c r="P213">
        <v>25</v>
      </c>
      <c r="Q213">
        <v>10</v>
      </c>
      <c r="W213">
        <v>-15</v>
      </c>
      <c r="X213">
        <v>50</v>
      </c>
      <c r="Y213">
        <v>-15</v>
      </c>
      <c r="Z213">
        <v>24</v>
      </c>
      <c r="AF213" t="s">
        <v>653</v>
      </c>
      <c r="AG213" t="s">
        <v>157</v>
      </c>
      <c r="AK213" t="s">
        <v>1416</v>
      </c>
      <c r="AM213" t="s">
        <v>126</v>
      </c>
      <c r="AN213" t="s">
        <v>127</v>
      </c>
      <c r="AO213">
        <v>25</v>
      </c>
      <c r="AP213" t="s">
        <v>129</v>
      </c>
      <c r="AQ213" t="s">
        <v>129</v>
      </c>
      <c r="AR213" t="s">
        <v>129</v>
      </c>
      <c r="AS213" t="s">
        <v>129</v>
      </c>
      <c r="AT213" t="s">
        <v>130</v>
      </c>
      <c r="AU213" t="s">
        <v>312</v>
      </c>
      <c r="AV213" t="s">
        <v>1560</v>
      </c>
      <c r="AW213">
        <v>20</v>
      </c>
      <c r="BA213" t="s">
        <v>2191</v>
      </c>
      <c r="BB213">
        <v>25</v>
      </c>
      <c r="BD213" t="s">
        <v>2200</v>
      </c>
      <c r="BE213" t="s">
        <v>129</v>
      </c>
      <c r="BG213">
        <v>36</v>
      </c>
      <c r="BH213" t="s">
        <v>280</v>
      </c>
      <c r="BR213" t="s">
        <v>2201</v>
      </c>
      <c r="CG213">
        <v>555</v>
      </c>
      <c r="CH213">
        <v>610</v>
      </c>
      <c r="CI213">
        <v>765</v>
      </c>
      <c r="CJ213">
        <v>887</v>
      </c>
      <c r="CK213">
        <v>303</v>
      </c>
      <c r="CL213">
        <v>337</v>
      </c>
      <c r="CM213" t="s">
        <v>2016</v>
      </c>
      <c r="CN213" t="s">
        <v>2017</v>
      </c>
      <c r="CO213">
        <v>200</v>
      </c>
      <c r="CP213">
        <v>285</v>
      </c>
      <c r="CQ213">
        <v>700</v>
      </c>
      <c r="CR213">
        <v>860</v>
      </c>
      <c r="CS213">
        <v>506</v>
      </c>
      <c r="CT213">
        <v>540</v>
      </c>
      <c r="CU213" t="s">
        <v>2202</v>
      </c>
      <c r="CV213" t="s">
        <v>2203</v>
      </c>
    </row>
    <row r="214" spans="1:100" x14ac:dyDescent="0.25">
      <c r="A214" t="s">
        <v>2204</v>
      </c>
      <c r="B214" t="s">
        <v>1403</v>
      </c>
      <c r="C214" t="s">
        <v>461</v>
      </c>
      <c r="D214" t="s">
        <v>2205</v>
      </c>
      <c r="E214" t="s">
        <v>2180</v>
      </c>
      <c r="F214" t="s">
        <v>113</v>
      </c>
      <c r="G214">
        <v>93100</v>
      </c>
      <c r="H214" t="s">
        <v>2181</v>
      </c>
      <c r="I214" t="s">
        <v>2206</v>
      </c>
      <c r="J214" t="s">
        <v>2207</v>
      </c>
      <c r="K214" t="s">
        <v>117</v>
      </c>
      <c r="L214" t="s">
        <v>2208</v>
      </c>
      <c r="M214" t="s">
        <v>2209</v>
      </c>
      <c r="N214" t="s">
        <v>2210</v>
      </c>
      <c r="O214" t="s">
        <v>2211</v>
      </c>
      <c r="P214">
        <v>30</v>
      </c>
      <c r="Q214">
        <v>20</v>
      </c>
      <c r="T214">
        <v>1</v>
      </c>
      <c r="W214">
        <v>-15</v>
      </c>
      <c r="X214">
        <v>50</v>
      </c>
      <c r="Y214">
        <v>-15</v>
      </c>
      <c r="Z214">
        <v>24</v>
      </c>
      <c r="AC214">
        <v>30</v>
      </c>
      <c r="AF214" t="s">
        <v>653</v>
      </c>
      <c r="AG214" t="s">
        <v>157</v>
      </c>
      <c r="AK214" t="s">
        <v>1416</v>
      </c>
      <c r="AM214" t="s">
        <v>126</v>
      </c>
      <c r="AN214" t="s">
        <v>170</v>
      </c>
      <c r="AO214">
        <v>25</v>
      </c>
      <c r="AP214" t="s">
        <v>129</v>
      </c>
      <c r="AQ214" t="s">
        <v>129</v>
      </c>
      <c r="AR214" t="s">
        <v>129</v>
      </c>
      <c r="AS214" t="s">
        <v>129</v>
      </c>
      <c r="AT214" t="s">
        <v>130</v>
      </c>
      <c r="AU214" t="s">
        <v>312</v>
      </c>
      <c r="AV214" t="s">
        <v>1560</v>
      </c>
      <c r="AW214">
        <v>20</v>
      </c>
      <c r="BA214" t="s">
        <v>2212</v>
      </c>
      <c r="BB214">
        <v>25</v>
      </c>
      <c r="BD214" t="s">
        <v>2213</v>
      </c>
      <c r="BE214" t="s">
        <v>129</v>
      </c>
      <c r="BG214">
        <v>53</v>
      </c>
      <c r="BH214" t="s">
        <v>280</v>
      </c>
      <c r="BR214" t="s">
        <v>2214</v>
      </c>
      <c r="CG214">
        <v>554</v>
      </c>
      <c r="CH214">
        <v>615</v>
      </c>
      <c r="CI214">
        <v>800</v>
      </c>
      <c r="CJ214">
        <v>920</v>
      </c>
      <c r="CK214">
        <v>333</v>
      </c>
      <c r="CL214">
        <v>390</v>
      </c>
      <c r="CM214" t="s">
        <v>1636</v>
      </c>
      <c r="CN214" t="s">
        <v>2026</v>
      </c>
      <c r="CO214">
        <v>210</v>
      </c>
      <c r="CP214">
        <v>280</v>
      </c>
      <c r="CQ214">
        <v>880</v>
      </c>
      <c r="CR214">
        <v>1070</v>
      </c>
      <c r="CS214">
        <v>674</v>
      </c>
      <c r="CT214">
        <v>725</v>
      </c>
      <c r="CU214" t="s">
        <v>2215</v>
      </c>
      <c r="CV214" t="s">
        <v>2216</v>
      </c>
    </row>
    <row r="215" spans="1:100" x14ac:dyDescent="0.25">
      <c r="A215" t="s">
        <v>2217</v>
      </c>
      <c r="B215" t="s">
        <v>1403</v>
      </c>
      <c r="C215" t="s">
        <v>461</v>
      </c>
      <c r="D215" t="s">
        <v>2218</v>
      </c>
      <c r="E215" t="s">
        <v>2180</v>
      </c>
      <c r="F215" t="s">
        <v>177</v>
      </c>
      <c r="G215">
        <v>93100</v>
      </c>
      <c r="H215" t="s">
        <v>2181</v>
      </c>
      <c r="I215" t="s">
        <v>2219</v>
      </c>
      <c r="J215" t="s">
        <v>2220</v>
      </c>
      <c r="K215" t="s">
        <v>117</v>
      </c>
      <c r="L215" t="s">
        <v>2221</v>
      </c>
      <c r="M215" t="s">
        <v>2032</v>
      </c>
      <c r="N215" t="s">
        <v>2222</v>
      </c>
      <c r="O215" t="s">
        <v>2223</v>
      </c>
      <c r="P215">
        <v>30</v>
      </c>
      <c r="Q215">
        <v>20</v>
      </c>
      <c r="W215">
        <v>-15</v>
      </c>
      <c r="X215">
        <v>50</v>
      </c>
      <c r="Y215">
        <v>-15</v>
      </c>
      <c r="Z215">
        <v>24</v>
      </c>
      <c r="AF215" t="s">
        <v>653</v>
      </c>
      <c r="AG215" t="s">
        <v>157</v>
      </c>
      <c r="AK215" t="s">
        <v>1416</v>
      </c>
      <c r="AM215" t="s">
        <v>126</v>
      </c>
      <c r="AN215" t="s">
        <v>170</v>
      </c>
      <c r="AO215">
        <v>25</v>
      </c>
      <c r="AP215" t="s">
        <v>129</v>
      </c>
      <c r="AQ215" t="s">
        <v>129</v>
      </c>
      <c r="AR215" t="s">
        <v>129</v>
      </c>
      <c r="AS215" t="s">
        <v>129</v>
      </c>
      <c r="AT215" t="s">
        <v>130</v>
      </c>
      <c r="AU215" t="s">
        <v>312</v>
      </c>
      <c r="AV215" t="s">
        <v>1560</v>
      </c>
      <c r="AW215">
        <v>20</v>
      </c>
      <c r="BA215" t="s">
        <v>2212</v>
      </c>
      <c r="BB215">
        <v>25</v>
      </c>
      <c r="BD215" t="s">
        <v>2224</v>
      </c>
      <c r="BE215" t="s">
        <v>129</v>
      </c>
      <c r="BG215">
        <v>52</v>
      </c>
      <c r="BH215" t="s">
        <v>280</v>
      </c>
      <c r="BR215" t="s">
        <v>2225</v>
      </c>
      <c r="CG215">
        <v>554</v>
      </c>
      <c r="CH215">
        <v>615</v>
      </c>
      <c r="CI215">
        <v>805</v>
      </c>
      <c r="CJ215">
        <v>915</v>
      </c>
      <c r="CK215">
        <v>330</v>
      </c>
      <c r="CL215">
        <v>370</v>
      </c>
      <c r="CM215" t="s">
        <v>2037</v>
      </c>
      <c r="CN215" t="s">
        <v>2038</v>
      </c>
      <c r="CO215">
        <v>210</v>
      </c>
      <c r="CP215">
        <v>280</v>
      </c>
      <c r="CQ215">
        <v>880</v>
      </c>
      <c r="CR215">
        <v>1070</v>
      </c>
      <c r="CS215">
        <v>674</v>
      </c>
      <c r="CT215">
        <v>725</v>
      </c>
      <c r="CU215" t="s">
        <v>2226</v>
      </c>
      <c r="CV215" t="s">
        <v>2216</v>
      </c>
    </row>
    <row r="216" spans="1:100" x14ac:dyDescent="0.25">
      <c r="A216" t="s">
        <v>2227</v>
      </c>
      <c r="B216" t="s">
        <v>1403</v>
      </c>
      <c r="C216" t="s">
        <v>461</v>
      </c>
      <c r="D216" t="s">
        <v>2228</v>
      </c>
      <c r="E216" t="s">
        <v>2180</v>
      </c>
      <c r="F216" t="s">
        <v>113</v>
      </c>
      <c r="G216">
        <v>114000</v>
      </c>
      <c r="H216" t="s">
        <v>2181</v>
      </c>
      <c r="I216" t="s">
        <v>2229</v>
      </c>
      <c r="J216" t="s">
        <v>2230</v>
      </c>
      <c r="K216" t="s">
        <v>117</v>
      </c>
      <c r="L216" t="s">
        <v>2231</v>
      </c>
      <c r="M216" t="s">
        <v>2232</v>
      </c>
      <c r="N216" t="s">
        <v>2233</v>
      </c>
      <c r="O216" t="s">
        <v>2234</v>
      </c>
      <c r="P216">
        <v>50</v>
      </c>
      <c r="Q216">
        <v>25</v>
      </c>
      <c r="T216">
        <v>1</v>
      </c>
      <c r="W216">
        <v>-15</v>
      </c>
      <c r="X216">
        <v>50</v>
      </c>
      <c r="Y216">
        <v>-15</v>
      </c>
      <c r="Z216">
        <v>24</v>
      </c>
      <c r="AB216" t="s">
        <v>2235</v>
      </c>
      <c r="AC216">
        <v>40</v>
      </c>
      <c r="AF216" t="s">
        <v>653</v>
      </c>
      <c r="AG216" t="s">
        <v>157</v>
      </c>
      <c r="AH216" t="s">
        <v>2236</v>
      </c>
      <c r="AI216">
        <v>220</v>
      </c>
      <c r="AJ216" t="s">
        <v>2088</v>
      </c>
      <c r="AK216" t="s">
        <v>1416</v>
      </c>
      <c r="AL216">
        <v>220</v>
      </c>
      <c r="AM216" t="s">
        <v>127</v>
      </c>
      <c r="AN216" t="s">
        <v>1559</v>
      </c>
      <c r="AO216">
        <v>25</v>
      </c>
      <c r="AP216" t="s">
        <v>129</v>
      </c>
      <c r="AQ216" t="s">
        <v>129</v>
      </c>
      <c r="AR216" t="s">
        <v>129</v>
      </c>
      <c r="AS216" t="s">
        <v>129</v>
      </c>
      <c r="AT216" t="s">
        <v>130</v>
      </c>
      <c r="AU216" t="s">
        <v>312</v>
      </c>
      <c r="AV216" t="s">
        <v>1560</v>
      </c>
      <c r="AW216">
        <v>25</v>
      </c>
      <c r="BA216" t="s">
        <v>2237</v>
      </c>
      <c r="BB216">
        <v>25</v>
      </c>
      <c r="BD216" t="s">
        <v>2238</v>
      </c>
      <c r="BE216" t="s">
        <v>129</v>
      </c>
      <c r="BF216" t="s">
        <v>2090</v>
      </c>
      <c r="BG216">
        <v>70</v>
      </c>
      <c r="BH216" t="s">
        <v>280</v>
      </c>
      <c r="BR216" t="s">
        <v>2239</v>
      </c>
      <c r="CG216">
        <v>702</v>
      </c>
      <c r="CH216">
        <v>755</v>
      </c>
      <c r="CI216">
        <v>845</v>
      </c>
      <c r="CJ216">
        <v>965</v>
      </c>
      <c r="CK216">
        <v>363</v>
      </c>
      <c r="CL216">
        <v>395</v>
      </c>
      <c r="CM216">
        <v>49</v>
      </c>
      <c r="CN216" t="s">
        <v>1809</v>
      </c>
      <c r="CO216">
        <v>249</v>
      </c>
      <c r="CP216">
        <v>305</v>
      </c>
      <c r="CQ216">
        <v>1100</v>
      </c>
      <c r="CR216">
        <v>1305</v>
      </c>
      <c r="CS216">
        <v>774</v>
      </c>
      <c r="CT216">
        <v>805</v>
      </c>
      <c r="CU216" t="s">
        <v>1401</v>
      </c>
      <c r="CV216" t="s">
        <v>2240</v>
      </c>
    </row>
    <row r="217" spans="1:100" x14ac:dyDescent="0.25">
      <c r="A217" t="s">
        <v>2241</v>
      </c>
      <c r="B217" t="s">
        <v>1403</v>
      </c>
      <c r="C217" t="s">
        <v>461</v>
      </c>
      <c r="D217" t="s">
        <v>2242</v>
      </c>
      <c r="E217" t="s">
        <v>2180</v>
      </c>
      <c r="F217" t="s">
        <v>177</v>
      </c>
      <c r="G217">
        <v>114000</v>
      </c>
      <c r="H217" t="s">
        <v>2181</v>
      </c>
      <c r="I217" t="s">
        <v>2243</v>
      </c>
      <c r="J217" t="s">
        <v>2244</v>
      </c>
      <c r="K217" t="s">
        <v>117</v>
      </c>
      <c r="L217" t="s">
        <v>2096</v>
      </c>
      <c r="M217" t="s">
        <v>2097</v>
      </c>
      <c r="N217" t="s">
        <v>2245</v>
      </c>
      <c r="O217" t="s">
        <v>2246</v>
      </c>
      <c r="P217">
        <v>50</v>
      </c>
      <c r="Q217">
        <v>25</v>
      </c>
      <c r="W217">
        <v>-15</v>
      </c>
      <c r="X217">
        <v>50</v>
      </c>
      <c r="Y217">
        <v>-15</v>
      </c>
      <c r="Z217">
        <v>24</v>
      </c>
      <c r="AF217" t="s">
        <v>653</v>
      </c>
      <c r="AG217" t="s">
        <v>157</v>
      </c>
      <c r="AK217" t="s">
        <v>1416</v>
      </c>
      <c r="AM217" t="s">
        <v>127</v>
      </c>
      <c r="AN217" t="s">
        <v>1559</v>
      </c>
      <c r="AO217">
        <v>25</v>
      </c>
      <c r="AP217" t="s">
        <v>129</v>
      </c>
      <c r="AQ217" t="s">
        <v>129</v>
      </c>
      <c r="AR217" t="s">
        <v>129</v>
      </c>
      <c r="AS217" t="s">
        <v>129</v>
      </c>
      <c r="AT217" t="s">
        <v>130</v>
      </c>
      <c r="AU217" t="s">
        <v>312</v>
      </c>
      <c r="AV217" t="s">
        <v>1560</v>
      </c>
      <c r="AW217">
        <v>20</v>
      </c>
      <c r="BA217" t="s">
        <v>2237</v>
      </c>
      <c r="BB217">
        <v>25</v>
      </c>
      <c r="BD217" t="s">
        <v>2247</v>
      </c>
      <c r="BE217" t="s">
        <v>129</v>
      </c>
      <c r="BG217">
        <v>73</v>
      </c>
      <c r="BH217" t="s">
        <v>280</v>
      </c>
      <c r="BR217" t="s">
        <v>2248</v>
      </c>
      <c r="CG217">
        <v>673</v>
      </c>
      <c r="CH217">
        <v>740</v>
      </c>
      <c r="CI217">
        <v>890</v>
      </c>
      <c r="CJ217">
        <v>995</v>
      </c>
      <c r="CK217">
        <v>342</v>
      </c>
      <c r="CL217">
        <v>398</v>
      </c>
      <c r="CM217" t="s">
        <v>2101</v>
      </c>
      <c r="CN217" t="s">
        <v>2102</v>
      </c>
      <c r="CO217">
        <v>249</v>
      </c>
      <c r="CP217">
        <v>315</v>
      </c>
      <c r="CQ217">
        <v>1100</v>
      </c>
      <c r="CR217">
        <v>1305</v>
      </c>
      <c r="CS217">
        <v>774</v>
      </c>
      <c r="CT217">
        <v>805</v>
      </c>
      <c r="CU217" t="s">
        <v>2249</v>
      </c>
      <c r="CV217" t="s">
        <v>2250</v>
      </c>
    </row>
    <row r="218" spans="1:100" x14ac:dyDescent="0.25">
      <c r="A218" t="s">
        <v>2251</v>
      </c>
      <c r="B218" t="s">
        <v>1403</v>
      </c>
      <c r="C218" t="s">
        <v>461</v>
      </c>
      <c r="D218" t="s">
        <v>2252</v>
      </c>
      <c r="E218" t="s">
        <v>2180</v>
      </c>
      <c r="F218" t="s">
        <v>113</v>
      </c>
      <c r="G218">
        <v>166000</v>
      </c>
      <c r="H218" t="s">
        <v>2181</v>
      </c>
      <c r="I218" t="s">
        <v>2253</v>
      </c>
      <c r="J218" t="s">
        <v>2254</v>
      </c>
      <c r="K218" t="s">
        <v>117</v>
      </c>
      <c r="L218" t="s">
        <v>1918</v>
      </c>
      <c r="M218" t="s">
        <v>1919</v>
      </c>
      <c r="N218" t="s">
        <v>2255</v>
      </c>
      <c r="O218" t="s">
        <v>2109</v>
      </c>
      <c r="P218">
        <v>30</v>
      </c>
      <c r="Q218">
        <v>20</v>
      </c>
      <c r="T218">
        <v>1</v>
      </c>
      <c r="W218">
        <v>-15</v>
      </c>
      <c r="X218">
        <v>50</v>
      </c>
      <c r="Y218">
        <v>-15</v>
      </c>
      <c r="Z218">
        <v>24</v>
      </c>
      <c r="AB218" t="s">
        <v>2256</v>
      </c>
      <c r="AC218">
        <v>60</v>
      </c>
      <c r="AD218" t="s">
        <v>2257</v>
      </c>
      <c r="AE218" t="s">
        <v>871</v>
      </c>
      <c r="AH218" t="s">
        <v>2258</v>
      </c>
      <c r="AI218">
        <v>220</v>
      </c>
      <c r="AJ218" t="s">
        <v>2112</v>
      </c>
      <c r="AK218" t="s">
        <v>1416</v>
      </c>
      <c r="AL218">
        <v>380</v>
      </c>
      <c r="AM218" t="s">
        <v>127</v>
      </c>
      <c r="AN218">
        <v>19</v>
      </c>
      <c r="AO218">
        <v>25</v>
      </c>
      <c r="AP218" t="s">
        <v>129</v>
      </c>
      <c r="AQ218" t="s">
        <v>129</v>
      </c>
      <c r="AR218" t="s">
        <v>129</v>
      </c>
      <c r="AS218" t="s">
        <v>129</v>
      </c>
      <c r="AT218" t="s">
        <v>130</v>
      </c>
      <c r="AU218" t="s">
        <v>535</v>
      </c>
      <c r="AV218" t="s">
        <v>1560</v>
      </c>
      <c r="AW218">
        <v>25</v>
      </c>
      <c r="BA218" t="s">
        <v>2237</v>
      </c>
      <c r="BB218">
        <v>37</v>
      </c>
      <c r="BD218" t="s">
        <v>2259</v>
      </c>
      <c r="BE218" t="s">
        <v>129</v>
      </c>
      <c r="BG218">
        <v>106</v>
      </c>
      <c r="BH218" t="s">
        <v>537</v>
      </c>
      <c r="BR218" t="s">
        <v>2260</v>
      </c>
      <c r="CG218">
        <v>810</v>
      </c>
      <c r="CH218">
        <v>875</v>
      </c>
      <c r="CI218">
        <v>946</v>
      </c>
      <c r="CJ218">
        <v>1090</v>
      </c>
      <c r="CK218">
        <v>410</v>
      </c>
      <c r="CL218">
        <v>500</v>
      </c>
      <c r="CM218" t="s">
        <v>1924</v>
      </c>
      <c r="CN218" t="s">
        <v>1925</v>
      </c>
      <c r="CO218">
        <v>249</v>
      </c>
      <c r="CP218">
        <v>315</v>
      </c>
      <c r="CQ218">
        <v>1100</v>
      </c>
      <c r="CR218">
        <v>1305</v>
      </c>
      <c r="CS218">
        <v>774</v>
      </c>
      <c r="CT218">
        <v>805</v>
      </c>
      <c r="CU218" t="s">
        <v>1636</v>
      </c>
      <c r="CV218" t="s">
        <v>2261</v>
      </c>
    </row>
    <row r="219" spans="1:100" x14ac:dyDescent="0.25">
      <c r="A219" t="s">
        <v>2262</v>
      </c>
      <c r="B219" t="s">
        <v>1403</v>
      </c>
      <c r="C219" t="s">
        <v>461</v>
      </c>
      <c r="D219" t="s">
        <v>2263</v>
      </c>
      <c r="E219" t="s">
        <v>2180</v>
      </c>
      <c r="F219" t="s">
        <v>177</v>
      </c>
      <c r="G219">
        <v>166000</v>
      </c>
      <c r="H219" t="s">
        <v>2181</v>
      </c>
      <c r="I219" t="s">
        <v>2206</v>
      </c>
      <c r="J219" t="s">
        <v>2207</v>
      </c>
      <c r="K219" t="s">
        <v>117</v>
      </c>
      <c r="L219" t="s">
        <v>1942</v>
      </c>
      <c r="M219" t="s">
        <v>1943</v>
      </c>
      <c r="N219" t="s">
        <v>1944</v>
      </c>
      <c r="O219" t="s">
        <v>2264</v>
      </c>
      <c r="P219">
        <v>30</v>
      </c>
      <c r="Q219">
        <v>20</v>
      </c>
      <c r="W219">
        <v>-15</v>
      </c>
      <c r="X219">
        <v>50</v>
      </c>
      <c r="Y219">
        <v>-15</v>
      </c>
      <c r="Z219">
        <v>24</v>
      </c>
      <c r="AD219" t="s">
        <v>1946</v>
      </c>
      <c r="AE219" t="s">
        <v>2265</v>
      </c>
      <c r="AK219" t="s">
        <v>1416</v>
      </c>
      <c r="AM219" t="s">
        <v>127</v>
      </c>
      <c r="AN219" t="s">
        <v>1559</v>
      </c>
      <c r="AO219">
        <v>25</v>
      </c>
      <c r="AP219" t="s">
        <v>129</v>
      </c>
      <c r="AQ219" t="s">
        <v>129</v>
      </c>
      <c r="AR219" t="s">
        <v>129</v>
      </c>
      <c r="AS219" t="s">
        <v>129</v>
      </c>
      <c r="AT219" t="s">
        <v>130</v>
      </c>
      <c r="AU219" t="s">
        <v>535</v>
      </c>
      <c r="AV219" t="s">
        <v>1560</v>
      </c>
      <c r="AW219">
        <v>25</v>
      </c>
      <c r="BA219" t="s">
        <v>2237</v>
      </c>
      <c r="BB219">
        <v>37</v>
      </c>
      <c r="BD219" t="s">
        <v>2266</v>
      </c>
      <c r="BE219" t="s">
        <v>129</v>
      </c>
      <c r="BG219">
        <v>111</v>
      </c>
      <c r="BH219" t="s">
        <v>537</v>
      </c>
      <c r="BR219" t="s">
        <v>2267</v>
      </c>
      <c r="CG219">
        <v>810</v>
      </c>
      <c r="CH219">
        <v>885</v>
      </c>
      <c r="CI219">
        <v>946</v>
      </c>
      <c r="CJ219">
        <v>1090</v>
      </c>
      <c r="CK219">
        <v>410</v>
      </c>
      <c r="CL219">
        <v>500</v>
      </c>
      <c r="CM219" t="s">
        <v>1924</v>
      </c>
      <c r="CN219" t="s">
        <v>1925</v>
      </c>
      <c r="CO219">
        <v>249</v>
      </c>
      <c r="CP219">
        <v>330</v>
      </c>
      <c r="CQ219">
        <v>1360</v>
      </c>
      <c r="CR219">
        <v>1570</v>
      </c>
      <c r="CS219">
        <v>774</v>
      </c>
      <c r="CT219">
        <v>805</v>
      </c>
      <c r="CU219" t="s">
        <v>2268</v>
      </c>
      <c r="CV219" t="s">
        <v>2269</v>
      </c>
    </row>
    <row r="220" spans="1:100" x14ac:dyDescent="0.25">
      <c r="A220" t="s">
        <v>2270</v>
      </c>
      <c r="B220" t="s">
        <v>1403</v>
      </c>
      <c r="C220" t="s">
        <v>461</v>
      </c>
      <c r="D220" t="s">
        <v>2271</v>
      </c>
      <c r="E220" t="s">
        <v>2180</v>
      </c>
      <c r="F220" t="s">
        <v>113</v>
      </c>
      <c r="G220">
        <v>187100</v>
      </c>
      <c r="H220" t="s">
        <v>2181</v>
      </c>
      <c r="I220" t="s">
        <v>2272</v>
      </c>
      <c r="J220" t="s">
        <v>2273</v>
      </c>
      <c r="K220" t="s">
        <v>117</v>
      </c>
      <c r="L220" t="s">
        <v>2138</v>
      </c>
      <c r="M220" t="s">
        <v>1951</v>
      </c>
      <c r="N220" t="s">
        <v>2274</v>
      </c>
      <c r="O220" t="s">
        <v>2275</v>
      </c>
      <c r="P220">
        <v>50</v>
      </c>
      <c r="Q220">
        <v>25</v>
      </c>
      <c r="T220">
        <v>1</v>
      </c>
      <c r="W220">
        <v>-15</v>
      </c>
      <c r="X220">
        <v>50</v>
      </c>
      <c r="Y220">
        <v>-15</v>
      </c>
      <c r="Z220">
        <v>24</v>
      </c>
      <c r="AB220" t="s">
        <v>2276</v>
      </c>
      <c r="AC220">
        <v>80</v>
      </c>
      <c r="AD220" t="s">
        <v>1934</v>
      </c>
      <c r="AE220" t="s">
        <v>871</v>
      </c>
      <c r="AH220" t="s">
        <v>2277</v>
      </c>
      <c r="AI220">
        <v>220</v>
      </c>
      <c r="AJ220" t="s">
        <v>2143</v>
      </c>
      <c r="AK220" t="s">
        <v>1416</v>
      </c>
      <c r="AL220">
        <v>380</v>
      </c>
      <c r="AM220" t="s">
        <v>127</v>
      </c>
      <c r="AN220">
        <v>19</v>
      </c>
      <c r="AO220">
        <v>25</v>
      </c>
      <c r="AP220" t="s">
        <v>129</v>
      </c>
      <c r="AQ220" t="s">
        <v>129</v>
      </c>
      <c r="AR220" t="s">
        <v>129</v>
      </c>
      <c r="AS220" t="s">
        <v>129</v>
      </c>
      <c r="AT220" t="s">
        <v>130</v>
      </c>
      <c r="AU220" t="s">
        <v>535</v>
      </c>
      <c r="AV220" t="s">
        <v>1560</v>
      </c>
      <c r="AW220">
        <v>25</v>
      </c>
      <c r="BA220" t="s">
        <v>2237</v>
      </c>
      <c r="BB220">
        <v>50</v>
      </c>
      <c r="BD220" t="s">
        <v>2278</v>
      </c>
      <c r="BE220" t="s">
        <v>129</v>
      </c>
      <c r="BG220">
        <v>141</v>
      </c>
      <c r="BH220" t="s">
        <v>537</v>
      </c>
      <c r="BR220" t="s">
        <v>2279</v>
      </c>
      <c r="CG220">
        <v>810</v>
      </c>
      <c r="CH220">
        <v>875</v>
      </c>
      <c r="CI220">
        <v>946</v>
      </c>
      <c r="CJ220">
        <v>1090</v>
      </c>
      <c r="CK220">
        <v>410</v>
      </c>
      <c r="CL220">
        <v>500</v>
      </c>
      <c r="CM220">
        <v>86</v>
      </c>
      <c r="CN220" t="s">
        <v>1958</v>
      </c>
      <c r="CO220">
        <v>300</v>
      </c>
      <c r="CP220">
        <v>365</v>
      </c>
      <c r="CQ220">
        <v>1200</v>
      </c>
      <c r="CR220">
        <v>1405</v>
      </c>
      <c r="CS220">
        <v>874</v>
      </c>
      <c r="CT220">
        <v>915</v>
      </c>
      <c r="CU220" t="s">
        <v>1915</v>
      </c>
      <c r="CV220">
        <v>56</v>
      </c>
    </row>
    <row r="221" spans="1:100" x14ac:dyDescent="0.25">
      <c r="A221" t="s">
        <v>2280</v>
      </c>
      <c r="B221" t="s">
        <v>1403</v>
      </c>
      <c r="C221" t="s">
        <v>461</v>
      </c>
      <c r="D221" t="s">
        <v>2281</v>
      </c>
      <c r="E221" t="s">
        <v>2180</v>
      </c>
      <c r="F221" t="s">
        <v>177</v>
      </c>
      <c r="G221">
        <v>187100</v>
      </c>
      <c r="H221" t="s">
        <v>2181</v>
      </c>
      <c r="I221" t="s">
        <v>2206</v>
      </c>
      <c r="J221" t="s">
        <v>2207</v>
      </c>
      <c r="K221" t="s">
        <v>117</v>
      </c>
      <c r="L221" t="s">
        <v>2282</v>
      </c>
      <c r="M221" t="s">
        <v>1964</v>
      </c>
      <c r="N221" t="s">
        <v>2283</v>
      </c>
      <c r="O221" t="s">
        <v>2284</v>
      </c>
      <c r="P221">
        <v>50</v>
      </c>
      <c r="Q221">
        <v>30</v>
      </c>
      <c r="W221">
        <v>-15</v>
      </c>
      <c r="X221">
        <v>50</v>
      </c>
      <c r="Y221">
        <v>-15</v>
      </c>
      <c r="Z221">
        <v>24</v>
      </c>
      <c r="AD221" t="s">
        <v>2285</v>
      </c>
      <c r="AE221" t="s">
        <v>430</v>
      </c>
      <c r="AK221" t="s">
        <v>1416</v>
      </c>
      <c r="AM221" t="s">
        <v>127</v>
      </c>
      <c r="AN221" t="s">
        <v>1559</v>
      </c>
      <c r="AO221">
        <v>25</v>
      </c>
      <c r="AP221" t="s">
        <v>129</v>
      </c>
      <c r="AQ221" t="s">
        <v>129</v>
      </c>
      <c r="AR221" t="s">
        <v>129</v>
      </c>
      <c r="AS221" t="s">
        <v>129</v>
      </c>
      <c r="AT221" t="s">
        <v>130</v>
      </c>
      <c r="AU221" t="s">
        <v>535</v>
      </c>
      <c r="AV221" t="s">
        <v>1560</v>
      </c>
      <c r="AW221">
        <v>25</v>
      </c>
      <c r="BA221" t="s">
        <v>2237</v>
      </c>
      <c r="BB221">
        <v>50</v>
      </c>
      <c r="BD221" t="s">
        <v>2286</v>
      </c>
      <c r="BE221" t="s">
        <v>129</v>
      </c>
      <c r="BG221">
        <v>140</v>
      </c>
      <c r="BH221" t="s">
        <v>537</v>
      </c>
      <c r="BR221" t="s">
        <v>2287</v>
      </c>
      <c r="CG221">
        <v>810</v>
      </c>
      <c r="CH221">
        <v>885</v>
      </c>
      <c r="CI221">
        <v>946</v>
      </c>
      <c r="CJ221">
        <v>1090</v>
      </c>
      <c r="CK221">
        <v>410</v>
      </c>
      <c r="CL221">
        <v>500</v>
      </c>
      <c r="CM221" t="s">
        <v>1969</v>
      </c>
      <c r="CN221" t="s">
        <v>1970</v>
      </c>
      <c r="CO221">
        <v>300</v>
      </c>
      <c r="CP221">
        <v>365</v>
      </c>
      <c r="CQ221">
        <v>1200</v>
      </c>
      <c r="CR221">
        <v>1405</v>
      </c>
      <c r="CS221">
        <v>874</v>
      </c>
      <c r="CT221">
        <v>915</v>
      </c>
      <c r="CU221" t="s">
        <v>2288</v>
      </c>
      <c r="CV221" t="s">
        <v>2289</v>
      </c>
    </row>
    <row r="222" spans="1:100" x14ac:dyDescent="0.25">
      <c r="A222" t="s">
        <v>2290</v>
      </c>
      <c r="B222" t="s">
        <v>1403</v>
      </c>
      <c r="C222" t="s">
        <v>461</v>
      </c>
      <c r="D222" t="s">
        <v>2291</v>
      </c>
      <c r="E222" t="s">
        <v>2180</v>
      </c>
      <c r="F222" t="s">
        <v>113</v>
      </c>
      <c r="G222">
        <v>215400</v>
      </c>
      <c r="H222" t="s">
        <v>2181</v>
      </c>
      <c r="I222" t="s">
        <v>2292</v>
      </c>
      <c r="J222" t="s">
        <v>2293</v>
      </c>
      <c r="K222" t="s">
        <v>117</v>
      </c>
      <c r="L222" t="s">
        <v>1973</v>
      </c>
      <c r="M222" t="s">
        <v>1974</v>
      </c>
      <c r="N222" t="s">
        <v>2294</v>
      </c>
      <c r="O222" t="s">
        <v>2295</v>
      </c>
      <c r="P222">
        <v>50</v>
      </c>
      <c r="Q222">
        <v>25</v>
      </c>
      <c r="T222">
        <v>1</v>
      </c>
      <c r="W222">
        <v>-15</v>
      </c>
      <c r="X222">
        <v>50</v>
      </c>
      <c r="Y222">
        <v>-15</v>
      </c>
      <c r="Z222">
        <v>24</v>
      </c>
      <c r="AB222" t="s">
        <v>2296</v>
      </c>
      <c r="AC222">
        <v>92</v>
      </c>
      <c r="AD222" t="s">
        <v>2297</v>
      </c>
      <c r="AE222" t="s">
        <v>871</v>
      </c>
      <c r="AH222" t="s">
        <v>2298</v>
      </c>
      <c r="AI222">
        <v>220</v>
      </c>
      <c r="AJ222" t="s">
        <v>2166</v>
      </c>
      <c r="AK222" t="s">
        <v>1416</v>
      </c>
      <c r="AL222">
        <v>380</v>
      </c>
      <c r="AM222" t="s">
        <v>127</v>
      </c>
      <c r="AN222">
        <v>19</v>
      </c>
      <c r="AO222">
        <v>25</v>
      </c>
      <c r="AP222" t="s">
        <v>129</v>
      </c>
      <c r="AQ222" t="s">
        <v>129</v>
      </c>
      <c r="AR222" t="s">
        <v>129</v>
      </c>
      <c r="AS222" t="s">
        <v>129</v>
      </c>
      <c r="AT222" t="s">
        <v>130</v>
      </c>
      <c r="AU222" t="s">
        <v>535</v>
      </c>
      <c r="AV222" t="s">
        <v>1560</v>
      </c>
      <c r="AW222">
        <v>25</v>
      </c>
      <c r="BA222" t="s">
        <v>2237</v>
      </c>
      <c r="BB222">
        <v>50</v>
      </c>
      <c r="BD222" t="s">
        <v>2299</v>
      </c>
      <c r="BE222" t="s">
        <v>129</v>
      </c>
      <c r="BG222">
        <v>161</v>
      </c>
      <c r="BH222" t="s">
        <v>537</v>
      </c>
      <c r="BR222" t="s">
        <v>2300</v>
      </c>
      <c r="CG222">
        <v>1333</v>
      </c>
      <c r="CH222">
        <v>1480</v>
      </c>
      <c r="CI222">
        <v>952</v>
      </c>
      <c r="CJ222">
        <v>1095</v>
      </c>
      <c r="CK222">
        <v>410</v>
      </c>
      <c r="CL222">
        <v>495</v>
      </c>
      <c r="CM222">
        <v>107</v>
      </c>
      <c r="CN222" t="s">
        <v>1979</v>
      </c>
      <c r="CO222">
        <v>300</v>
      </c>
      <c r="CP222">
        <v>365</v>
      </c>
      <c r="CQ222">
        <v>1200</v>
      </c>
      <c r="CR222">
        <v>1405</v>
      </c>
      <c r="CS222">
        <v>874</v>
      </c>
      <c r="CT222">
        <v>915</v>
      </c>
      <c r="CU222" t="s">
        <v>2301</v>
      </c>
      <c r="CV222">
        <v>56</v>
      </c>
    </row>
    <row r="223" spans="1:100" x14ac:dyDescent="0.25">
      <c r="A223" t="s">
        <v>2302</v>
      </c>
      <c r="B223" t="s">
        <v>1403</v>
      </c>
      <c r="C223" t="s">
        <v>461</v>
      </c>
      <c r="D223" t="s">
        <v>2303</v>
      </c>
      <c r="E223" t="s">
        <v>2180</v>
      </c>
      <c r="F223" t="s">
        <v>177</v>
      </c>
      <c r="G223">
        <v>215400</v>
      </c>
      <c r="H223" t="s">
        <v>2181</v>
      </c>
      <c r="I223" t="s">
        <v>2304</v>
      </c>
      <c r="J223" t="s">
        <v>2305</v>
      </c>
      <c r="K223" t="s">
        <v>117</v>
      </c>
      <c r="L223" t="s">
        <v>1984</v>
      </c>
      <c r="M223" t="s">
        <v>2306</v>
      </c>
      <c r="N223" t="s">
        <v>1986</v>
      </c>
      <c r="O223" t="s">
        <v>2307</v>
      </c>
      <c r="P223">
        <v>50</v>
      </c>
      <c r="Q223">
        <v>30</v>
      </c>
      <c r="W223">
        <v>-15</v>
      </c>
      <c r="X223">
        <v>50</v>
      </c>
      <c r="Y223">
        <v>-15</v>
      </c>
      <c r="Z223">
        <v>24</v>
      </c>
      <c r="AD223" t="s">
        <v>1988</v>
      </c>
      <c r="AE223" t="s">
        <v>561</v>
      </c>
      <c r="AK223" t="s">
        <v>1416</v>
      </c>
      <c r="AM223" t="s">
        <v>127</v>
      </c>
      <c r="AN223" t="s">
        <v>1559</v>
      </c>
      <c r="AO223">
        <v>25</v>
      </c>
      <c r="AP223" t="s">
        <v>129</v>
      </c>
      <c r="AQ223" t="s">
        <v>129</v>
      </c>
      <c r="AR223" t="s">
        <v>129</v>
      </c>
      <c r="AS223" t="s">
        <v>129</v>
      </c>
      <c r="AT223" t="s">
        <v>130</v>
      </c>
      <c r="AU223" t="s">
        <v>535</v>
      </c>
      <c r="AV223" t="s">
        <v>1560</v>
      </c>
      <c r="AW223">
        <v>25</v>
      </c>
      <c r="BA223" t="s">
        <v>2237</v>
      </c>
      <c r="BB223">
        <v>50</v>
      </c>
      <c r="BD223" t="s">
        <v>2308</v>
      </c>
      <c r="BE223" t="s">
        <v>129</v>
      </c>
      <c r="BG223">
        <v>160</v>
      </c>
      <c r="BH223" t="s">
        <v>537</v>
      </c>
      <c r="BR223" t="s">
        <v>2309</v>
      </c>
      <c r="CG223">
        <v>1333</v>
      </c>
      <c r="CH223">
        <v>1480</v>
      </c>
      <c r="CI223">
        <v>952</v>
      </c>
      <c r="CJ223">
        <v>1095</v>
      </c>
      <c r="CK223">
        <v>415</v>
      </c>
      <c r="CL223">
        <v>495</v>
      </c>
      <c r="CM223" t="s">
        <v>1991</v>
      </c>
      <c r="CN223" t="s">
        <v>1992</v>
      </c>
      <c r="CO223">
        <v>300</v>
      </c>
      <c r="CP223">
        <v>365</v>
      </c>
      <c r="CQ223">
        <v>1200</v>
      </c>
      <c r="CR223">
        <v>1405</v>
      </c>
      <c r="CS223">
        <v>874</v>
      </c>
      <c r="CT223">
        <v>915</v>
      </c>
      <c r="CU223" t="s">
        <v>2310</v>
      </c>
      <c r="CV223" t="s">
        <v>2311</v>
      </c>
    </row>
    <row r="224" spans="1:100" x14ac:dyDescent="0.25">
      <c r="A224" t="s">
        <v>2312</v>
      </c>
      <c r="B224" t="s">
        <v>1403</v>
      </c>
      <c r="C224" t="s">
        <v>461</v>
      </c>
      <c r="D224" t="s">
        <v>2313</v>
      </c>
      <c r="E224" t="s">
        <v>2314</v>
      </c>
      <c r="F224" t="s">
        <v>113</v>
      </c>
      <c r="G224">
        <v>719700</v>
      </c>
      <c r="H224" t="s">
        <v>2315</v>
      </c>
      <c r="I224" t="s">
        <v>2316</v>
      </c>
      <c r="J224" t="s">
        <v>2317</v>
      </c>
      <c r="K224" t="s">
        <v>129</v>
      </c>
      <c r="L224" t="s">
        <v>2318</v>
      </c>
      <c r="M224" t="s">
        <v>2319</v>
      </c>
      <c r="N224" t="s">
        <v>2320</v>
      </c>
      <c r="O224" t="s">
        <v>2321</v>
      </c>
      <c r="P224">
        <v>50</v>
      </c>
      <c r="Q224">
        <v>25</v>
      </c>
      <c r="T224">
        <v>1</v>
      </c>
      <c r="W224">
        <v>17</v>
      </c>
      <c r="X224">
        <v>46</v>
      </c>
      <c r="Y224">
        <v>-7</v>
      </c>
      <c r="Z224">
        <v>24</v>
      </c>
      <c r="AB224" t="s">
        <v>2322</v>
      </c>
      <c r="AC224">
        <v>251</v>
      </c>
      <c r="AD224" t="s">
        <v>2323</v>
      </c>
      <c r="AE224" t="s">
        <v>2324</v>
      </c>
      <c r="AH224" t="s">
        <v>2325</v>
      </c>
      <c r="AJ224" t="s">
        <v>2326</v>
      </c>
      <c r="AK224" t="s">
        <v>2327</v>
      </c>
      <c r="AL224">
        <v>380</v>
      </c>
      <c r="AM224">
        <v>16</v>
      </c>
      <c r="AN224">
        <v>32</v>
      </c>
      <c r="AO224">
        <v>41</v>
      </c>
      <c r="AP224" t="s">
        <v>129</v>
      </c>
      <c r="AQ224" t="s">
        <v>129</v>
      </c>
      <c r="AR224" t="s">
        <v>129</v>
      </c>
      <c r="AS224" t="s">
        <v>129</v>
      </c>
      <c r="AT224" t="s">
        <v>130</v>
      </c>
      <c r="AU224" t="s">
        <v>2328</v>
      </c>
      <c r="AV224" t="s">
        <v>1560</v>
      </c>
      <c r="AW224">
        <v>70</v>
      </c>
      <c r="BB224">
        <v>196</v>
      </c>
      <c r="BD224" t="s">
        <v>1637</v>
      </c>
      <c r="BE224" t="s">
        <v>129</v>
      </c>
      <c r="BG224">
        <v>419</v>
      </c>
      <c r="BH224" t="s">
        <v>537</v>
      </c>
      <c r="BR224">
        <v>63</v>
      </c>
      <c r="CG224">
        <v>1615</v>
      </c>
      <c r="CH224">
        <v>1790</v>
      </c>
      <c r="CI224">
        <v>1250</v>
      </c>
      <c r="CJ224">
        <v>1305</v>
      </c>
      <c r="CK224">
        <v>765</v>
      </c>
      <c r="CL224">
        <v>820</v>
      </c>
      <c r="CM224">
        <v>288</v>
      </c>
      <c r="CN224">
        <v>308</v>
      </c>
      <c r="CO224">
        <v>669</v>
      </c>
      <c r="CP224">
        <v>800</v>
      </c>
      <c r="CQ224">
        <v>1988</v>
      </c>
      <c r="CR224">
        <v>2095</v>
      </c>
      <c r="CS224">
        <v>906</v>
      </c>
      <c r="CT224">
        <v>964</v>
      </c>
      <c r="CU224">
        <v>208</v>
      </c>
      <c r="CV224">
        <v>220</v>
      </c>
    </row>
    <row r="225" spans="1:100" x14ac:dyDescent="0.25">
      <c r="A225" t="s">
        <v>2329</v>
      </c>
      <c r="B225" t="s">
        <v>1403</v>
      </c>
      <c r="C225" t="s">
        <v>461</v>
      </c>
      <c r="D225" t="s">
        <v>2330</v>
      </c>
      <c r="E225" t="s">
        <v>2314</v>
      </c>
      <c r="F225" t="s">
        <v>113</v>
      </c>
      <c r="G225">
        <v>821600</v>
      </c>
      <c r="H225" t="s">
        <v>2315</v>
      </c>
      <c r="I225" t="s">
        <v>2331</v>
      </c>
      <c r="J225" t="s">
        <v>2317</v>
      </c>
      <c r="K225" t="s">
        <v>129</v>
      </c>
      <c r="L225" t="s">
        <v>2332</v>
      </c>
      <c r="M225" t="s">
        <v>2333</v>
      </c>
      <c r="N225" t="s">
        <v>2334</v>
      </c>
      <c r="O225" t="s">
        <v>2335</v>
      </c>
      <c r="P225">
        <v>50</v>
      </c>
      <c r="Q225">
        <v>25</v>
      </c>
      <c r="T225">
        <v>1</v>
      </c>
      <c r="W225">
        <v>17</v>
      </c>
      <c r="X225">
        <v>46</v>
      </c>
      <c r="Y225">
        <v>-7</v>
      </c>
      <c r="Z225">
        <v>24</v>
      </c>
      <c r="AB225" t="s">
        <v>2336</v>
      </c>
      <c r="AC225">
        <v>321</v>
      </c>
      <c r="AD225" t="s">
        <v>2337</v>
      </c>
      <c r="AE225" t="s">
        <v>2338</v>
      </c>
      <c r="AH225" t="s">
        <v>2339</v>
      </c>
      <c r="AI225">
        <v>220</v>
      </c>
      <c r="AJ225" t="s">
        <v>2339</v>
      </c>
      <c r="AK225" t="s">
        <v>2327</v>
      </c>
      <c r="AL225">
        <v>380</v>
      </c>
      <c r="AM225">
        <v>16</v>
      </c>
      <c r="AN225">
        <v>35</v>
      </c>
      <c r="AO225">
        <v>41</v>
      </c>
      <c r="AP225" t="s">
        <v>129</v>
      </c>
      <c r="AQ225" t="s">
        <v>129</v>
      </c>
      <c r="AR225" t="s">
        <v>129</v>
      </c>
      <c r="AS225" t="s">
        <v>129</v>
      </c>
      <c r="AT225" t="s">
        <v>130</v>
      </c>
      <c r="AU225" t="s">
        <v>2328</v>
      </c>
      <c r="AV225" t="s">
        <v>1560</v>
      </c>
      <c r="AW225">
        <v>70</v>
      </c>
      <c r="BB225">
        <v>196</v>
      </c>
      <c r="BD225" t="s">
        <v>1419</v>
      </c>
      <c r="BE225" t="s">
        <v>129</v>
      </c>
      <c r="BG225">
        <v>536</v>
      </c>
      <c r="BH225" t="s">
        <v>537</v>
      </c>
      <c r="BR225">
        <v>65</v>
      </c>
      <c r="CG225">
        <v>1615</v>
      </c>
      <c r="CH225">
        <v>1790</v>
      </c>
      <c r="CI225">
        <v>1390</v>
      </c>
      <c r="CJ225">
        <v>1455</v>
      </c>
      <c r="CK225">
        <v>765</v>
      </c>
      <c r="CL225">
        <v>830</v>
      </c>
      <c r="CM225">
        <v>320</v>
      </c>
      <c r="CN225">
        <v>336</v>
      </c>
      <c r="CO225">
        <v>669</v>
      </c>
      <c r="CP225">
        <v>800</v>
      </c>
      <c r="CQ225">
        <v>1988</v>
      </c>
      <c r="CR225">
        <v>2095</v>
      </c>
      <c r="CS225">
        <v>906</v>
      </c>
      <c r="CT225">
        <v>964</v>
      </c>
      <c r="CU225">
        <v>215</v>
      </c>
      <c r="CV225">
        <v>230</v>
      </c>
    </row>
    <row r="226" spans="1:100" x14ac:dyDescent="0.25">
      <c r="A226" t="s">
        <v>2340</v>
      </c>
      <c r="B226" t="s">
        <v>1403</v>
      </c>
      <c r="C226" t="s">
        <v>461</v>
      </c>
      <c r="D226" t="s">
        <v>2341</v>
      </c>
      <c r="E226" t="s">
        <v>2314</v>
      </c>
      <c r="F226" t="s">
        <v>113</v>
      </c>
      <c r="G226">
        <v>454900</v>
      </c>
      <c r="H226" t="s">
        <v>2315</v>
      </c>
      <c r="I226" t="s">
        <v>2316</v>
      </c>
      <c r="J226" t="s">
        <v>2317</v>
      </c>
      <c r="K226" t="s">
        <v>129</v>
      </c>
      <c r="L226" t="s">
        <v>2342</v>
      </c>
      <c r="M226" t="s">
        <v>2343</v>
      </c>
      <c r="N226" t="s">
        <v>2344</v>
      </c>
      <c r="O226" t="s">
        <v>2345</v>
      </c>
      <c r="P226">
        <v>50</v>
      </c>
      <c r="Q226">
        <v>25</v>
      </c>
      <c r="T226">
        <v>1</v>
      </c>
      <c r="W226">
        <v>17</v>
      </c>
      <c r="X226">
        <v>46</v>
      </c>
      <c r="Y226">
        <v>-7</v>
      </c>
      <c r="Z226">
        <v>24</v>
      </c>
      <c r="AB226" t="s">
        <v>2346</v>
      </c>
      <c r="AC226">
        <v>160</v>
      </c>
      <c r="AD226" t="s">
        <v>2347</v>
      </c>
      <c r="AE226" t="s">
        <v>2348</v>
      </c>
      <c r="AH226" t="s">
        <v>2349</v>
      </c>
      <c r="AI226">
        <v>220</v>
      </c>
      <c r="AJ226" t="s">
        <v>2350</v>
      </c>
      <c r="AK226" t="s">
        <v>2351</v>
      </c>
      <c r="AL226">
        <v>380</v>
      </c>
      <c r="AM226" t="s">
        <v>170</v>
      </c>
      <c r="AN226" t="s">
        <v>529</v>
      </c>
      <c r="AO226">
        <v>41</v>
      </c>
      <c r="AP226" t="s">
        <v>129</v>
      </c>
      <c r="AQ226" t="s">
        <v>129</v>
      </c>
      <c r="AR226" t="s">
        <v>129</v>
      </c>
      <c r="AS226" t="s">
        <v>129</v>
      </c>
      <c r="AT226" t="s">
        <v>130</v>
      </c>
      <c r="AU226" t="s">
        <v>2352</v>
      </c>
      <c r="AV226" t="s">
        <v>1560</v>
      </c>
      <c r="AW226">
        <v>70</v>
      </c>
      <c r="BB226">
        <v>196</v>
      </c>
      <c r="BD226" t="s">
        <v>502</v>
      </c>
      <c r="BE226" t="s">
        <v>129</v>
      </c>
      <c r="BG226">
        <v>267</v>
      </c>
      <c r="BH226" t="s">
        <v>537</v>
      </c>
      <c r="BR226">
        <v>56</v>
      </c>
      <c r="CG226">
        <v>919</v>
      </c>
      <c r="CH226">
        <v>1060</v>
      </c>
      <c r="CI226">
        <v>1312</v>
      </c>
      <c r="CJ226">
        <v>1320</v>
      </c>
      <c r="CK226">
        <v>658</v>
      </c>
      <c r="CL226">
        <v>730</v>
      </c>
      <c r="CM226">
        <v>177</v>
      </c>
      <c r="CN226">
        <v>192</v>
      </c>
      <c r="CO226">
        <v>462</v>
      </c>
      <c r="CP226">
        <v>500</v>
      </c>
      <c r="CQ226">
        <v>1452</v>
      </c>
      <c r="CR226">
        <v>1555</v>
      </c>
      <c r="CS226">
        <v>716</v>
      </c>
      <c r="CT226">
        <v>875</v>
      </c>
      <c r="CU226">
        <v>97</v>
      </c>
      <c r="CV226">
        <v>109</v>
      </c>
    </row>
    <row r="227" spans="1:100" x14ac:dyDescent="0.25">
      <c r="A227" t="s">
        <v>2353</v>
      </c>
      <c r="B227" t="s">
        <v>1403</v>
      </c>
      <c r="C227" t="s">
        <v>461</v>
      </c>
      <c r="D227" t="s">
        <v>2354</v>
      </c>
      <c r="E227" t="s">
        <v>2355</v>
      </c>
      <c r="F227" t="s">
        <v>113</v>
      </c>
      <c r="G227">
        <v>116400</v>
      </c>
      <c r="H227" t="s">
        <v>2356</v>
      </c>
      <c r="I227" t="s">
        <v>2357</v>
      </c>
      <c r="J227" t="s">
        <v>2358</v>
      </c>
      <c r="K227" t="s">
        <v>129</v>
      </c>
      <c r="L227" t="s">
        <v>1551</v>
      </c>
      <c r="M227" t="s">
        <v>2359</v>
      </c>
      <c r="N227" t="s">
        <v>2360</v>
      </c>
      <c r="O227" t="s">
        <v>2361</v>
      </c>
      <c r="P227">
        <v>25</v>
      </c>
      <c r="Q227">
        <v>15</v>
      </c>
      <c r="T227">
        <v>1</v>
      </c>
      <c r="W227">
        <v>-15</v>
      </c>
      <c r="X227">
        <v>43</v>
      </c>
      <c r="Y227">
        <v>-7</v>
      </c>
      <c r="Z227">
        <v>24</v>
      </c>
      <c r="AC227">
        <v>32</v>
      </c>
      <c r="AD227" t="s">
        <v>2297</v>
      </c>
      <c r="AE227" t="s">
        <v>2362</v>
      </c>
      <c r="AK227" t="s">
        <v>1416</v>
      </c>
      <c r="AM227" t="s">
        <v>127</v>
      </c>
      <c r="AN227" t="s">
        <v>1559</v>
      </c>
      <c r="AO227">
        <v>32</v>
      </c>
      <c r="AP227" t="s">
        <v>129</v>
      </c>
      <c r="AQ227" t="s">
        <v>129</v>
      </c>
      <c r="AR227" t="s">
        <v>129</v>
      </c>
      <c r="AS227" t="s">
        <v>129</v>
      </c>
      <c r="AT227" t="s">
        <v>130</v>
      </c>
      <c r="AU227" t="s">
        <v>398</v>
      </c>
      <c r="AV227" t="s">
        <v>2363</v>
      </c>
      <c r="AW227">
        <v>25</v>
      </c>
      <c r="BD227" t="s">
        <v>2364</v>
      </c>
      <c r="BE227" t="s">
        <v>129</v>
      </c>
      <c r="BG227">
        <v>70</v>
      </c>
      <c r="BH227" t="s">
        <v>280</v>
      </c>
      <c r="BR227" t="s">
        <v>2365</v>
      </c>
      <c r="CG227">
        <v>702</v>
      </c>
      <c r="CH227">
        <v>775</v>
      </c>
      <c r="CI227">
        <v>845</v>
      </c>
      <c r="CJ227">
        <v>965</v>
      </c>
      <c r="CK227">
        <v>363</v>
      </c>
      <c r="CL227">
        <v>395</v>
      </c>
      <c r="CM227" t="s">
        <v>2366</v>
      </c>
      <c r="CN227">
        <v>61</v>
      </c>
      <c r="CO227">
        <v>1750</v>
      </c>
      <c r="CP227">
        <v>1910</v>
      </c>
      <c r="CQ227">
        <v>510</v>
      </c>
      <c r="CR227">
        <v>655</v>
      </c>
      <c r="CS227">
        <v>315</v>
      </c>
      <c r="CT227">
        <v>430</v>
      </c>
      <c r="CU227" t="s">
        <v>2057</v>
      </c>
      <c r="CV227" t="s">
        <v>2367</v>
      </c>
    </row>
    <row r="228" spans="1:100" x14ac:dyDescent="0.25">
      <c r="A228" t="s">
        <v>2368</v>
      </c>
      <c r="B228" t="s">
        <v>1403</v>
      </c>
      <c r="C228" t="s">
        <v>461</v>
      </c>
      <c r="D228" t="s">
        <v>2369</v>
      </c>
      <c r="E228" t="s">
        <v>2355</v>
      </c>
      <c r="F228" t="s">
        <v>177</v>
      </c>
      <c r="G228">
        <v>116400</v>
      </c>
      <c r="H228" t="s">
        <v>2356</v>
      </c>
      <c r="I228" t="s">
        <v>2370</v>
      </c>
      <c r="J228" t="s">
        <v>2371</v>
      </c>
      <c r="K228" t="s">
        <v>129</v>
      </c>
      <c r="L228" t="s">
        <v>1551</v>
      </c>
      <c r="M228" t="s">
        <v>2372</v>
      </c>
      <c r="N228" t="s">
        <v>2373</v>
      </c>
      <c r="O228" t="s">
        <v>2374</v>
      </c>
      <c r="P228">
        <v>25</v>
      </c>
      <c r="Q228">
        <v>15</v>
      </c>
      <c r="W228">
        <v>18</v>
      </c>
      <c r="X228">
        <v>43</v>
      </c>
      <c r="Y228">
        <v>-7</v>
      </c>
      <c r="Z228">
        <v>24</v>
      </c>
      <c r="AD228" t="s">
        <v>2375</v>
      </c>
      <c r="AE228" t="s">
        <v>2376</v>
      </c>
      <c r="AK228" t="s">
        <v>1416</v>
      </c>
      <c r="AM228" t="s">
        <v>127</v>
      </c>
      <c r="AN228" t="s">
        <v>1559</v>
      </c>
      <c r="AO228">
        <v>32</v>
      </c>
      <c r="AP228" t="s">
        <v>129</v>
      </c>
      <c r="AQ228" t="s">
        <v>129</v>
      </c>
      <c r="AR228" t="s">
        <v>129</v>
      </c>
      <c r="AS228" t="s">
        <v>129</v>
      </c>
      <c r="AT228" t="s">
        <v>130</v>
      </c>
      <c r="AU228" t="s">
        <v>398</v>
      </c>
      <c r="AV228" t="s">
        <v>2363</v>
      </c>
      <c r="AW228">
        <v>25</v>
      </c>
      <c r="BD228" t="s">
        <v>2377</v>
      </c>
      <c r="BE228" t="s">
        <v>129</v>
      </c>
      <c r="BG228">
        <v>70</v>
      </c>
      <c r="BH228" t="s">
        <v>280</v>
      </c>
      <c r="BR228" t="s">
        <v>2378</v>
      </c>
      <c r="CG228">
        <v>673</v>
      </c>
      <c r="CH228">
        <v>740</v>
      </c>
      <c r="CI228">
        <v>890</v>
      </c>
      <c r="CJ228">
        <v>995</v>
      </c>
      <c r="CK228">
        <v>342</v>
      </c>
      <c r="CL228">
        <v>398</v>
      </c>
      <c r="CM228" t="s">
        <v>2379</v>
      </c>
      <c r="CN228" t="s">
        <v>2380</v>
      </c>
      <c r="CO228">
        <v>1750</v>
      </c>
      <c r="CP228">
        <v>430</v>
      </c>
      <c r="CQ228">
        <v>510</v>
      </c>
      <c r="CR228">
        <v>1910</v>
      </c>
      <c r="CS228">
        <v>315</v>
      </c>
      <c r="CT228">
        <v>655</v>
      </c>
      <c r="CU228" t="s">
        <v>2057</v>
      </c>
      <c r="CV228">
        <v>49</v>
      </c>
    </row>
    <row r="229" spans="1:100" x14ac:dyDescent="0.25">
      <c r="A229" t="s">
        <v>2381</v>
      </c>
      <c r="B229" t="s">
        <v>1403</v>
      </c>
      <c r="C229" t="s">
        <v>461</v>
      </c>
      <c r="D229" t="s">
        <v>2382</v>
      </c>
      <c r="E229" t="s">
        <v>2355</v>
      </c>
      <c r="F229" t="s">
        <v>113</v>
      </c>
      <c r="G229">
        <v>193900</v>
      </c>
      <c r="H229" t="s">
        <v>2356</v>
      </c>
      <c r="I229" t="s">
        <v>2383</v>
      </c>
      <c r="J229" t="s">
        <v>2384</v>
      </c>
      <c r="K229" t="s">
        <v>129</v>
      </c>
      <c r="L229" t="s">
        <v>2385</v>
      </c>
      <c r="M229" t="s">
        <v>2386</v>
      </c>
      <c r="N229" t="s">
        <v>2387</v>
      </c>
      <c r="O229" t="s">
        <v>2388</v>
      </c>
      <c r="P229">
        <v>50</v>
      </c>
      <c r="Q229">
        <v>30</v>
      </c>
      <c r="T229">
        <v>1</v>
      </c>
      <c r="W229">
        <v>18</v>
      </c>
      <c r="X229">
        <v>43</v>
      </c>
      <c r="Y229">
        <v>-7</v>
      </c>
      <c r="Z229">
        <v>24</v>
      </c>
      <c r="AC229">
        <v>64</v>
      </c>
      <c r="AD229" t="s">
        <v>2297</v>
      </c>
      <c r="AE229" t="s">
        <v>2389</v>
      </c>
      <c r="AK229" t="s">
        <v>125</v>
      </c>
      <c r="AM229" t="s">
        <v>127</v>
      </c>
      <c r="AN229">
        <v>19</v>
      </c>
      <c r="AO229">
        <v>32</v>
      </c>
      <c r="AP229" t="s">
        <v>129</v>
      </c>
      <c r="AQ229" t="s">
        <v>129</v>
      </c>
      <c r="AR229" t="s">
        <v>129</v>
      </c>
      <c r="AS229" t="s">
        <v>129</v>
      </c>
      <c r="AT229" t="s">
        <v>130</v>
      </c>
      <c r="AU229" t="s">
        <v>535</v>
      </c>
      <c r="AV229" t="s">
        <v>2390</v>
      </c>
      <c r="AW229">
        <v>32</v>
      </c>
      <c r="BD229" t="s">
        <v>2391</v>
      </c>
      <c r="BE229" t="s">
        <v>129</v>
      </c>
      <c r="BG229">
        <v>140</v>
      </c>
      <c r="BH229" t="s">
        <v>537</v>
      </c>
      <c r="BR229" t="s">
        <v>2392</v>
      </c>
      <c r="CG229">
        <v>1170</v>
      </c>
      <c r="CH229">
        <v>1307</v>
      </c>
      <c r="CI229">
        <v>900</v>
      </c>
      <c r="CJ229">
        <v>1032</v>
      </c>
      <c r="CK229">
        <v>350</v>
      </c>
      <c r="CL229">
        <v>443</v>
      </c>
      <c r="CM229" t="s">
        <v>2393</v>
      </c>
      <c r="CN229">
        <v>105</v>
      </c>
      <c r="CO229">
        <v>1825</v>
      </c>
      <c r="CP229">
        <v>1965</v>
      </c>
      <c r="CQ229">
        <v>540</v>
      </c>
      <c r="CR229">
        <v>690</v>
      </c>
      <c r="CS229">
        <v>410</v>
      </c>
      <c r="CT229">
        <v>540</v>
      </c>
      <c r="CU229" t="s">
        <v>2394</v>
      </c>
      <c r="CV229" t="s">
        <v>2395</v>
      </c>
    </row>
    <row r="230" spans="1:100" x14ac:dyDescent="0.25">
      <c r="A230" t="s">
        <v>2396</v>
      </c>
      <c r="B230" t="s">
        <v>1403</v>
      </c>
      <c r="C230" t="s">
        <v>461</v>
      </c>
      <c r="D230" t="s">
        <v>2397</v>
      </c>
      <c r="E230" t="s">
        <v>2355</v>
      </c>
      <c r="F230" t="s">
        <v>113</v>
      </c>
      <c r="G230">
        <v>193900</v>
      </c>
      <c r="H230" t="s">
        <v>2356</v>
      </c>
      <c r="I230" t="s">
        <v>2398</v>
      </c>
      <c r="J230" t="s">
        <v>2399</v>
      </c>
      <c r="K230" t="s">
        <v>129</v>
      </c>
      <c r="L230" t="s">
        <v>2400</v>
      </c>
      <c r="M230" t="s">
        <v>2401</v>
      </c>
      <c r="N230" t="s">
        <v>2402</v>
      </c>
      <c r="O230" t="s">
        <v>2403</v>
      </c>
      <c r="P230">
        <v>50</v>
      </c>
      <c r="Q230">
        <v>30</v>
      </c>
      <c r="T230">
        <v>1</v>
      </c>
      <c r="W230">
        <v>18</v>
      </c>
      <c r="X230">
        <v>43</v>
      </c>
      <c r="Y230">
        <v>-7</v>
      </c>
      <c r="Z230">
        <v>24</v>
      </c>
      <c r="AD230" t="s">
        <v>2404</v>
      </c>
      <c r="AE230" t="s">
        <v>2389</v>
      </c>
      <c r="AK230" t="s">
        <v>125</v>
      </c>
      <c r="AM230" t="s">
        <v>127</v>
      </c>
      <c r="AN230">
        <v>19</v>
      </c>
      <c r="AP230" t="s">
        <v>129</v>
      </c>
      <c r="AQ230" t="s">
        <v>129</v>
      </c>
      <c r="AR230" t="s">
        <v>129</v>
      </c>
      <c r="AS230" t="s">
        <v>129</v>
      </c>
      <c r="AT230" t="s">
        <v>130</v>
      </c>
      <c r="AU230" t="s">
        <v>535</v>
      </c>
      <c r="AV230" t="s">
        <v>2405</v>
      </c>
      <c r="AW230">
        <v>32</v>
      </c>
      <c r="BD230" t="s">
        <v>2406</v>
      </c>
      <c r="BE230" t="s">
        <v>129</v>
      </c>
      <c r="BG230">
        <v>141</v>
      </c>
      <c r="BH230" t="s">
        <v>537</v>
      </c>
      <c r="BR230" t="s">
        <v>2407</v>
      </c>
      <c r="CG230">
        <v>1170</v>
      </c>
      <c r="CH230">
        <v>1307</v>
      </c>
      <c r="CI230">
        <v>900</v>
      </c>
      <c r="CJ230">
        <v>1032</v>
      </c>
      <c r="CK230">
        <v>350</v>
      </c>
      <c r="CL230">
        <v>443</v>
      </c>
      <c r="CM230" t="s">
        <v>2408</v>
      </c>
      <c r="CN230" t="s">
        <v>2409</v>
      </c>
      <c r="CO230">
        <v>1800</v>
      </c>
      <c r="CP230">
        <v>1910</v>
      </c>
      <c r="CQ230">
        <v>540</v>
      </c>
      <c r="CR230">
        <v>685</v>
      </c>
      <c r="CS230">
        <v>350</v>
      </c>
      <c r="CT230">
        <v>480</v>
      </c>
      <c r="CU230" t="s">
        <v>2410</v>
      </c>
      <c r="CV230" t="s">
        <v>2411</v>
      </c>
    </row>
    <row r="231" spans="1:100" x14ac:dyDescent="0.25">
      <c r="A231" t="s">
        <v>2412</v>
      </c>
      <c r="B231" t="s">
        <v>1403</v>
      </c>
      <c r="C231" t="s">
        <v>461</v>
      </c>
      <c r="D231" t="s">
        <v>2413</v>
      </c>
      <c r="E231" t="s">
        <v>2355</v>
      </c>
      <c r="F231" t="s">
        <v>113</v>
      </c>
      <c r="G231">
        <v>205400</v>
      </c>
      <c r="H231" t="s">
        <v>2356</v>
      </c>
      <c r="I231" t="s">
        <v>2414</v>
      </c>
      <c r="J231" t="s">
        <v>2415</v>
      </c>
      <c r="K231" t="s">
        <v>129</v>
      </c>
      <c r="L231" t="s">
        <v>2416</v>
      </c>
      <c r="M231" t="s">
        <v>2417</v>
      </c>
      <c r="N231" t="s">
        <v>1080</v>
      </c>
      <c r="O231" t="s">
        <v>2418</v>
      </c>
      <c r="P231">
        <v>50</v>
      </c>
      <c r="Q231">
        <v>30</v>
      </c>
      <c r="T231">
        <v>1</v>
      </c>
      <c r="W231">
        <v>18</v>
      </c>
      <c r="X231">
        <v>43</v>
      </c>
      <c r="Y231">
        <v>-7</v>
      </c>
      <c r="Z231">
        <v>24</v>
      </c>
      <c r="AC231">
        <v>77</v>
      </c>
      <c r="AD231" t="s">
        <v>2297</v>
      </c>
      <c r="AE231" t="s">
        <v>2419</v>
      </c>
      <c r="AK231" t="s">
        <v>125</v>
      </c>
      <c r="AM231" t="s">
        <v>170</v>
      </c>
      <c r="AN231">
        <v>19</v>
      </c>
      <c r="AO231">
        <v>32</v>
      </c>
      <c r="AP231" t="s">
        <v>129</v>
      </c>
      <c r="AQ231" t="s">
        <v>129</v>
      </c>
      <c r="AR231" t="s">
        <v>129</v>
      </c>
      <c r="AS231" t="s">
        <v>129</v>
      </c>
      <c r="AT231" t="s">
        <v>130</v>
      </c>
      <c r="AU231" t="s">
        <v>535</v>
      </c>
      <c r="AV231" t="s">
        <v>2405</v>
      </c>
      <c r="AW231">
        <v>32</v>
      </c>
      <c r="BD231" t="s">
        <v>2420</v>
      </c>
      <c r="BE231" t="s">
        <v>129</v>
      </c>
      <c r="BG231">
        <v>170</v>
      </c>
      <c r="BH231" t="s">
        <v>537</v>
      </c>
      <c r="BR231" t="s">
        <v>2421</v>
      </c>
      <c r="CG231">
        <v>1170</v>
      </c>
      <c r="CH231">
        <v>1307</v>
      </c>
      <c r="CI231">
        <v>900</v>
      </c>
      <c r="CJ231">
        <v>1032</v>
      </c>
      <c r="CK231">
        <v>350</v>
      </c>
      <c r="CL231">
        <v>443</v>
      </c>
      <c r="CM231">
        <v>97</v>
      </c>
      <c r="CN231">
        <v>107</v>
      </c>
      <c r="CO231">
        <v>1934</v>
      </c>
      <c r="CP231">
        <v>2080</v>
      </c>
      <c r="CQ231">
        <v>600</v>
      </c>
      <c r="CR231">
        <v>755</v>
      </c>
      <c r="CS231">
        <v>455</v>
      </c>
      <c r="CT231">
        <v>585</v>
      </c>
      <c r="CU231" t="s">
        <v>1579</v>
      </c>
      <c r="CV231" t="s">
        <v>2422</v>
      </c>
    </row>
    <row r="232" spans="1:100" x14ac:dyDescent="0.25">
      <c r="A232" t="s">
        <v>2423</v>
      </c>
      <c r="B232" t="s">
        <v>1403</v>
      </c>
      <c r="C232" t="s">
        <v>461</v>
      </c>
      <c r="D232" t="s">
        <v>2424</v>
      </c>
      <c r="E232" t="s">
        <v>2355</v>
      </c>
      <c r="F232" t="s">
        <v>113</v>
      </c>
      <c r="G232">
        <v>205400</v>
      </c>
      <c r="H232" t="s">
        <v>2356</v>
      </c>
      <c r="I232" t="s">
        <v>2398</v>
      </c>
      <c r="J232" t="s">
        <v>2399</v>
      </c>
      <c r="K232" t="s">
        <v>129</v>
      </c>
      <c r="L232" t="s">
        <v>2425</v>
      </c>
      <c r="M232" t="s">
        <v>2426</v>
      </c>
      <c r="N232" t="s">
        <v>2427</v>
      </c>
      <c r="O232" t="s">
        <v>2428</v>
      </c>
      <c r="P232">
        <v>50</v>
      </c>
      <c r="Q232">
        <v>30</v>
      </c>
      <c r="T232">
        <v>1</v>
      </c>
      <c r="W232">
        <v>-15</v>
      </c>
      <c r="X232">
        <v>43</v>
      </c>
      <c r="Y232">
        <v>-7</v>
      </c>
      <c r="Z232">
        <v>24</v>
      </c>
      <c r="AD232" t="s">
        <v>2337</v>
      </c>
      <c r="AE232" t="s">
        <v>2429</v>
      </c>
      <c r="AK232" t="s">
        <v>125</v>
      </c>
      <c r="AM232" t="s">
        <v>127</v>
      </c>
      <c r="AN232">
        <v>19</v>
      </c>
      <c r="AP232" t="s">
        <v>129</v>
      </c>
      <c r="AQ232" t="s">
        <v>129</v>
      </c>
      <c r="AR232" t="s">
        <v>129</v>
      </c>
      <c r="AS232" t="s">
        <v>129</v>
      </c>
      <c r="AT232" t="s">
        <v>130</v>
      </c>
      <c r="AU232" t="s">
        <v>535</v>
      </c>
      <c r="AV232" t="s">
        <v>2405</v>
      </c>
      <c r="AW232">
        <v>32</v>
      </c>
      <c r="BD232" t="s">
        <v>2430</v>
      </c>
      <c r="BE232" t="s">
        <v>129</v>
      </c>
      <c r="BG232">
        <v>171</v>
      </c>
      <c r="BH232" t="s">
        <v>537</v>
      </c>
      <c r="BR232" t="s">
        <v>2431</v>
      </c>
      <c r="CG232">
        <v>1170</v>
      </c>
      <c r="CH232">
        <v>1307</v>
      </c>
      <c r="CI232">
        <v>900</v>
      </c>
      <c r="CJ232">
        <v>1032</v>
      </c>
      <c r="CK232">
        <v>350</v>
      </c>
      <c r="CL232">
        <v>443</v>
      </c>
      <c r="CM232" t="s">
        <v>2432</v>
      </c>
      <c r="CN232" t="s">
        <v>2433</v>
      </c>
      <c r="CO232">
        <v>1934</v>
      </c>
      <c r="CP232">
        <v>2080</v>
      </c>
      <c r="CQ232">
        <v>600</v>
      </c>
      <c r="CR232">
        <v>755</v>
      </c>
      <c r="CS232">
        <v>455</v>
      </c>
      <c r="CT232">
        <v>585</v>
      </c>
      <c r="CU232">
        <v>67</v>
      </c>
      <c r="CV232" t="s">
        <v>2434</v>
      </c>
    </row>
    <row r="233" spans="1:100" x14ac:dyDescent="0.25">
      <c r="A233" t="s">
        <v>2435</v>
      </c>
      <c r="B233" t="s">
        <v>1403</v>
      </c>
      <c r="C233" t="s">
        <v>1100</v>
      </c>
      <c r="D233" t="s">
        <v>2436</v>
      </c>
      <c r="E233" t="s">
        <v>2437</v>
      </c>
      <c r="F233" t="s">
        <v>113</v>
      </c>
      <c r="G233">
        <v>29800</v>
      </c>
      <c r="H233" t="s">
        <v>2438</v>
      </c>
      <c r="I233" t="s">
        <v>2439</v>
      </c>
      <c r="J233" t="s">
        <v>2440</v>
      </c>
      <c r="K233" t="s">
        <v>117</v>
      </c>
      <c r="L233" t="s">
        <v>1273</v>
      </c>
      <c r="M233" t="s">
        <v>1477</v>
      </c>
      <c r="N233" t="s">
        <v>2441</v>
      </c>
      <c r="O233" t="s">
        <v>2441</v>
      </c>
      <c r="AC233">
        <v>15</v>
      </c>
      <c r="AM233" t="s">
        <v>126</v>
      </c>
      <c r="AN233" t="s">
        <v>127</v>
      </c>
      <c r="AO233">
        <v>25</v>
      </c>
      <c r="AP233" t="s">
        <v>129</v>
      </c>
      <c r="AQ233" t="s">
        <v>129</v>
      </c>
      <c r="AR233" t="s">
        <v>129</v>
      </c>
      <c r="AS233" t="s">
        <v>129</v>
      </c>
      <c r="AT233" t="s">
        <v>130</v>
      </c>
      <c r="AV233" t="s">
        <v>1560</v>
      </c>
      <c r="BA233" t="s">
        <v>2442</v>
      </c>
      <c r="BB233">
        <v>25</v>
      </c>
      <c r="BD233" t="s">
        <v>2443</v>
      </c>
      <c r="BE233" t="s">
        <v>129</v>
      </c>
      <c r="BG233">
        <v>21</v>
      </c>
      <c r="BH233" t="s">
        <v>280</v>
      </c>
      <c r="BJ233">
        <v>200</v>
      </c>
      <c r="BK233">
        <v>700</v>
      </c>
      <c r="BL233">
        <v>450</v>
      </c>
      <c r="BM233">
        <v>18</v>
      </c>
      <c r="BN233">
        <v>22</v>
      </c>
      <c r="BO233">
        <v>270</v>
      </c>
      <c r="BP233">
        <v>860</v>
      </c>
      <c r="BQ233">
        <v>540</v>
      </c>
      <c r="BR233" t="s">
        <v>2444</v>
      </c>
    </row>
    <row r="234" spans="1:100" x14ac:dyDescent="0.25">
      <c r="A234" t="s">
        <v>2445</v>
      </c>
      <c r="B234" t="s">
        <v>1403</v>
      </c>
      <c r="C234" t="s">
        <v>1100</v>
      </c>
      <c r="D234" t="s">
        <v>2446</v>
      </c>
      <c r="E234" t="s">
        <v>2437</v>
      </c>
      <c r="F234" t="s">
        <v>113</v>
      </c>
      <c r="G234">
        <v>31200</v>
      </c>
      <c r="H234" t="s">
        <v>2438</v>
      </c>
      <c r="I234" t="s">
        <v>2439</v>
      </c>
      <c r="J234" t="s">
        <v>2440</v>
      </c>
      <c r="K234" t="s">
        <v>117</v>
      </c>
      <c r="L234" t="s">
        <v>1505</v>
      </c>
      <c r="M234" t="s">
        <v>2447</v>
      </c>
      <c r="N234" t="s">
        <v>2448</v>
      </c>
      <c r="O234" t="s">
        <v>2448</v>
      </c>
      <c r="AC234">
        <v>18</v>
      </c>
      <c r="AM234" t="s">
        <v>126</v>
      </c>
      <c r="AN234" t="s">
        <v>127</v>
      </c>
      <c r="AO234">
        <v>25</v>
      </c>
      <c r="AP234" t="s">
        <v>129</v>
      </c>
      <c r="AQ234" t="s">
        <v>129</v>
      </c>
      <c r="AR234" t="s">
        <v>129</v>
      </c>
      <c r="AS234" t="s">
        <v>129</v>
      </c>
      <c r="AT234" t="s">
        <v>130</v>
      </c>
      <c r="AV234" t="s">
        <v>1560</v>
      </c>
      <c r="BA234" t="s">
        <v>2442</v>
      </c>
      <c r="BB234">
        <v>25</v>
      </c>
      <c r="BD234" t="s">
        <v>2449</v>
      </c>
      <c r="BE234" t="s">
        <v>129</v>
      </c>
      <c r="BG234">
        <v>26</v>
      </c>
      <c r="BH234" t="s">
        <v>280</v>
      </c>
      <c r="BJ234">
        <v>200</v>
      </c>
      <c r="BK234">
        <v>700</v>
      </c>
      <c r="BL234">
        <v>450</v>
      </c>
      <c r="BM234">
        <v>18</v>
      </c>
      <c r="BN234">
        <v>22</v>
      </c>
      <c r="BO234">
        <v>270</v>
      </c>
      <c r="BP234">
        <v>860</v>
      </c>
      <c r="BQ234">
        <v>540</v>
      </c>
      <c r="BR234" t="s">
        <v>2444</v>
      </c>
    </row>
    <row r="235" spans="1:100" x14ac:dyDescent="0.25">
      <c r="A235" t="s">
        <v>2450</v>
      </c>
      <c r="B235" t="s">
        <v>1403</v>
      </c>
      <c r="C235" t="s">
        <v>1100</v>
      </c>
      <c r="D235" t="s">
        <v>2451</v>
      </c>
      <c r="E235" t="s">
        <v>2437</v>
      </c>
      <c r="F235" t="s">
        <v>177</v>
      </c>
      <c r="G235">
        <v>36900</v>
      </c>
      <c r="H235" t="s">
        <v>2438</v>
      </c>
      <c r="I235" t="s">
        <v>2439</v>
      </c>
      <c r="J235" t="s">
        <v>2440</v>
      </c>
      <c r="K235" t="s">
        <v>117</v>
      </c>
      <c r="L235" t="s">
        <v>1519</v>
      </c>
      <c r="M235" t="s">
        <v>1520</v>
      </c>
      <c r="N235" t="s">
        <v>2452</v>
      </c>
      <c r="O235" t="s">
        <v>2452</v>
      </c>
      <c r="AC235">
        <v>25</v>
      </c>
      <c r="AH235" t="s">
        <v>2453</v>
      </c>
      <c r="AI235">
        <v>220</v>
      </c>
      <c r="AM235" t="s">
        <v>126</v>
      </c>
      <c r="AN235" t="s">
        <v>127</v>
      </c>
      <c r="AO235">
        <v>25</v>
      </c>
      <c r="AP235" t="s">
        <v>129</v>
      </c>
      <c r="AQ235" t="s">
        <v>129</v>
      </c>
      <c r="AR235" t="s">
        <v>129</v>
      </c>
      <c r="AS235" t="s">
        <v>129</v>
      </c>
      <c r="AT235" t="s">
        <v>130</v>
      </c>
      <c r="AV235" t="s">
        <v>1560</v>
      </c>
      <c r="BA235" t="s">
        <v>2454</v>
      </c>
      <c r="BB235">
        <v>25</v>
      </c>
      <c r="BD235" t="s">
        <v>2449</v>
      </c>
      <c r="BE235" t="s">
        <v>129</v>
      </c>
      <c r="BF235" t="s">
        <v>440</v>
      </c>
      <c r="BG235">
        <v>35</v>
      </c>
      <c r="BH235" t="s">
        <v>280</v>
      </c>
      <c r="BJ235">
        <v>200</v>
      </c>
      <c r="BK235">
        <v>700</v>
      </c>
      <c r="BL235">
        <v>450</v>
      </c>
      <c r="BM235">
        <v>18</v>
      </c>
      <c r="BN235">
        <v>22</v>
      </c>
      <c r="BO235">
        <v>270</v>
      </c>
      <c r="BP235">
        <v>860</v>
      </c>
      <c r="BQ235">
        <v>540</v>
      </c>
      <c r="BR235" t="s">
        <v>2193</v>
      </c>
    </row>
    <row r="236" spans="1:100" x14ac:dyDescent="0.25">
      <c r="A236" t="s">
        <v>2455</v>
      </c>
      <c r="B236" t="s">
        <v>1403</v>
      </c>
      <c r="C236" t="s">
        <v>1100</v>
      </c>
      <c r="D236" t="s">
        <v>2456</v>
      </c>
      <c r="E236" t="s">
        <v>2437</v>
      </c>
      <c r="F236" t="s">
        <v>177</v>
      </c>
      <c r="G236">
        <v>36900</v>
      </c>
      <c r="H236" t="s">
        <v>2438</v>
      </c>
      <c r="I236" t="s">
        <v>2439</v>
      </c>
      <c r="J236" t="s">
        <v>2440</v>
      </c>
      <c r="K236" t="s">
        <v>117</v>
      </c>
      <c r="L236" t="s">
        <v>1519</v>
      </c>
      <c r="M236" t="s">
        <v>1520</v>
      </c>
      <c r="N236" t="s">
        <v>2452</v>
      </c>
      <c r="O236" t="s">
        <v>2452</v>
      </c>
      <c r="AM236" t="s">
        <v>126</v>
      </c>
      <c r="AN236" t="s">
        <v>127</v>
      </c>
      <c r="AO236">
        <v>25</v>
      </c>
      <c r="AP236" t="s">
        <v>129</v>
      </c>
      <c r="AQ236" t="s">
        <v>129</v>
      </c>
      <c r="AR236" t="s">
        <v>129</v>
      </c>
      <c r="AS236" t="s">
        <v>129</v>
      </c>
      <c r="AT236" t="s">
        <v>187</v>
      </c>
      <c r="AV236" t="s">
        <v>1560</v>
      </c>
      <c r="BA236" t="s">
        <v>2454</v>
      </c>
      <c r="BB236">
        <v>25</v>
      </c>
      <c r="BD236" t="s">
        <v>1391</v>
      </c>
      <c r="BE236" t="s">
        <v>129</v>
      </c>
      <c r="BG236">
        <v>35</v>
      </c>
      <c r="BH236" t="s">
        <v>280</v>
      </c>
      <c r="BJ236">
        <v>200</v>
      </c>
      <c r="BK236">
        <v>700</v>
      </c>
      <c r="BL236">
        <v>506</v>
      </c>
      <c r="BM236" t="s">
        <v>2202</v>
      </c>
      <c r="BN236" t="s">
        <v>2203</v>
      </c>
      <c r="BO236">
        <v>285</v>
      </c>
      <c r="BP236">
        <v>860</v>
      </c>
      <c r="BQ236">
        <v>540</v>
      </c>
      <c r="BR236" t="s">
        <v>2457</v>
      </c>
    </row>
    <row r="237" spans="1:100" x14ac:dyDescent="0.25">
      <c r="A237" t="s">
        <v>2458</v>
      </c>
      <c r="B237" t="s">
        <v>1403</v>
      </c>
      <c r="C237" t="s">
        <v>1100</v>
      </c>
      <c r="D237" t="s">
        <v>2459</v>
      </c>
      <c r="E237" t="s">
        <v>2437</v>
      </c>
      <c r="F237" t="s">
        <v>177</v>
      </c>
      <c r="G237">
        <v>38600</v>
      </c>
      <c r="H237" t="s">
        <v>2438</v>
      </c>
      <c r="I237" t="s">
        <v>2439</v>
      </c>
      <c r="J237" t="s">
        <v>2440</v>
      </c>
      <c r="K237" t="s">
        <v>117</v>
      </c>
      <c r="L237" t="s">
        <v>1535</v>
      </c>
      <c r="M237" t="s">
        <v>1631</v>
      </c>
      <c r="N237" t="s">
        <v>2460</v>
      </c>
      <c r="O237" t="s">
        <v>2460</v>
      </c>
      <c r="AC237">
        <v>35</v>
      </c>
      <c r="AM237" t="s">
        <v>126</v>
      </c>
      <c r="AN237" t="s">
        <v>170</v>
      </c>
      <c r="AO237">
        <v>25</v>
      </c>
      <c r="AP237" t="s">
        <v>129</v>
      </c>
      <c r="AQ237" t="s">
        <v>129</v>
      </c>
      <c r="AR237" t="s">
        <v>129</v>
      </c>
      <c r="AS237" t="s">
        <v>129</v>
      </c>
      <c r="AT237" t="s">
        <v>130</v>
      </c>
      <c r="AV237" t="s">
        <v>1560</v>
      </c>
      <c r="BA237" t="s">
        <v>2461</v>
      </c>
      <c r="BB237">
        <v>25</v>
      </c>
      <c r="BD237" t="s">
        <v>2462</v>
      </c>
      <c r="BE237" t="s">
        <v>129</v>
      </c>
      <c r="BG237">
        <v>53</v>
      </c>
      <c r="BH237" t="s">
        <v>280</v>
      </c>
      <c r="BJ237">
        <v>210</v>
      </c>
      <c r="BK237">
        <v>880</v>
      </c>
      <c r="BL237">
        <v>674</v>
      </c>
      <c r="BM237" t="s">
        <v>2215</v>
      </c>
      <c r="BN237" t="s">
        <v>2216</v>
      </c>
      <c r="BO237">
        <v>280</v>
      </c>
      <c r="BP237">
        <v>1070</v>
      </c>
      <c r="BQ237">
        <v>725</v>
      </c>
      <c r="BR237" t="s">
        <v>2463</v>
      </c>
    </row>
    <row r="238" spans="1:100" x14ac:dyDescent="0.25">
      <c r="A238" t="s">
        <v>2464</v>
      </c>
      <c r="B238" t="s">
        <v>1403</v>
      </c>
      <c r="C238" t="s">
        <v>1100</v>
      </c>
      <c r="D238" t="s">
        <v>2465</v>
      </c>
      <c r="E238" t="s">
        <v>2437</v>
      </c>
      <c r="F238" t="s">
        <v>177</v>
      </c>
      <c r="G238">
        <v>38600</v>
      </c>
      <c r="H238" t="s">
        <v>2438</v>
      </c>
      <c r="I238" t="s">
        <v>2439</v>
      </c>
      <c r="J238" t="s">
        <v>2440</v>
      </c>
      <c r="K238" t="s">
        <v>117</v>
      </c>
      <c r="L238" t="s">
        <v>1535</v>
      </c>
      <c r="M238" t="s">
        <v>1631</v>
      </c>
      <c r="N238" t="s">
        <v>2460</v>
      </c>
      <c r="O238" t="s">
        <v>2460</v>
      </c>
      <c r="AM238" t="s">
        <v>126</v>
      </c>
      <c r="AN238" t="s">
        <v>170</v>
      </c>
      <c r="AO238">
        <v>25</v>
      </c>
      <c r="AP238" t="s">
        <v>129</v>
      </c>
      <c r="AQ238" t="s">
        <v>129</v>
      </c>
      <c r="AR238" t="s">
        <v>129</v>
      </c>
      <c r="AS238" t="s">
        <v>129</v>
      </c>
      <c r="AT238" t="s">
        <v>187</v>
      </c>
      <c r="AV238" t="s">
        <v>1560</v>
      </c>
      <c r="BA238" t="s">
        <v>2461</v>
      </c>
      <c r="BB238">
        <v>25</v>
      </c>
      <c r="BD238" t="s">
        <v>1398</v>
      </c>
      <c r="BE238" t="s">
        <v>129</v>
      </c>
      <c r="BG238">
        <v>52</v>
      </c>
      <c r="BH238" t="s">
        <v>280</v>
      </c>
      <c r="BJ238">
        <v>210</v>
      </c>
      <c r="BK238">
        <v>880</v>
      </c>
      <c r="BL238">
        <v>674</v>
      </c>
      <c r="BM238" t="s">
        <v>2226</v>
      </c>
      <c r="BN238" t="s">
        <v>2216</v>
      </c>
      <c r="BO238">
        <v>280</v>
      </c>
      <c r="BP238">
        <v>1070</v>
      </c>
      <c r="BQ238">
        <v>725</v>
      </c>
      <c r="BR238" t="s">
        <v>2466</v>
      </c>
    </row>
    <row r="239" spans="1:100" x14ac:dyDescent="0.25">
      <c r="A239" t="s">
        <v>2467</v>
      </c>
      <c r="B239" t="s">
        <v>1403</v>
      </c>
      <c r="C239" t="s">
        <v>1100</v>
      </c>
      <c r="D239" t="s">
        <v>2468</v>
      </c>
      <c r="E239" t="s">
        <v>2469</v>
      </c>
      <c r="F239" t="s">
        <v>113</v>
      </c>
      <c r="G239">
        <v>36800</v>
      </c>
      <c r="H239" t="s">
        <v>2470</v>
      </c>
      <c r="I239" t="s">
        <v>2471</v>
      </c>
      <c r="J239" t="s">
        <v>2472</v>
      </c>
      <c r="K239" t="s">
        <v>117</v>
      </c>
      <c r="L239">
        <v>2.63</v>
      </c>
      <c r="M239">
        <v>2.63</v>
      </c>
      <c r="N239">
        <v>0</v>
      </c>
      <c r="O239">
        <v>0</v>
      </c>
      <c r="R239">
        <v>34</v>
      </c>
      <c r="S239">
        <v>39</v>
      </c>
      <c r="AC239">
        <v>13</v>
      </c>
      <c r="AM239" t="s">
        <v>126</v>
      </c>
      <c r="AN239" t="s">
        <v>2473</v>
      </c>
      <c r="AO239">
        <v>0</v>
      </c>
      <c r="AP239" t="s">
        <v>129</v>
      </c>
      <c r="AQ239" t="s">
        <v>129</v>
      </c>
      <c r="AR239" t="s">
        <v>129</v>
      </c>
      <c r="AS239" t="s">
        <v>129</v>
      </c>
      <c r="AV239" t="s">
        <v>2474</v>
      </c>
      <c r="BD239" t="s">
        <v>2475</v>
      </c>
      <c r="BE239" t="s">
        <v>129</v>
      </c>
      <c r="BF239" t="s">
        <v>440</v>
      </c>
      <c r="BG239">
        <v>29</v>
      </c>
      <c r="BH239" t="s">
        <v>280</v>
      </c>
      <c r="CO239">
        <v>50</v>
      </c>
      <c r="CP239">
        <v>123</v>
      </c>
      <c r="CQ239">
        <v>647</v>
      </c>
      <c r="CR239">
        <v>715</v>
      </c>
      <c r="CS239">
        <v>647</v>
      </c>
      <c r="CT239">
        <v>715</v>
      </c>
      <c r="CU239" t="s">
        <v>142</v>
      </c>
      <c r="CV239" t="s">
        <v>956</v>
      </c>
    </row>
    <row r="240" spans="1:100" x14ac:dyDescent="0.25">
      <c r="A240" t="s">
        <v>2476</v>
      </c>
      <c r="B240" t="s">
        <v>1403</v>
      </c>
      <c r="C240" t="s">
        <v>1100</v>
      </c>
      <c r="D240" t="s">
        <v>2477</v>
      </c>
      <c r="E240" t="s">
        <v>2469</v>
      </c>
      <c r="F240" t="s">
        <v>113</v>
      </c>
      <c r="G240">
        <v>37600</v>
      </c>
      <c r="H240" t="s">
        <v>2470</v>
      </c>
      <c r="I240" t="s">
        <v>2471</v>
      </c>
      <c r="J240" t="s">
        <v>2472</v>
      </c>
      <c r="K240" t="s">
        <v>117</v>
      </c>
      <c r="L240" t="s">
        <v>2478</v>
      </c>
      <c r="M240">
        <v>4.0999999999999996</v>
      </c>
      <c r="N240">
        <v>0</v>
      </c>
      <c r="O240">
        <v>0</v>
      </c>
      <c r="R240">
        <v>34</v>
      </c>
      <c r="S240">
        <v>41</v>
      </c>
      <c r="AC240">
        <v>18</v>
      </c>
      <c r="AM240" t="s">
        <v>126</v>
      </c>
      <c r="AN240" t="s">
        <v>2473</v>
      </c>
      <c r="AO240">
        <v>0</v>
      </c>
      <c r="AP240" t="s">
        <v>129</v>
      </c>
      <c r="AQ240" t="s">
        <v>129</v>
      </c>
      <c r="AR240" t="s">
        <v>129</v>
      </c>
      <c r="AS240" t="s">
        <v>129</v>
      </c>
      <c r="AV240" t="s">
        <v>2474</v>
      </c>
      <c r="BD240" t="s">
        <v>2475</v>
      </c>
      <c r="BE240" t="s">
        <v>129</v>
      </c>
      <c r="BF240" t="s">
        <v>440</v>
      </c>
      <c r="BG240">
        <v>42</v>
      </c>
      <c r="BH240" t="s">
        <v>280</v>
      </c>
      <c r="CO240">
        <v>50</v>
      </c>
      <c r="CP240">
        <v>123</v>
      </c>
      <c r="CQ240">
        <v>647</v>
      </c>
      <c r="CR240">
        <v>715</v>
      </c>
      <c r="CS240">
        <v>647</v>
      </c>
      <c r="CT240">
        <v>715</v>
      </c>
      <c r="CU240" t="s">
        <v>142</v>
      </c>
      <c r="CV240" t="s">
        <v>956</v>
      </c>
    </row>
    <row r="241" spans="1:100" x14ac:dyDescent="0.25">
      <c r="A241" t="s">
        <v>2479</v>
      </c>
      <c r="B241" t="s">
        <v>1403</v>
      </c>
      <c r="C241" t="s">
        <v>1100</v>
      </c>
      <c r="D241" t="s">
        <v>2480</v>
      </c>
      <c r="E241" t="s">
        <v>2469</v>
      </c>
      <c r="F241" t="s">
        <v>113</v>
      </c>
      <c r="G241">
        <v>37600</v>
      </c>
      <c r="H241" t="s">
        <v>2470</v>
      </c>
      <c r="I241" t="s">
        <v>2471</v>
      </c>
      <c r="J241" t="s">
        <v>2472</v>
      </c>
      <c r="K241" t="s">
        <v>117</v>
      </c>
      <c r="AP241" t="s">
        <v>129</v>
      </c>
      <c r="AQ241" t="s">
        <v>129</v>
      </c>
      <c r="AR241" t="s">
        <v>129</v>
      </c>
      <c r="AS241" t="s">
        <v>129</v>
      </c>
      <c r="BE241" t="s">
        <v>129</v>
      </c>
      <c r="CO241">
        <v>50</v>
      </c>
      <c r="CP241">
        <v>123</v>
      </c>
      <c r="CQ241">
        <v>647</v>
      </c>
      <c r="CR241">
        <v>715</v>
      </c>
      <c r="CS241">
        <v>647</v>
      </c>
      <c r="CT241">
        <v>715</v>
      </c>
      <c r="CU241" t="s">
        <v>142</v>
      </c>
      <c r="CV241" t="s">
        <v>956</v>
      </c>
    </row>
    <row r="242" spans="1:100" x14ac:dyDescent="0.25">
      <c r="A242" t="s">
        <v>2481</v>
      </c>
      <c r="B242" t="s">
        <v>1403</v>
      </c>
      <c r="C242" t="s">
        <v>1100</v>
      </c>
      <c r="D242" t="s">
        <v>2482</v>
      </c>
      <c r="E242" t="s">
        <v>2469</v>
      </c>
      <c r="F242" t="s">
        <v>113</v>
      </c>
      <c r="G242">
        <v>39700</v>
      </c>
      <c r="H242" t="s">
        <v>2470</v>
      </c>
      <c r="I242" t="s">
        <v>2471</v>
      </c>
      <c r="J242" t="s">
        <v>2472</v>
      </c>
      <c r="K242" t="s">
        <v>117</v>
      </c>
      <c r="L242" t="s">
        <v>2483</v>
      </c>
      <c r="M242" t="s">
        <v>2483</v>
      </c>
      <c r="N242">
        <v>0</v>
      </c>
      <c r="O242">
        <v>0</v>
      </c>
      <c r="R242">
        <v>36</v>
      </c>
      <c r="S242">
        <v>48</v>
      </c>
      <c r="AC242">
        <v>25</v>
      </c>
      <c r="AM242" t="s">
        <v>126</v>
      </c>
      <c r="AN242" t="s">
        <v>170</v>
      </c>
      <c r="AO242">
        <v>0</v>
      </c>
      <c r="AP242" t="s">
        <v>129</v>
      </c>
      <c r="AQ242" t="s">
        <v>129</v>
      </c>
      <c r="AR242" t="s">
        <v>129</v>
      </c>
      <c r="AS242" t="s">
        <v>129</v>
      </c>
      <c r="AV242" t="s">
        <v>2474</v>
      </c>
      <c r="BD242" t="s">
        <v>2484</v>
      </c>
      <c r="BE242" t="s">
        <v>129</v>
      </c>
      <c r="BF242" t="s">
        <v>440</v>
      </c>
      <c r="BG242">
        <v>47</v>
      </c>
      <c r="BH242" t="s">
        <v>280</v>
      </c>
      <c r="CO242">
        <v>50</v>
      </c>
      <c r="CP242">
        <v>123</v>
      </c>
      <c r="CQ242">
        <v>647</v>
      </c>
      <c r="CR242">
        <v>715</v>
      </c>
      <c r="CS242">
        <v>647</v>
      </c>
      <c r="CT242">
        <v>715</v>
      </c>
      <c r="CU242" t="s">
        <v>142</v>
      </c>
      <c r="CV242" t="s">
        <v>956</v>
      </c>
    </row>
    <row r="243" spans="1:100" x14ac:dyDescent="0.25">
      <c r="A243" t="s">
        <v>2485</v>
      </c>
      <c r="B243" t="s">
        <v>1403</v>
      </c>
      <c r="C243" t="s">
        <v>1100</v>
      </c>
      <c r="D243" t="s">
        <v>2486</v>
      </c>
      <c r="E243" t="s">
        <v>2469</v>
      </c>
      <c r="F243" t="s">
        <v>113</v>
      </c>
      <c r="G243">
        <v>39700</v>
      </c>
      <c r="H243" t="s">
        <v>2470</v>
      </c>
      <c r="I243" t="s">
        <v>2471</v>
      </c>
      <c r="J243" t="s">
        <v>2472</v>
      </c>
      <c r="K243" t="s">
        <v>117</v>
      </c>
      <c r="AP243" t="s">
        <v>129</v>
      </c>
      <c r="AQ243" t="s">
        <v>129</v>
      </c>
      <c r="AR243" t="s">
        <v>129</v>
      </c>
      <c r="AS243" t="s">
        <v>129</v>
      </c>
      <c r="BE243" t="s">
        <v>129</v>
      </c>
      <c r="CO243">
        <v>50</v>
      </c>
      <c r="CP243">
        <v>123</v>
      </c>
      <c r="CQ243">
        <v>647</v>
      </c>
      <c r="CR243">
        <v>715</v>
      </c>
      <c r="CS243">
        <v>647</v>
      </c>
      <c r="CT243">
        <v>715</v>
      </c>
      <c r="CU243" t="s">
        <v>142</v>
      </c>
      <c r="CV243" t="s">
        <v>956</v>
      </c>
    </row>
    <row r="244" spans="1:100" x14ac:dyDescent="0.25">
      <c r="A244" t="s">
        <v>2487</v>
      </c>
      <c r="B244" t="s">
        <v>1403</v>
      </c>
      <c r="C244" t="s">
        <v>1100</v>
      </c>
      <c r="D244" t="s">
        <v>2488</v>
      </c>
      <c r="E244" t="s">
        <v>2489</v>
      </c>
      <c r="F244" t="s">
        <v>177</v>
      </c>
      <c r="G244">
        <v>15500</v>
      </c>
      <c r="H244" t="s">
        <v>2490</v>
      </c>
      <c r="I244" t="s">
        <v>2491</v>
      </c>
      <c r="J244" t="s">
        <v>2492</v>
      </c>
      <c r="K244" t="s">
        <v>117</v>
      </c>
      <c r="L244" t="s">
        <v>2493</v>
      </c>
      <c r="M244" t="s">
        <v>2447</v>
      </c>
      <c r="N244" t="s">
        <v>1156</v>
      </c>
      <c r="O244" t="s">
        <v>1156</v>
      </c>
      <c r="AC244">
        <v>18</v>
      </c>
      <c r="AM244" t="s">
        <v>126</v>
      </c>
      <c r="AN244" t="s">
        <v>127</v>
      </c>
      <c r="AO244">
        <v>25</v>
      </c>
      <c r="AP244" t="s">
        <v>129</v>
      </c>
      <c r="AQ244" t="s">
        <v>129</v>
      </c>
      <c r="AR244" t="s">
        <v>129</v>
      </c>
      <c r="AS244" t="s">
        <v>129</v>
      </c>
      <c r="AT244" t="s">
        <v>1301</v>
      </c>
      <c r="AV244" t="s">
        <v>1560</v>
      </c>
      <c r="BD244" t="s">
        <v>2494</v>
      </c>
      <c r="BE244" t="s">
        <v>129</v>
      </c>
      <c r="BG244">
        <v>27</v>
      </c>
      <c r="BH244" t="s">
        <v>280</v>
      </c>
      <c r="BJ244">
        <v>290</v>
      </c>
      <c r="BK244">
        <v>722</v>
      </c>
      <c r="BL244">
        <v>187</v>
      </c>
      <c r="BM244" t="s">
        <v>451</v>
      </c>
      <c r="BN244" t="s">
        <v>2495</v>
      </c>
      <c r="BO244">
        <v>370</v>
      </c>
      <c r="BP244">
        <v>790</v>
      </c>
      <c r="BQ244">
        <v>270</v>
      </c>
      <c r="BR244" t="s">
        <v>2496</v>
      </c>
    </row>
    <row r="245" spans="1:100" x14ac:dyDescent="0.25">
      <c r="A245" t="s">
        <v>2497</v>
      </c>
      <c r="B245" t="s">
        <v>1403</v>
      </c>
      <c r="C245" t="s">
        <v>1100</v>
      </c>
      <c r="D245" t="s">
        <v>2498</v>
      </c>
      <c r="E245" t="s">
        <v>2489</v>
      </c>
      <c r="F245" t="s">
        <v>177</v>
      </c>
      <c r="G245">
        <v>16400</v>
      </c>
      <c r="H245" t="s">
        <v>2490</v>
      </c>
      <c r="I245" t="s">
        <v>2491</v>
      </c>
      <c r="J245" t="s">
        <v>2492</v>
      </c>
      <c r="K245" t="s">
        <v>117</v>
      </c>
      <c r="L245" t="s">
        <v>1519</v>
      </c>
      <c r="M245" t="s">
        <v>1520</v>
      </c>
      <c r="N245" t="s">
        <v>2499</v>
      </c>
      <c r="O245" t="s">
        <v>2499</v>
      </c>
      <c r="AC245">
        <v>25</v>
      </c>
      <c r="AM245" t="s">
        <v>126</v>
      </c>
      <c r="AN245" t="s">
        <v>127</v>
      </c>
      <c r="AO245">
        <v>25</v>
      </c>
      <c r="AP245" t="s">
        <v>129</v>
      </c>
      <c r="AQ245" t="s">
        <v>129</v>
      </c>
      <c r="AR245" t="s">
        <v>129</v>
      </c>
      <c r="AS245" t="s">
        <v>129</v>
      </c>
      <c r="AT245" t="s">
        <v>1301</v>
      </c>
      <c r="AV245" t="s">
        <v>1560</v>
      </c>
      <c r="BD245" t="s">
        <v>1117</v>
      </c>
      <c r="BE245" t="s">
        <v>129</v>
      </c>
      <c r="BG245">
        <v>35</v>
      </c>
      <c r="BH245" t="s">
        <v>280</v>
      </c>
      <c r="BJ245">
        <v>297</v>
      </c>
      <c r="BK245">
        <v>802</v>
      </c>
      <c r="BL245">
        <v>189</v>
      </c>
      <c r="BM245" t="s">
        <v>512</v>
      </c>
      <c r="BN245" t="s">
        <v>1665</v>
      </c>
      <c r="BO245">
        <v>375</v>
      </c>
      <c r="BP245">
        <v>875</v>
      </c>
      <c r="BQ245">
        <v>285</v>
      </c>
      <c r="BR245" t="s">
        <v>2500</v>
      </c>
    </row>
    <row r="246" spans="1:100" x14ac:dyDescent="0.25">
      <c r="A246" t="s">
        <v>2501</v>
      </c>
      <c r="B246" t="s">
        <v>1403</v>
      </c>
      <c r="C246" t="s">
        <v>1100</v>
      </c>
      <c r="D246" t="s">
        <v>2502</v>
      </c>
      <c r="E246" t="s">
        <v>2489</v>
      </c>
      <c r="F246" t="s">
        <v>177</v>
      </c>
      <c r="G246">
        <v>16400</v>
      </c>
      <c r="H246" t="s">
        <v>2490</v>
      </c>
      <c r="I246" t="s">
        <v>2491</v>
      </c>
      <c r="J246" t="s">
        <v>2492</v>
      </c>
      <c r="K246" t="s">
        <v>117</v>
      </c>
      <c r="L246" t="s">
        <v>1519</v>
      </c>
      <c r="M246" t="s">
        <v>1520</v>
      </c>
      <c r="N246" t="s">
        <v>444</v>
      </c>
      <c r="O246" t="s">
        <v>444</v>
      </c>
      <c r="AM246" t="s">
        <v>126</v>
      </c>
      <c r="AN246" t="s">
        <v>127</v>
      </c>
      <c r="AO246">
        <v>25</v>
      </c>
      <c r="AP246" t="s">
        <v>129</v>
      </c>
      <c r="AQ246" t="s">
        <v>129</v>
      </c>
      <c r="AR246" t="s">
        <v>129</v>
      </c>
      <c r="AS246" t="s">
        <v>129</v>
      </c>
      <c r="AT246" t="s">
        <v>187</v>
      </c>
      <c r="AV246" t="s">
        <v>1560</v>
      </c>
      <c r="BD246" t="s">
        <v>2494</v>
      </c>
      <c r="BE246" t="s">
        <v>129</v>
      </c>
      <c r="BG246">
        <v>35</v>
      </c>
      <c r="BH246" t="s">
        <v>280</v>
      </c>
      <c r="BJ246">
        <v>297</v>
      </c>
      <c r="BK246">
        <v>802</v>
      </c>
      <c r="BL246">
        <v>189</v>
      </c>
      <c r="BM246" t="s">
        <v>2503</v>
      </c>
      <c r="BN246" t="s">
        <v>2504</v>
      </c>
      <c r="BO246">
        <v>375</v>
      </c>
      <c r="BP246">
        <v>875</v>
      </c>
      <c r="BQ246">
        <v>285</v>
      </c>
      <c r="BR246" t="s">
        <v>2505</v>
      </c>
    </row>
    <row r="247" spans="1:100" x14ac:dyDescent="0.25">
      <c r="A247" t="s">
        <v>2506</v>
      </c>
      <c r="B247" t="s">
        <v>1403</v>
      </c>
      <c r="C247" t="s">
        <v>1100</v>
      </c>
      <c r="D247" t="s">
        <v>2507</v>
      </c>
      <c r="E247" t="s">
        <v>2489</v>
      </c>
      <c r="F247" t="s">
        <v>177</v>
      </c>
      <c r="G247">
        <v>21500</v>
      </c>
      <c r="H247" t="s">
        <v>2490</v>
      </c>
      <c r="I247" t="s">
        <v>2491</v>
      </c>
      <c r="J247" t="s">
        <v>2492</v>
      </c>
      <c r="K247" t="s">
        <v>117</v>
      </c>
      <c r="L247" t="s">
        <v>1535</v>
      </c>
      <c r="M247" t="s">
        <v>1631</v>
      </c>
      <c r="N247" t="s">
        <v>2508</v>
      </c>
      <c r="O247" t="s">
        <v>2508</v>
      </c>
      <c r="AC247">
        <v>35</v>
      </c>
      <c r="AM247" t="s">
        <v>126</v>
      </c>
      <c r="AN247" t="s">
        <v>170</v>
      </c>
      <c r="AO247">
        <v>25</v>
      </c>
      <c r="AP247" t="s">
        <v>129</v>
      </c>
      <c r="AQ247" t="s">
        <v>129</v>
      </c>
      <c r="AR247" t="s">
        <v>129</v>
      </c>
      <c r="AS247" t="s">
        <v>129</v>
      </c>
      <c r="AT247" t="s">
        <v>1301</v>
      </c>
      <c r="AV247" t="s">
        <v>1560</v>
      </c>
      <c r="BD247" t="s">
        <v>1117</v>
      </c>
      <c r="BE247" t="s">
        <v>129</v>
      </c>
      <c r="BG247">
        <v>53</v>
      </c>
      <c r="BH247" t="s">
        <v>280</v>
      </c>
      <c r="BJ247">
        <v>319</v>
      </c>
      <c r="BK247">
        <v>965</v>
      </c>
      <c r="BL247">
        <v>215</v>
      </c>
      <c r="BM247">
        <v>9</v>
      </c>
      <c r="BN247" t="s">
        <v>2509</v>
      </c>
      <c r="BO247">
        <v>405</v>
      </c>
      <c r="BP247">
        <v>1045</v>
      </c>
      <c r="BQ247">
        <v>305</v>
      </c>
      <c r="BR247" t="s">
        <v>2510</v>
      </c>
    </row>
    <row r="248" spans="1:100" x14ac:dyDescent="0.25">
      <c r="A248" t="s">
        <v>2511</v>
      </c>
      <c r="B248" t="s">
        <v>1403</v>
      </c>
      <c r="C248" t="s">
        <v>1100</v>
      </c>
      <c r="D248" t="s">
        <v>2512</v>
      </c>
      <c r="E248" t="s">
        <v>2489</v>
      </c>
      <c r="F248" t="s">
        <v>177</v>
      </c>
      <c r="G248">
        <v>21500</v>
      </c>
      <c r="H248" t="s">
        <v>2490</v>
      </c>
      <c r="I248" t="s">
        <v>2491</v>
      </c>
      <c r="J248" t="s">
        <v>2492</v>
      </c>
      <c r="K248" t="s">
        <v>117</v>
      </c>
      <c r="L248" t="s">
        <v>1535</v>
      </c>
      <c r="M248" t="s">
        <v>1631</v>
      </c>
      <c r="N248" t="s">
        <v>1394</v>
      </c>
      <c r="O248" t="s">
        <v>1394</v>
      </c>
      <c r="AM248" t="s">
        <v>126</v>
      </c>
      <c r="AN248" t="s">
        <v>170</v>
      </c>
      <c r="AO248">
        <v>25</v>
      </c>
      <c r="AP248" t="s">
        <v>129</v>
      </c>
      <c r="AQ248" t="s">
        <v>129</v>
      </c>
      <c r="AR248" t="s">
        <v>129</v>
      </c>
      <c r="AS248" t="s">
        <v>129</v>
      </c>
      <c r="AT248" t="s">
        <v>187</v>
      </c>
      <c r="AV248" t="s">
        <v>1560</v>
      </c>
      <c r="BD248" t="s">
        <v>511</v>
      </c>
      <c r="BE248" t="s">
        <v>129</v>
      </c>
      <c r="BG248">
        <v>52</v>
      </c>
      <c r="BH248" t="s">
        <v>280</v>
      </c>
      <c r="BJ248">
        <v>319</v>
      </c>
      <c r="BK248">
        <v>965</v>
      </c>
      <c r="BL248">
        <v>215</v>
      </c>
      <c r="BM248" t="s">
        <v>1789</v>
      </c>
      <c r="BN248" t="s">
        <v>1837</v>
      </c>
      <c r="BO248">
        <v>405</v>
      </c>
      <c r="BP248">
        <v>1045</v>
      </c>
      <c r="BQ248">
        <v>305</v>
      </c>
      <c r="BR248" t="s">
        <v>2513</v>
      </c>
    </row>
    <row r="249" spans="1:100" x14ac:dyDescent="0.25">
      <c r="A249" t="s">
        <v>2514</v>
      </c>
      <c r="B249" t="s">
        <v>1403</v>
      </c>
      <c r="C249" t="s">
        <v>1100</v>
      </c>
      <c r="D249" t="s">
        <v>2515</v>
      </c>
      <c r="E249" t="s">
        <v>2489</v>
      </c>
      <c r="F249" t="s">
        <v>177</v>
      </c>
      <c r="G249">
        <v>27200</v>
      </c>
      <c r="H249" t="s">
        <v>2490</v>
      </c>
      <c r="I249" t="s">
        <v>2491</v>
      </c>
      <c r="J249" t="s">
        <v>2492</v>
      </c>
      <c r="K249" t="s">
        <v>117</v>
      </c>
      <c r="L249" t="s">
        <v>1643</v>
      </c>
      <c r="M249" t="s">
        <v>1552</v>
      </c>
      <c r="N249" t="s">
        <v>1394</v>
      </c>
      <c r="O249" t="s">
        <v>1394</v>
      </c>
      <c r="AC249">
        <v>50</v>
      </c>
      <c r="AM249" t="s">
        <v>127</v>
      </c>
      <c r="AN249" t="s">
        <v>1559</v>
      </c>
      <c r="AO249">
        <v>25</v>
      </c>
      <c r="AP249" t="s">
        <v>129</v>
      </c>
      <c r="AQ249" t="s">
        <v>129</v>
      </c>
      <c r="AR249" t="s">
        <v>129</v>
      </c>
      <c r="AS249" t="s">
        <v>129</v>
      </c>
      <c r="AT249" t="s">
        <v>1301</v>
      </c>
      <c r="AV249" t="s">
        <v>1560</v>
      </c>
      <c r="BD249" t="s">
        <v>511</v>
      </c>
      <c r="BE249" t="s">
        <v>129</v>
      </c>
      <c r="BG249">
        <v>73</v>
      </c>
      <c r="BH249" t="s">
        <v>280</v>
      </c>
      <c r="BJ249">
        <v>335</v>
      </c>
      <c r="BK249">
        <v>1080</v>
      </c>
      <c r="BL249">
        <v>226</v>
      </c>
      <c r="BM249">
        <v>12</v>
      </c>
      <c r="BN249" t="s">
        <v>2516</v>
      </c>
      <c r="BO249">
        <v>315</v>
      </c>
      <c r="BP249">
        <v>1155</v>
      </c>
      <c r="BQ249">
        <v>415</v>
      </c>
      <c r="BR249" t="s">
        <v>2517</v>
      </c>
    </row>
    <row r="250" spans="1:100" x14ac:dyDescent="0.25">
      <c r="A250" t="s">
        <v>2518</v>
      </c>
      <c r="B250" t="s">
        <v>1403</v>
      </c>
      <c r="C250" t="s">
        <v>1100</v>
      </c>
      <c r="D250" t="s">
        <v>2519</v>
      </c>
      <c r="E250" t="s">
        <v>2489</v>
      </c>
      <c r="F250" t="s">
        <v>177</v>
      </c>
      <c r="G250">
        <v>27200</v>
      </c>
      <c r="H250" t="s">
        <v>2490</v>
      </c>
      <c r="I250" t="s">
        <v>2491</v>
      </c>
      <c r="J250" t="s">
        <v>2492</v>
      </c>
      <c r="K250" t="s">
        <v>117</v>
      </c>
      <c r="L250" t="s">
        <v>1551</v>
      </c>
      <c r="M250" t="s">
        <v>1643</v>
      </c>
      <c r="N250" t="s">
        <v>2520</v>
      </c>
      <c r="O250" t="s">
        <v>2520</v>
      </c>
      <c r="AM250" t="s">
        <v>127</v>
      </c>
      <c r="AN250" t="s">
        <v>1559</v>
      </c>
      <c r="AO250">
        <v>25</v>
      </c>
      <c r="AP250" t="s">
        <v>129</v>
      </c>
      <c r="AQ250" t="s">
        <v>129</v>
      </c>
      <c r="AR250" t="s">
        <v>129</v>
      </c>
      <c r="AS250" t="s">
        <v>129</v>
      </c>
      <c r="AT250" t="s">
        <v>187</v>
      </c>
      <c r="AV250" t="s">
        <v>1560</v>
      </c>
      <c r="BD250" t="s">
        <v>2521</v>
      </c>
      <c r="BE250" t="s">
        <v>129</v>
      </c>
      <c r="BG250">
        <v>70</v>
      </c>
      <c r="BH250" t="s">
        <v>280</v>
      </c>
      <c r="BJ250">
        <v>335</v>
      </c>
      <c r="BK250">
        <v>1080</v>
      </c>
      <c r="BL250">
        <v>226</v>
      </c>
      <c r="BM250" t="s">
        <v>2522</v>
      </c>
      <c r="BN250" t="s">
        <v>1765</v>
      </c>
      <c r="BO250">
        <v>315</v>
      </c>
      <c r="BP250">
        <v>1155</v>
      </c>
      <c r="BQ250">
        <v>415</v>
      </c>
      <c r="BR250" t="s">
        <v>2523</v>
      </c>
    </row>
    <row r="251" spans="1:100" x14ac:dyDescent="0.25">
      <c r="A251" t="s">
        <v>2524</v>
      </c>
      <c r="B251" t="s">
        <v>1403</v>
      </c>
      <c r="C251" t="s">
        <v>1100</v>
      </c>
      <c r="D251" t="s">
        <v>2525</v>
      </c>
      <c r="E251" t="s">
        <v>2526</v>
      </c>
      <c r="F251" t="s">
        <v>113</v>
      </c>
      <c r="G251">
        <v>11800</v>
      </c>
      <c r="H251" t="s">
        <v>2527</v>
      </c>
      <c r="I251" t="s">
        <v>2528</v>
      </c>
      <c r="J251" t="s">
        <v>2529</v>
      </c>
      <c r="K251" t="s">
        <v>117</v>
      </c>
      <c r="L251" t="s">
        <v>1477</v>
      </c>
      <c r="M251" t="s">
        <v>2530</v>
      </c>
      <c r="N251" t="s">
        <v>2508</v>
      </c>
      <c r="O251" t="s">
        <v>2508</v>
      </c>
      <c r="AB251" t="s">
        <v>2531</v>
      </c>
      <c r="AC251">
        <v>24</v>
      </c>
      <c r="AH251" t="s">
        <v>2531</v>
      </c>
      <c r="AI251">
        <v>220</v>
      </c>
      <c r="AM251" t="s">
        <v>126</v>
      </c>
      <c r="AN251" t="s">
        <v>2473</v>
      </c>
      <c r="AO251" t="s">
        <v>113</v>
      </c>
      <c r="AP251" t="s">
        <v>129</v>
      </c>
      <c r="AQ251" t="s">
        <v>129</v>
      </c>
      <c r="AR251" t="s">
        <v>129</v>
      </c>
      <c r="AS251" t="s">
        <v>129</v>
      </c>
      <c r="AT251" t="s">
        <v>130</v>
      </c>
      <c r="AV251" t="s">
        <v>1560</v>
      </c>
      <c r="BD251" t="s">
        <v>2532</v>
      </c>
      <c r="BE251" t="s">
        <v>129</v>
      </c>
      <c r="BG251">
        <v>23</v>
      </c>
      <c r="BH251" t="s">
        <v>280</v>
      </c>
      <c r="BJ251">
        <v>290</v>
      </c>
      <c r="BK251">
        <v>722</v>
      </c>
      <c r="BL251">
        <v>187</v>
      </c>
      <c r="BM251" t="s">
        <v>448</v>
      </c>
      <c r="BN251" t="s">
        <v>1694</v>
      </c>
      <c r="BO251">
        <v>370</v>
      </c>
      <c r="BP251">
        <v>790</v>
      </c>
      <c r="BQ251">
        <v>270</v>
      </c>
    </row>
    <row r="252" spans="1:100" x14ac:dyDescent="0.25">
      <c r="A252" t="s">
        <v>2533</v>
      </c>
      <c r="B252" t="s">
        <v>1403</v>
      </c>
      <c r="C252" t="s">
        <v>1100</v>
      </c>
      <c r="D252" t="s">
        <v>2534</v>
      </c>
      <c r="E252" t="s">
        <v>2526</v>
      </c>
      <c r="F252" t="s">
        <v>113</v>
      </c>
      <c r="G252">
        <v>13200</v>
      </c>
      <c r="H252" t="s">
        <v>2527</v>
      </c>
      <c r="I252" t="s">
        <v>2528</v>
      </c>
      <c r="J252" t="s">
        <v>2529</v>
      </c>
      <c r="K252" t="s">
        <v>117</v>
      </c>
      <c r="L252" t="s">
        <v>2530</v>
      </c>
      <c r="M252" t="s">
        <v>2447</v>
      </c>
      <c r="N252" t="s">
        <v>445</v>
      </c>
      <c r="O252" t="s">
        <v>445</v>
      </c>
      <c r="AC252">
        <v>13</v>
      </c>
      <c r="AH252" t="s">
        <v>2535</v>
      </c>
      <c r="AI252">
        <v>220</v>
      </c>
      <c r="AM252" t="s">
        <v>126</v>
      </c>
      <c r="AN252" t="s">
        <v>2473</v>
      </c>
      <c r="AO252" t="s">
        <v>113</v>
      </c>
      <c r="AP252" t="s">
        <v>129</v>
      </c>
      <c r="AQ252" t="s">
        <v>129</v>
      </c>
      <c r="AR252" t="s">
        <v>129</v>
      </c>
      <c r="AS252" t="s">
        <v>129</v>
      </c>
      <c r="AT252" t="s">
        <v>130</v>
      </c>
      <c r="AU252" t="s">
        <v>2536</v>
      </c>
      <c r="AV252" t="s">
        <v>1560</v>
      </c>
      <c r="BD252" t="s">
        <v>2532</v>
      </c>
      <c r="BE252" t="s">
        <v>129</v>
      </c>
      <c r="BF252" t="s">
        <v>440</v>
      </c>
      <c r="BG252">
        <v>22</v>
      </c>
      <c r="BH252" t="s">
        <v>280</v>
      </c>
      <c r="BJ252">
        <v>290</v>
      </c>
      <c r="BK252">
        <v>722</v>
      </c>
      <c r="BL252">
        <v>187</v>
      </c>
      <c r="BM252" t="s">
        <v>448</v>
      </c>
      <c r="BN252" t="s">
        <v>1694</v>
      </c>
      <c r="BO252">
        <v>370</v>
      </c>
      <c r="BP252">
        <v>790</v>
      </c>
      <c r="BQ252">
        <v>270</v>
      </c>
      <c r="BR252" t="s">
        <v>2537</v>
      </c>
    </row>
    <row r="253" spans="1:100" x14ac:dyDescent="0.25">
      <c r="A253" t="s">
        <v>2538</v>
      </c>
      <c r="B253" t="s">
        <v>1403</v>
      </c>
      <c r="C253" t="s">
        <v>1100</v>
      </c>
      <c r="D253" t="s">
        <v>2539</v>
      </c>
      <c r="E253" t="s">
        <v>2526</v>
      </c>
      <c r="F253" t="s">
        <v>177</v>
      </c>
      <c r="G253">
        <v>14000</v>
      </c>
      <c r="H253" t="s">
        <v>2527</v>
      </c>
      <c r="I253" t="s">
        <v>2528</v>
      </c>
      <c r="J253" t="s">
        <v>2529</v>
      </c>
      <c r="K253" t="s">
        <v>117</v>
      </c>
      <c r="L253" t="s">
        <v>2478</v>
      </c>
      <c r="M253" t="s">
        <v>447</v>
      </c>
      <c r="N253" t="s">
        <v>445</v>
      </c>
      <c r="O253" t="s">
        <v>445</v>
      </c>
      <c r="AC253">
        <v>18</v>
      </c>
      <c r="AH253" t="s">
        <v>2540</v>
      </c>
      <c r="AI253">
        <v>220</v>
      </c>
      <c r="AM253" t="s">
        <v>126</v>
      </c>
      <c r="AN253" t="s">
        <v>2473</v>
      </c>
      <c r="AO253" t="s">
        <v>113</v>
      </c>
      <c r="AP253" t="s">
        <v>129</v>
      </c>
      <c r="AQ253" t="s">
        <v>129</v>
      </c>
      <c r="AR253" t="s">
        <v>129</v>
      </c>
      <c r="AS253" t="s">
        <v>129</v>
      </c>
      <c r="AT253" t="s">
        <v>130</v>
      </c>
      <c r="AV253" t="s">
        <v>1560</v>
      </c>
      <c r="BD253" t="s">
        <v>2532</v>
      </c>
      <c r="BE253" t="s">
        <v>129</v>
      </c>
      <c r="BF253" t="s">
        <v>440</v>
      </c>
      <c r="BG253">
        <v>29</v>
      </c>
      <c r="BH253" t="s">
        <v>280</v>
      </c>
      <c r="BJ253">
        <v>297</v>
      </c>
      <c r="BK253">
        <v>802</v>
      </c>
      <c r="BL253">
        <v>189</v>
      </c>
      <c r="BM253" t="s">
        <v>512</v>
      </c>
      <c r="BN253" t="s">
        <v>1665</v>
      </c>
      <c r="BO253">
        <v>375</v>
      </c>
      <c r="BP253">
        <v>875</v>
      </c>
      <c r="BQ253">
        <v>285</v>
      </c>
      <c r="BR253" t="s">
        <v>2541</v>
      </c>
    </row>
    <row r="254" spans="1:100" x14ac:dyDescent="0.25">
      <c r="A254" t="s">
        <v>2542</v>
      </c>
      <c r="B254" t="s">
        <v>1403</v>
      </c>
      <c r="C254" t="s">
        <v>1100</v>
      </c>
      <c r="D254" t="s">
        <v>2543</v>
      </c>
      <c r="E254" t="s">
        <v>2526</v>
      </c>
      <c r="F254" t="s">
        <v>113</v>
      </c>
      <c r="G254">
        <v>17900</v>
      </c>
      <c r="H254" t="s">
        <v>2527</v>
      </c>
      <c r="I254" t="s">
        <v>2528</v>
      </c>
      <c r="J254" t="s">
        <v>2529</v>
      </c>
      <c r="K254" t="s">
        <v>117</v>
      </c>
      <c r="L254" t="s">
        <v>2483</v>
      </c>
      <c r="M254" t="s">
        <v>2544</v>
      </c>
      <c r="N254" t="s">
        <v>1393</v>
      </c>
      <c r="O254" t="s">
        <v>1393</v>
      </c>
      <c r="R254">
        <v>29</v>
      </c>
      <c r="S254">
        <v>42</v>
      </c>
      <c r="AC254">
        <v>25</v>
      </c>
      <c r="AH254" t="s">
        <v>2545</v>
      </c>
      <c r="AI254">
        <v>220</v>
      </c>
      <c r="AM254" t="s">
        <v>126</v>
      </c>
      <c r="AN254" t="s">
        <v>170</v>
      </c>
      <c r="AO254" t="s">
        <v>113</v>
      </c>
      <c r="AP254" t="s">
        <v>129</v>
      </c>
      <c r="AQ254" t="s">
        <v>129</v>
      </c>
      <c r="AR254" t="s">
        <v>129</v>
      </c>
      <c r="AS254" t="s">
        <v>129</v>
      </c>
      <c r="AT254" t="s">
        <v>130</v>
      </c>
      <c r="AV254" t="s">
        <v>1560</v>
      </c>
      <c r="BD254" t="s">
        <v>2546</v>
      </c>
      <c r="BE254" t="s">
        <v>129</v>
      </c>
      <c r="BF254" t="s">
        <v>440</v>
      </c>
      <c r="BG254">
        <v>42</v>
      </c>
      <c r="BH254" t="s">
        <v>280</v>
      </c>
      <c r="BJ254">
        <v>319</v>
      </c>
      <c r="BK254">
        <v>215</v>
      </c>
      <c r="BL254">
        <v>965</v>
      </c>
      <c r="BM254" t="s">
        <v>1665</v>
      </c>
      <c r="BN254">
        <v>14</v>
      </c>
      <c r="BO254">
        <v>405</v>
      </c>
      <c r="BP254">
        <v>305</v>
      </c>
      <c r="BQ254">
        <v>1045</v>
      </c>
    </row>
    <row r="255" spans="1:100" x14ac:dyDescent="0.25">
      <c r="A255" t="s">
        <v>2547</v>
      </c>
      <c r="B255" t="s">
        <v>1403</v>
      </c>
      <c r="C255" t="s">
        <v>1100</v>
      </c>
      <c r="D255" t="s">
        <v>2548</v>
      </c>
      <c r="E255" t="s">
        <v>2526</v>
      </c>
      <c r="F255" t="s">
        <v>177</v>
      </c>
      <c r="G255">
        <v>21200</v>
      </c>
      <c r="H255" t="s">
        <v>2527</v>
      </c>
      <c r="I255" t="s">
        <v>2528</v>
      </c>
      <c r="J255" t="s">
        <v>2529</v>
      </c>
      <c r="K255" t="s">
        <v>117</v>
      </c>
      <c r="L255" t="s">
        <v>1551</v>
      </c>
      <c r="M255" t="s">
        <v>2372</v>
      </c>
      <c r="N255" t="s">
        <v>2549</v>
      </c>
      <c r="O255" t="s">
        <v>2549</v>
      </c>
      <c r="AC255">
        <v>32</v>
      </c>
      <c r="AH255" t="s">
        <v>2550</v>
      </c>
      <c r="AI255">
        <v>220</v>
      </c>
      <c r="AM255" t="s">
        <v>2473</v>
      </c>
      <c r="AN255" t="s">
        <v>433</v>
      </c>
      <c r="AO255" t="s">
        <v>113</v>
      </c>
      <c r="AP255" t="s">
        <v>129</v>
      </c>
      <c r="AQ255" t="s">
        <v>129</v>
      </c>
      <c r="AR255" t="s">
        <v>129</v>
      </c>
      <c r="AS255" t="s">
        <v>129</v>
      </c>
      <c r="AT255" t="s">
        <v>130</v>
      </c>
      <c r="AV255" t="s">
        <v>1560</v>
      </c>
      <c r="BD255" t="s">
        <v>2551</v>
      </c>
      <c r="BE255" t="s">
        <v>129</v>
      </c>
      <c r="BF255" t="s">
        <v>440</v>
      </c>
      <c r="BG255">
        <v>47</v>
      </c>
      <c r="BH255" t="s">
        <v>280</v>
      </c>
      <c r="BJ255">
        <v>335</v>
      </c>
      <c r="BK255">
        <v>1080</v>
      </c>
      <c r="BL255">
        <v>226</v>
      </c>
      <c r="BM255">
        <v>13</v>
      </c>
      <c r="BN255" t="s">
        <v>2552</v>
      </c>
      <c r="BO255">
        <v>415</v>
      </c>
      <c r="BP255">
        <v>1155</v>
      </c>
      <c r="BQ255">
        <v>315</v>
      </c>
      <c r="BR255" t="s">
        <v>2553</v>
      </c>
    </row>
    <row r="256" spans="1:100" x14ac:dyDescent="0.25">
      <c r="A256" t="s">
        <v>2554</v>
      </c>
      <c r="B256" t="s">
        <v>1403</v>
      </c>
      <c r="C256" t="s">
        <v>1100</v>
      </c>
      <c r="D256" t="s">
        <v>2555</v>
      </c>
      <c r="E256" t="s">
        <v>2556</v>
      </c>
      <c r="F256" t="s">
        <v>177</v>
      </c>
      <c r="G256">
        <v>70800</v>
      </c>
      <c r="H256" t="s">
        <v>2557</v>
      </c>
      <c r="I256" t="s">
        <v>2558</v>
      </c>
      <c r="J256" t="s">
        <v>496</v>
      </c>
      <c r="K256" t="s">
        <v>117</v>
      </c>
      <c r="L256" t="s">
        <v>2559</v>
      </c>
      <c r="M256" t="s">
        <v>2560</v>
      </c>
      <c r="N256" t="s">
        <v>2561</v>
      </c>
      <c r="O256" t="s">
        <v>2562</v>
      </c>
      <c r="P256">
        <v>40</v>
      </c>
      <c r="Q256">
        <v>15</v>
      </c>
      <c r="T256">
        <v>2</v>
      </c>
      <c r="W256">
        <v>-15</v>
      </c>
      <c r="X256">
        <v>50</v>
      </c>
      <c r="Y256">
        <v>-15</v>
      </c>
      <c r="Z256">
        <v>24</v>
      </c>
      <c r="AF256" t="s">
        <v>121</v>
      </c>
      <c r="AG256" t="s">
        <v>157</v>
      </c>
      <c r="AK256" t="s">
        <v>1416</v>
      </c>
      <c r="AM256" t="s">
        <v>2563</v>
      </c>
      <c r="AN256" t="s">
        <v>2564</v>
      </c>
      <c r="AP256" t="s">
        <v>129</v>
      </c>
      <c r="AQ256" t="s">
        <v>129</v>
      </c>
      <c r="AR256" t="s">
        <v>129</v>
      </c>
      <c r="AS256" t="s">
        <v>129</v>
      </c>
      <c r="AT256" t="s">
        <v>187</v>
      </c>
      <c r="AU256" t="s">
        <v>312</v>
      </c>
      <c r="AV256" t="s">
        <v>1560</v>
      </c>
      <c r="AW256">
        <v>16</v>
      </c>
      <c r="AX256">
        <v>25</v>
      </c>
      <c r="AY256">
        <v>10</v>
      </c>
      <c r="BD256" t="s">
        <v>2565</v>
      </c>
      <c r="BE256" t="s">
        <v>129</v>
      </c>
      <c r="BH256" t="s">
        <v>280</v>
      </c>
      <c r="BJ256">
        <v>554</v>
      </c>
      <c r="BK256">
        <v>800</v>
      </c>
      <c r="BL256">
        <v>333</v>
      </c>
      <c r="BM256" t="s">
        <v>2566</v>
      </c>
      <c r="BN256" t="s">
        <v>2567</v>
      </c>
      <c r="BO256">
        <v>615</v>
      </c>
      <c r="BP256">
        <v>920</v>
      </c>
      <c r="BQ256">
        <v>390</v>
      </c>
    </row>
    <row r="257" spans="1:100" x14ac:dyDescent="0.25">
      <c r="A257" t="s">
        <v>2568</v>
      </c>
      <c r="B257" t="s">
        <v>1403</v>
      </c>
      <c r="C257" t="s">
        <v>1100</v>
      </c>
      <c r="D257" t="s">
        <v>2569</v>
      </c>
      <c r="E257" t="s">
        <v>2556</v>
      </c>
      <c r="F257" t="s">
        <v>177</v>
      </c>
      <c r="G257">
        <v>70800</v>
      </c>
      <c r="H257" t="s">
        <v>2557</v>
      </c>
      <c r="I257" t="s">
        <v>2570</v>
      </c>
      <c r="J257" t="s">
        <v>496</v>
      </c>
      <c r="K257" t="s">
        <v>117</v>
      </c>
      <c r="L257" t="s">
        <v>2571</v>
      </c>
      <c r="M257" t="s">
        <v>2572</v>
      </c>
      <c r="N257" t="s">
        <v>2573</v>
      </c>
      <c r="O257" t="s">
        <v>2574</v>
      </c>
      <c r="P257">
        <v>40</v>
      </c>
      <c r="Q257">
        <v>15</v>
      </c>
      <c r="T257">
        <v>2</v>
      </c>
      <c r="W257">
        <v>-15</v>
      </c>
      <c r="X257">
        <v>50</v>
      </c>
      <c r="Y257">
        <v>-15</v>
      </c>
      <c r="Z257">
        <v>24</v>
      </c>
      <c r="AF257" t="s">
        <v>653</v>
      </c>
      <c r="AG257" t="s">
        <v>2575</v>
      </c>
      <c r="AK257" t="s">
        <v>1416</v>
      </c>
      <c r="AM257" t="s">
        <v>2563</v>
      </c>
      <c r="AN257" t="s">
        <v>2564</v>
      </c>
      <c r="AP257" t="s">
        <v>129</v>
      </c>
      <c r="AQ257" t="s">
        <v>129</v>
      </c>
      <c r="AR257" t="s">
        <v>129</v>
      </c>
      <c r="AS257" t="s">
        <v>129</v>
      </c>
      <c r="AT257" t="s">
        <v>187</v>
      </c>
      <c r="AU257" t="s">
        <v>312</v>
      </c>
      <c r="AV257" t="s">
        <v>1560</v>
      </c>
      <c r="AW257">
        <v>16</v>
      </c>
      <c r="AX257">
        <v>25</v>
      </c>
      <c r="AY257">
        <v>10</v>
      </c>
      <c r="BD257" t="s">
        <v>2576</v>
      </c>
      <c r="BE257" t="s">
        <v>129</v>
      </c>
      <c r="BH257" t="s">
        <v>280</v>
      </c>
      <c r="BJ257">
        <v>554</v>
      </c>
      <c r="BK257">
        <v>805</v>
      </c>
      <c r="BL257">
        <v>330</v>
      </c>
      <c r="BM257" t="s">
        <v>2566</v>
      </c>
      <c r="BN257" t="s">
        <v>2567</v>
      </c>
      <c r="BO257">
        <v>615</v>
      </c>
      <c r="BP257">
        <v>915</v>
      </c>
      <c r="BQ257">
        <v>370</v>
      </c>
    </row>
    <row r="258" spans="1:100" x14ac:dyDescent="0.25">
      <c r="A258" t="s">
        <v>2577</v>
      </c>
      <c r="B258" t="s">
        <v>1403</v>
      </c>
      <c r="C258" t="s">
        <v>1100</v>
      </c>
      <c r="D258" t="s">
        <v>2578</v>
      </c>
      <c r="E258" t="s">
        <v>2556</v>
      </c>
      <c r="F258" t="s">
        <v>177</v>
      </c>
      <c r="G258">
        <v>88800</v>
      </c>
      <c r="H258" t="s">
        <v>2557</v>
      </c>
      <c r="I258" t="s">
        <v>2558</v>
      </c>
      <c r="J258" t="s">
        <v>496</v>
      </c>
      <c r="K258" t="s">
        <v>117</v>
      </c>
      <c r="L258" t="s">
        <v>2579</v>
      </c>
      <c r="M258" t="s">
        <v>2580</v>
      </c>
      <c r="N258" t="s">
        <v>2581</v>
      </c>
      <c r="O258" t="s">
        <v>2582</v>
      </c>
      <c r="P258">
        <v>40</v>
      </c>
      <c r="Q258">
        <v>15</v>
      </c>
      <c r="T258">
        <v>2</v>
      </c>
      <c r="W258">
        <v>-15</v>
      </c>
      <c r="X258">
        <v>50</v>
      </c>
      <c r="Y258">
        <v>-15</v>
      </c>
      <c r="Z258">
        <v>24</v>
      </c>
      <c r="AF258" t="s">
        <v>653</v>
      </c>
      <c r="AG258" t="s">
        <v>157</v>
      </c>
      <c r="AK258" t="s">
        <v>1416</v>
      </c>
      <c r="AM258" t="s">
        <v>2563</v>
      </c>
      <c r="AN258" t="s">
        <v>2564</v>
      </c>
      <c r="AP258" t="s">
        <v>129</v>
      </c>
      <c r="AQ258" t="s">
        <v>129</v>
      </c>
      <c r="AR258" t="s">
        <v>129</v>
      </c>
      <c r="AS258" t="s">
        <v>129</v>
      </c>
      <c r="AT258" t="s">
        <v>187</v>
      </c>
      <c r="AU258" t="s">
        <v>312</v>
      </c>
      <c r="AV258" t="s">
        <v>1560</v>
      </c>
      <c r="AW258">
        <v>16</v>
      </c>
      <c r="AX258">
        <v>25</v>
      </c>
      <c r="AY258">
        <v>10</v>
      </c>
      <c r="BD258" t="s">
        <v>2583</v>
      </c>
      <c r="BE258" t="s">
        <v>129</v>
      </c>
      <c r="BH258" t="s">
        <v>280</v>
      </c>
      <c r="BJ258">
        <v>554</v>
      </c>
      <c r="BK258">
        <v>800</v>
      </c>
      <c r="BL258">
        <v>333</v>
      </c>
      <c r="BM258" t="s">
        <v>2056</v>
      </c>
      <c r="BN258" t="s">
        <v>2584</v>
      </c>
      <c r="BO258">
        <v>615</v>
      </c>
      <c r="BP258">
        <v>920</v>
      </c>
      <c r="BQ258">
        <v>390</v>
      </c>
    </row>
    <row r="259" spans="1:100" x14ac:dyDescent="0.25">
      <c r="A259" t="s">
        <v>2585</v>
      </c>
      <c r="B259" t="s">
        <v>1403</v>
      </c>
      <c r="C259" t="s">
        <v>1100</v>
      </c>
      <c r="D259" t="s">
        <v>2586</v>
      </c>
      <c r="E259" t="s">
        <v>2556</v>
      </c>
      <c r="F259" t="s">
        <v>177</v>
      </c>
      <c r="G259">
        <v>88800</v>
      </c>
      <c r="H259" t="s">
        <v>2557</v>
      </c>
      <c r="I259" t="s">
        <v>2587</v>
      </c>
      <c r="J259" t="s">
        <v>496</v>
      </c>
      <c r="K259" t="s">
        <v>117</v>
      </c>
      <c r="L259" t="s">
        <v>2588</v>
      </c>
      <c r="M259" t="s">
        <v>2589</v>
      </c>
      <c r="N259" t="s">
        <v>2590</v>
      </c>
      <c r="O259" t="s">
        <v>2591</v>
      </c>
      <c r="P259">
        <v>40</v>
      </c>
      <c r="Q259">
        <v>15</v>
      </c>
      <c r="T259">
        <v>1</v>
      </c>
      <c r="W259">
        <v>-15</v>
      </c>
      <c r="X259">
        <v>50</v>
      </c>
      <c r="Y259">
        <v>-15</v>
      </c>
      <c r="Z259">
        <v>24</v>
      </c>
      <c r="AF259" t="s">
        <v>653</v>
      </c>
      <c r="AG259" t="s">
        <v>157</v>
      </c>
      <c r="AK259" t="s">
        <v>1416</v>
      </c>
      <c r="AM259" t="s">
        <v>2563</v>
      </c>
      <c r="AN259" t="s">
        <v>2564</v>
      </c>
      <c r="AP259" t="s">
        <v>129</v>
      </c>
      <c r="AQ259" t="s">
        <v>129</v>
      </c>
      <c r="AR259" t="s">
        <v>129</v>
      </c>
      <c r="AS259" t="s">
        <v>129</v>
      </c>
      <c r="AT259" t="s">
        <v>187</v>
      </c>
      <c r="AU259" t="s">
        <v>312</v>
      </c>
      <c r="AV259" t="s">
        <v>1560</v>
      </c>
      <c r="AW259">
        <v>16</v>
      </c>
      <c r="AX259">
        <v>25</v>
      </c>
      <c r="AY259">
        <v>10</v>
      </c>
      <c r="BD259" t="s">
        <v>2592</v>
      </c>
      <c r="BE259" t="s">
        <v>129</v>
      </c>
      <c r="BH259" t="s">
        <v>280</v>
      </c>
      <c r="BJ259">
        <v>554</v>
      </c>
      <c r="BK259">
        <v>805</v>
      </c>
      <c r="BL259">
        <v>330</v>
      </c>
      <c r="BM259">
        <v>35</v>
      </c>
      <c r="BN259">
        <v>38</v>
      </c>
      <c r="BO259">
        <v>615</v>
      </c>
      <c r="BP259">
        <v>915</v>
      </c>
      <c r="BQ259">
        <v>370</v>
      </c>
    </row>
    <row r="260" spans="1:100" x14ac:dyDescent="0.25">
      <c r="A260" t="s">
        <v>2593</v>
      </c>
      <c r="B260" t="s">
        <v>1403</v>
      </c>
      <c r="C260" t="s">
        <v>1100</v>
      </c>
      <c r="D260" t="s">
        <v>2594</v>
      </c>
      <c r="E260" t="s">
        <v>2556</v>
      </c>
      <c r="F260" t="s">
        <v>177</v>
      </c>
      <c r="G260">
        <v>97400</v>
      </c>
      <c r="H260" t="s">
        <v>2557</v>
      </c>
      <c r="I260" t="s">
        <v>2558</v>
      </c>
      <c r="J260" t="s">
        <v>496</v>
      </c>
      <c r="K260" t="s">
        <v>117</v>
      </c>
      <c r="L260" t="s">
        <v>2595</v>
      </c>
      <c r="M260" t="s">
        <v>2596</v>
      </c>
      <c r="N260" t="s">
        <v>2597</v>
      </c>
      <c r="O260" t="s">
        <v>2598</v>
      </c>
      <c r="P260">
        <v>60</v>
      </c>
      <c r="Q260">
        <v>15</v>
      </c>
      <c r="T260">
        <v>3</v>
      </c>
      <c r="W260">
        <v>-15</v>
      </c>
      <c r="X260">
        <v>50</v>
      </c>
      <c r="Y260">
        <v>-15</v>
      </c>
      <c r="Z260">
        <v>24</v>
      </c>
      <c r="AF260" t="s">
        <v>627</v>
      </c>
      <c r="AG260" t="s">
        <v>157</v>
      </c>
      <c r="AK260" t="s">
        <v>1416</v>
      </c>
      <c r="AM260" t="s">
        <v>2599</v>
      </c>
      <c r="AN260" t="s">
        <v>2600</v>
      </c>
      <c r="AP260" t="s">
        <v>129</v>
      </c>
      <c r="AQ260" t="s">
        <v>129</v>
      </c>
      <c r="AR260" t="s">
        <v>129</v>
      </c>
      <c r="AS260" t="s">
        <v>129</v>
      </c>
      <c r="AT260" t="s">
        <v>187</v>
      </c>
      <c r="AU260" t="s">
        <v>312</v>
      </c>
      <c r="AV260" t="s">
        <v>1560</v>
      </c>
      <c r="AW260">
        <v>25</v>
      </c>
      <c r="AX260">
        <v>30</v>
      </c>
      <c r="AY260">
        <v>10</v>
      </c>
      <c r="BD260" t="s">
        <v>2601</v>
      </c>
      <c r="BE260" t="s">
        <v>129</v>
      </c>
      <c r="BH260" t="s">
        <v>280</v>
      </c>
      <c r="BJ260">
        <v>702</v>
      </c>
      <c r="BK260">
        <v>845</v>
      </c>
      <c r="BL260">
        <v>363</v>
      </c>
      <c r="BM260" t="s">
        <v>2157</v>
      </c>
      <c r="BN260" t="s">
        <v>2602</v>
      </c>
      <c r="BO260">
        <v>775</v>
      </c>
      <c r="BP260">
        <v>965</v>
      </c>
      <c r="BQ260">
        <v>395</v>
      </c>
    </row>
    <row r="261" spans="1:100" x14ac:dyDescent="0.25">
      <c r="A261" t="s">
        <v>2603</v>
      </c>
      <c r="B261" t="s">
        <v>1403</v>
      </c>
      <c r="C261" t="s">
        <v>1100</v>
      </c>
      <c r="D261" t="s">
        <v>2604</v>
      </c>
      <c r="E261" t="s">
        <v>2556</v>
      </c>
      <c r="F261" t="s">
        <v>177</v>
      </c>
      <c r="G261">
        <v>97400</v>
      </c>
      <c r="H261" t="s">
        <v>2557</v>
      </c>
      <c r="I261" t="s">
        <v>2605</v>
      </c>
      <c r="J261" t="s">
        <v>496</v>
      </c>
      <c r="K261" t="s">
        <v>117</v>
      </c>
      <c r="L261" t="s">
        <v>2606</v>
      </c>
      <c r="M261" t="s">
        <v>2607</v>
      </c>
      <c r="N261" t="s">
        <v>2608</v>
      </c>
      <c r="O261" t="s">
        <v>2609</v>
      </c>
      <c r="P261">
        <v>60</v>
      </c>
      <c r="Q261">
        <v>15</v>
      </c>
      <c r="T261">
        <v>3</v>
      </c>
      <c r="W261">
        <v>-15</v>
      </c>
      <c r="X261">
        <v>50</v>
      </c>
      <c r="Y261">
        <v>-15</v>
      </c>
      <c r="Z261">
        <v>24</v>
      </c>
      <c r="AF261" t="s">
        <v>653</v>
      </c>
      <c r="AG261" t="s">
        <v>157</v>
      </c>
      <c r="AK261" t="s">
        <v>1416</v>
      </c>
      <c r="AM261" t="s">
        <v>2599</v>
      </c>
      <c r="AN261" t="s">
        <v>2600</v>
      </c>
      <c r="AP261" t="s">
        <v>129</v>
      </c>
      <c r="AQ261" t="s">
        <v>129</v>
      </c>
      <c r="AR261" t="s">
        <v>129</v>
      </c>
      <c r="AS261" t="s">
        <v>129</v>
      </c>
      <c r="AT261" t="s">
        <v>187</v>
      </c>
      <c r="AU261" t="s">
        <v>312</v>
      </c>
      <c r="AV261" t="s">
        <v>1560</v>
      </c>
      <c r="AW261">
        <v>25</v>
      </c>
      <c r="AX261">
        <v>30</v>
      </c>
      <c r="AY261">
        <v>10</v>
      </c>
      <c r="BD261" t="s">
        <v>2610</v>
      </c>
      <c r="BE261" t="s">
        <v>129</v>
      </c>
      <c r="BH261" t="s">
        <v>280</v>
      </c>
      <c r="BJ261">
        <v>673</v>
      </c>
      <c r="BK261">
        <v>890</v>
      </c>
      <c r="BL261">
        <v>342</v>
      </c>
      <c r="BM261" t="s">
        <v>2611</v>
      </c>
      <c r="BN261" t="s">
        <v>2612</v>
      </c>
      <c r="BO261">
        <v>750</v>
      </c>
      <c r="BP261">
        <v>1030</v>
      </c>
      <c r="BQ261">
        <v>438</v>
      </c>
    </row>
    <row r="262" spans="1:100" x14ac:dyDescent="0.25">
      <c r="A262" t="s">
        <v>2613</v>
      </c>
      <c r="B262" t="s">
        <v>1403</v>
      </c>
      <c r="C262" t="s">
        <v>1100</v>
      </c>
      <c r="D262" t="s">
        <v>2614</v>
      </c>
      <c r="E262" t="s">
        <v>2556</v>
      </c>
      <c r="F262" t="s">
        <v>177</v>
      </c>
      <c r="G262">
        <v>112000</v>
      </c>
      <c r="H262" t="s">
        <v>2557</v>
      </c>
      <c r="I262" t="s">
        <v>2558</v>
      </c>
      <c r="J262" t="s">
        <v>496</v>
      </c>
      <c r="K262" t="s">
        <v>117</v>
      </c>
      <c r="L262" t="s">
        <v>2615</v>
      </c>
      <c r="M262" t="s">
        <v>2616</v>
      </c>
      <c r="N262" t="s">
        <v>2617</v>
      </c>
      <c r="O262" t="s">
        <v>2618</v>
      </c>
      <c r="P262">
        <v>60</v>
      </c>
      <c r="Q262">
        <v>15</v>
      </c>
      <c r="T262">
        <v>3</v>
      </c>
      <c r="W262">
        <v>-15</v>
      </c>
      <c r="X262">
        <v>50</v>
      </c>
      <c r="Y262">
        <v>-15</v>
      </c>
      <c r="Z262">
        <v>24</v>
      </c>
      <c r="AF262" t="s">
        <v>653</v>
      </c>
      <c r="AG262" t="s">
        <v>157</v>
      </c>
      <c r="AK262" t="s">
        <v>1416</v>
      </c>
      <c r="AM262" t="s">
        <v>2599</v>
      </c>
      <c r="AN262" t="s">
        <v>2600</v>
      </c>
      <c r="AP262" t="s">
        <v>129</v>
      </c>
      <c r="AQ262" t="s">
        <v>129</v>
      </c>
      <c r="AR262" t="s">
        <v>129</v>
      </c>
      <c r="AS262" t="s">
        <v>129</v>
      </c>
      <c r="AT262" t="s">
        <v>187</v>
      </c>
      <c r="AU262" t="s">
        <v>312</v>
      </c>
      <c r="AV262" t="s">
        <v>1560</v>
      </c>
      <c r="AW262">
        <v>25</v>
      </c>
      <c r="AX262">
        <v>30</v>
      </c>
      <c r="AY262">
        <v>10</v>
      </c>
      <c r="BD262" t="s">
        <v>2619</v>
      </c>
      <c r="BE262" t="s">
        <v>129</v>
      </c>
      <c r="BH262" t="s">
        <v>280</v>
      </c>
      <c r="BJ262">
        <v>702</v>
      </c>
      <c r="BK262">
        <v>845</v>
      </c>
      <c r="BL262">
        <v>363</v>
      </c>
      <c r="BM262" t="s">
        <v>2602</v>
      </c>
      <c r="BN262" t="s">
        <v>2289</v>
      </c>
      <c r="BO262">
        <v>775</v>
      </c>
      <c r="BP262">
        <v>965</v>
      </c>
      <c r="BQ262">
        <v>395</v>
      </c>
    </row>
    <row r="263" spans="1:100" x14ac:dyDescent="0.25">
      <c r="A263" t="s">
        <v>2620</v>
      </c>
      <c r="B263" t="s">
        <v>1403</v>
      </c>
      <c r="C263" t="s">
        <v>1100</v>
      </c>
      <c r="D263" t="s">
        <v>2621</v>
      </c>
      <c r="E263" t="s">
        <v>2556</v>
      </c>
      <c r="F263" t="s">
        <v>177</v>
      </c>
      <c r="G263">
        <v>112000</v>
      </c>
      <c r="H263" t="s">
        <v>2557</v>
      </c>
      <c r="I263" t="s">
        <v>2622</v>
      </c>
      <c r="J263" t="s">
        <v>496</v>
      </c>
      <c r="K263" t="s">
        <v>117</v>
      </c>
      <c r="L263" t="s">
        <v>2623</v>
      </c>
      <c r="M263" t="s">
        <v>2624</v>
      </c>
      <c r="N263" t="s">
        <v>2625</v>
      </c>
      <c r="O263" t="s">
        <v>2626</v>
      </c>
      <c r="P263">
        <v>60</v>
      </c>
      <c r="Q263">
        <v>15</v>
      </c>
      <c r="T263">
        <v>3</v>
      </c>
      <c r="W263">
        <v>-15</v>
      </c>
      <c r="X263">
        <v>50</v>
      </c>
      <c r="Y263">
        <v>-15</v>
      </c>
      <c r="Z263">
        <v>24</v>
      </c>
      <c r="AF263" t="s">
        <v>653</v>
      </c>
      <c r="AG263" t="s">
        <v>157</v>
      </c>
      <c r="AK263" t="s">
        <v>1416</v>
      </c>
      <c r="AM263" t="s">
        <v>2599</v>
      </c>
      <c r="AN263" t="s">
        <v>2600</v>
      </c>
      <c r="AP263" t="s">
        <v>129</v>
      </c>
      <c r="AQ263" t="s">
        <v>129</v>
      </c>
      <c r="AR263" t="s">
        <v>129</v>
      </c>
      <c r="AS263" t="s">
        <v>129</v>
      </c>
      <c r="AT263" t="s">
        <v>187</v>
      </c>
      <c r="AU263" t="s">
        <v>312</v>
      </c>
      <c r="AV263" t="s">
        <v>1560</v>
      </c>
      <c r="AW263">
        <v>25</v>
      </c>
      <c r="AX263">
        <v>30</v>
      </c>
      <c r="AY263">
        <v>10</v>
      </c>
      <c r="BD263" t="s">
        <v>2627</v>
      </c>
      <c r="BE263" t="s">
        <v>129</v>
      </c>
      <c r="BH263" t="s">
        <v>280</v>
      </c>
      <c r="BJ263">
        <v>673</v>
      </c>
      <c r="BK263">
        <v>890</v>
      </c>
      <c r="BL263">
        <v>342</v>
      </c>
      <c r="BM263">
        <v>48</v>
      </c>
      <c r="BN263" t="s">
        <v>2628</v>
      </c>
      <c r="BO263">
        <v>750</v>
      </c>
      <c r="BP263">
        <v>1030</v>
      </c>
      <c r="BQ263">
        <v>438</v>
      </c>
    </row>
    <row r="264" spans="1:100" x14ac:dyDescent="0.25">
      <c r="A264" t="s">
        <v>2629</v>
      </c>
      <c r="B264" t="s">
        <v>1403</v>
      </c>
      <c r="C264" t="s">
        <v>1100</v>
      </c>
      <c r="D264" t="s">
        <v>2630</v>
      </c>
      <c r="E264" t="s">
        <v>2556</v>
      </c>
      <c r="F264" t="s">
        <v>113</v>
      </c>
      <c r="G264">
        <v>132300</v>
      </c>
      <c r="H264" t="s">
        <v>2557</v>
      </c>
      <c r="I264" t="s">
        <v>2558</v>
      </c>
      <c r="J264" t="s">
        <v>496</v>
      </c>
      <c r="K264" t="s">
        <v>117</v>
      </c>
      <c r="L264" t="s">
        <v>2631</v>
      </c>
      <c r="M264" t="s">
        <v>2632</v>
      </c>
      <c r="N264" t="s">
        <v>2633</v>
      </c>
      <c r="O264" t="s">
        <v>2634</v>
      </c>
      <c r="P264">
        <v>80</v>
      </c>
      <c r="Q264">
        <v>15</v>
      </c>
      <c r="W264">
        <v>-15</v>
      </c>
      <c r="X264">
        <v>50</v>
      </c>
      <c r="Y264">
        <v>-15</v>
      </c>
      <c r="Z264">
        <v>24</v>
      </c>
      <c r="AF264" t="s">
        <v>146</v>
      </c>
      <c r="AG264" t="s">
        <v>157</v>
      </c>
      <c r="AK264" t="s">
        <v>1416</v>
      </c>
      <c r="AM264" t="s">
        <v>2635</v>
      </c>
      <c r="AN264" t="s">
        <v>2636</v>
      </c>
      <c r="AP264" t="s">
        <v>129</v>
      </c>
      <c r="AQ264" t="s">
        <v>129</v>
      </c>
      <c r="AR264" t="s">
        <v>129</v>
      </c>
      <c r="AS264" t="s">
        <v>129</v>
      </c>
      <c r="AT264" t="s">
        <v>187</v>
      </c>
      <c r="AU264" t="s">
        <v>312</v>
      </c>
      <c r="AV264" t="s">
        <v>1560</v>
      </c>
      <c r="AW264">
        <v>25</v>
      </c>
      <c r="AX264">
        <v>35</v>
      </c>
      <c r="AY264">
        <v>10</v>
      </c>
      <c r="BD264" t="s">
        <v>2637</v>
      </c>
      <c r="BE264" t="s">
        <v>129</v>
      </c>
      <c r="BH264" t="s">
        <v>280</v>
      </c>
      <c r="BJ264">
        <v>810</v>
      </c>
      <c r="BK264">
        <v>946</v>
      </c>
      <c r="BL264">
        <v>410</v>
      </c>
      <c r="BM264" t="s">
        <v>2638</v>
      </c>
      <c r="BN264" t="s">
        <v>2639</v>
      </c>
      <c r="BO264">
        <v>875</v>
      </c>
      <c r="BP264">
        <v>1090</v>
      </c>
      <c r="BQ264">
        <v>500</v>
      </c>
    </row>
    <row r="265" spans="1:100" x14ac:dyDescent="0.25">
      <c r="A265" t="s">
        <v>2640</v>
      </c>
      <c r="B265" t="s">
        <v>1403</v>
      </c>
      <c r="C265" t="s">
        <v>1100</v>
      </c>
      <c r="D265" t="s">
        <v>2641</v>
      </c>
      <c r="E265" t="s">
        <v>2556</v>
      </c>
      <c r="F265" t="s">
        <v>113</v>
      </c>
      <c r="G265">
        <v>182400</v>
      </c>
      <c r="H265" t="s">
        <v>2557</v>
      </c>
      <c r="I265" t="s">
        <v>2558</v>
      </c>
      <c r="J265" t="s">
        <v>496</v>
      </c>
      <c r="K265" t="s">
        <v>117</v>
      </c>
      <c r="L265" t="s">
        <v>2642</v>
      </c>
      <c r="M265" t="s">
        <v>2643</v>
      </c>
      <c r="N265" t="s">
        <v>2644</v>
      </c>
      <c r="O265" t="s">
        <v>2645</v>
      </c>
      <c r="P265">
        <v>80</v>
      </c>
      <c r="Q265">
        <v>15</v>
      </c>
      <c r="T265">
        <v>4</v>
      </c>
      <c r="W265">
        <v>-15</v>
      </c>
      <c r="X265">
        <v>50</v>
      </c>
      <c r="Y265">
        <v>-15</v>
      </c>
      <c r="Z265">
        <v>24</v>
      </c>
      <c r="AF265" t="s">
        <v>627</v>
      </c>
      <c r="AG265" t="s">
        <v>157</v>
      </c>
      <c r="AK265" t="s">
        <v>1416</v>
      </c>
      <c r="AM265" t="s">
        <v>2635</v>
      </c>
      <c r="AN265" t="s">
        <v>2636</v>
      </c>
      <c r="AP265" t="s">
        <v>129</v>
      </c>
      <c r="AQ265" t="s">
        <v>129</v>
      </c>
      <c r="AR265" t="s">
        <v>129</v>
      </c>
      <c r="AS265" t="s">
        <v>129</v>
      </c>
      <c r="AT265" t="s">
        <v>187</v>
      </c>
      <c r="AU265" t="s">
        <v>312</v>
      </c>
      <c r="AV265" t="s">
        <v>1560</v>
      </c>
      <c r="AW265">
        <v>25</v>
      </c>
      <c r="AX265">
        <v>35</v>
      </c>
      <c r="AY265">
        <v>10</v>
      </c>
      <c r="BD265" t="s">
        <v>2646</v>
      </c>
      <c r="BE265" t="s">
        <v>129</v>
      </c>
      <c r="BH265" t="s">
        <v>280</v>
      </c>
      <c r="BJ265">
        <v>810</v>
      </c>
      <c r="BK265">
        <v>946</v>
      </c>
      <c r="BL265">
        <v>410</v>
      </c>
      <c r="BM265" t="s">
        <v>2647</v>
      </c>
      <c r="BN265" t="s">
        <v>2648</v>
      </c>
      <c r="BO265">
        <v>875</v>
      </c>
      <c r="BP265">
        <v>1090</v>
      </c>
      <c r="BQ265">
        <v>500</v>
      </c>
    </row>
    <row r="266" spans="1:100" x14ac:dyDescent="0.25">
      <c r="A266" t="s">
        <v>2649</v>
      </c>
      <c r="B266" t="s">
        <v>1403</v>
      </c>
      <c r="C266" t="s">
        <v>1100</v>
      </c>
      <c r="D266" t="s">
        <v>2650</v>
      </c>
      <c r="E266" t="s">
        <v>2556</v>
      </c>
      <c r="F266" t="s">
        <v>113</v>
      </c>
      <c r="G266">
        <v>190800</v>
      </c>
      <c r="H266" t="s">
        <v>2557</v>
      </c>
      <c r="I266" t="s">
        <v>2558</v>
      </c>
      <c r="J266" t="s">
        <v>496</v>
      </c>
      <c r="K266" t="s">
        <v>117</v>
      </c>
      <c r="L266" t="s">
        <v>2651</v>
      </c>
      <c r="M266" t="s">
        <v>2652</v>
      </c>
      <c r="N266" t="s">
        <v>2653</v>
      </c>
      <c r="O266" t="s">
        <v>2654</v>
      </c>
      <c r="P266">
        <v>80</v>
      </c>
      <c r="Q266">
        <v>15</v>
      </c>
      <c r="T266">
        <v>5</v>
      </c>
      <c r="W266">
        <v>-15</v>
      </c>
      <c r="X266">
        <v>50</v>
      </c>
      <c r="Y266">
        <v>-15</v>
      </c>
      <c r="Z266">
        <v>24</v>
      </c>
      <c r="AF266" t="s">
        <v>121</v>
      </c>
      <c r="AG266" t="s">
        <v>430</v>
      </c>
      <c r="AK266" t="s">
        <v>1416</v>
      </c>
      <c r="AM266" t="s">
        <v>2655</v>
      </c>
      <c r="AN266" t="s">
        <v>2656</v>
      </c>
      <c r="AP266" t="s">
        <v>129</v>
      </c>
      <c r="AQ266" t="s">
        <v>129</v>
      </c>
      <c r="AR266" t="s">
        <v>129</v>
      </c>
      <c r="AS266" t="s">
        <v>129</v>
      </c>
      <c r="AT266" t="s">
        <v>187</v>
      </c>
      <c r="AU266" t="s">
        <v>312</v>
      </c>
      <c r="AV266" t="s">
        <v>1560</v>
      </c>
      <c r="AW266">
        <v>25</v>
      </c>
      <c r="AX266">
        <v>35</v>
      </c>
      <c r="AY266">
        <v>10</v>
      </c>
      <c r="BD266" t="s">
        <v>2657</v>
      </c>
      <c r="BE266" t="s">
        <v>129</v>
      </c>
      <c r="BH266" t="s">
        <v>280</v>
      </c>
      <c r="BJ266">
        <v>810</v>
      </c>
      <c r="BK266">
        <v>946</v>
      </c>
      <c r="BL266">
        <v>410</v>
      </c>
      <c r="BM266" t="s">
        <v>2658</v>
      </c>
      <c r="BN266" t="s">
        <v>2659</v>
      </c>
      <c r="BO266">
        <v>875</v>
      </c>
      <c r="BP266">
        <v>1090</v>
      </c>
      <c r="BQ266">
        <v>500</v>
      </c>
    </row>
    <row r="267" spans="1:100" x14ac:dyDescent="0.25">
      <c r="A267" t="s">
        <v>2660</v>
      </c>
      <c r="B267" t="s">
        <v>2661</v>
      </c>
      <c r="C267" t="s">
        <v>110</v>
      </c>
      <c r="D267" t="s">
        <v>2662</v>
      </c>
      <c r="E267" t="s">
        <v>2663</v>
      </c>
      <c r="F267" t="s">
        <v>177</v>
      </c>
      <c r="G267">
        <v>23200</v>
      </c>
      <c r="H267" t="s">
        <v>2664</v>
      </c>
      <c r="I267" t="s">
        <v>2665</v>
      </c>
      <c r="J267" t="s">
        <v>2666</v>
      </c>
      <c r="K267" t="s">
        <v>129</v>
      </c>
      <c r="L267" t="s">
        <v>1273</v>
      </c>
      <c r="M267" t="s">
        <v>1476</v>
      </c>
      <c r="N267" t="s">
        <v>2667</v>
      </c>
      <c r="O267" t="s">
        <v>2668</v>
      </c>
      <c r="P267">
        <v>15</v>
      </c>
      <c r="Q267">
        <v>5</v>
      </c>
      <c r="T267">
        <v>1</v>
      </c>
      <c r="W267">
        <v>15</v>
      </c>
      <c r="X267">
        <v>43</v>
      </c>
      <c r="Y267">
        <v>-7</v>
      </c>
      <c r="Z267">
        <v>24</v>
      </c>
      <c r="AC267">
        <v>6</v>
      </c>
      <c r="AD267" t="s">
        <v>870</v>
      </c>
      <c r="AE267" t="s">
        <v>871</v>
      </c>
      <c r="AK267" t="s">
        <v>1416</v>
      </c>
      <c r="AM267" t="s">
        <v>126</v>
      </c>
      <c r="AN267" t="s">
        <v>127</v>
      </c>
      <c r="AO267">
        <v>16</v>
      </c>
      <c r="AP267" t="s">
        <v>129</v>
      </c>
      <c r="AQ267" t="s">
        <v>129</v>
      </c>
      <c r="AR267" t="s">
        <v>129</v>
      </c>
      <c r="AS267" t="s">
        <v>129</v>
      </c>
      <c r="AT267" t="s">
        <v>130</v>
      </c>
      <c r="AU267" t="s">
        <v>131</v>
      </c>
      <c r="AV267" t="s">
        <v>1479</v>
      </c>
      <c r="AW267">
        <v>10</v>
      </c>
      <c r="BD267" t="s">
        <v>1480</v>
      </c>
      <c r="BE267" t="s">
        <v>129</v>
      </c>
      <c r="BG267">
        <v>21</v>
      </c>
      <c r="BH267" t="s">
        <v>280</v>
      </c>
      <c r="BR267" t="s">
        <v>2669</v>
      </c>
      <c r="CG267">
        <v>498</v>
      </c>
      <c r="CH267">
        <v>520</v>
      </c>
      <c r="CI267">
        <v>777</v>
      </c>
      <c r="CJ267">
        <v>818</v>
      </c>
      <c r="CK267">
        <v>290</v>
      </c>
      <c r="CL267">
        <v>325</v>
      </c>
      <c r="CM267">
        <v>22</v>
      </c>
      <c r="CN267">
        <v>25</v>
      </c>
      <c r="CO267">
        <v>255</v>
      </c>
      <c r="CP267">
        <v>325</v>
      </c>
      <c r="CQ267">
        <v>698</v>
      </c>
      <c r="CR267">
        <v>764</v>
      </c>
      <c r="CS267">
        <v>190</v>
      </c>
      <c r="CT267">
        <v>257</v>
      </c>
      <c r="CU267">
        <v>7</v>
      </c>
      <c r="CV267" t="s">
        <v>137</v>
      </c>
    </row>
    <row r="268" spans="1:100" x14ac:dyDescent="0.25">
      <c r="A268" t="s">
        <v>2670</v>
      </c>
      <c r="B268" t="s">
        <v>2661</v>
      </c>
      <c r="C268" t="s">
        <v>110</v>
      </c>
      <c r="D268" t="s">
        <v>2671</v>
      </c>
      <c r="E268" t="s">
        <v>2663</v>
      </c>
      <c r="F268" t="s">
        <v>113</v>
      </c>
      <c r="G268">
        <v>23200</v>
      </c>
      <c r="H268" t="s">
        <v>2664</v>
      </c>
      <c r="I268" t="s">
        <v>2665</v>
      </c>
      <c r="J268" t="s">
        <v>2666</v>
      </c>
      <c r="K268" t="s">
        <v>129</v>
      </c>
      <c r="L268" t="s">
        <v>1476</v>
      </c>
      <c r="M268" t="s">
        <v>1476</v>
      </c>
      <c r="N268" t="s">
        <v>119</v>
      </c>
      <c r="O268" t="s">
        <v>2672</v>
      </c>
      <c r="P268">
        <v>15</v>
      </c>
      <c r="Q268">
        <v>5</v>
      </c>
      <c r="W268">
        <v>15</v>
      </c>
      <c r="X268">
        <v>43</v>
      </c>
      <c r="Y268">
        <v>-7</v>
      </c>
      <c r="Z268">
        <v>24</v>
      </c>
      <c r="AD268" t="s">
        <v>870</v>
      </c>
      <c r="AE268" t="s">
        <v>871</v>
      </c>
      <c r="AK268" t="s">
        <v>1416</v>
      </c>
      <c r="AM268" t="s">
        <v>126</v>
      </c>
      <c r="AN268" t="s">
        <v>127</v>
      </c>
      <c r="AO268">
        <v>16</v>
      </c>
      <c r="AP268" t="s">
        <v>129</v>
      </c>
      <c r="AQ268" t="s">
        <v>129</v>
      </c>
      <c r="AR268" t="s">
        <v>129</v>
      </c>
      <c r="AS268" t="s">
        <v>129</v>
      </c>
      <c r="AT268" t="s">
        <v>130</v>
      </c>
      <c r="AU268" t="s">
        <v>131</v>
      </c>
      <c r="AV268" t="s">
        <v>1479</v>
      </c>
      <c r="AW268">
        <v>10</v>
      </c>
      <c r="BD268" t="s">
        <v>2673</v>
      </c>
      <c r="BE268" t="s">
        <v>129</v>
      </c>
      <c r="BG268">
        <v>22</v>
      </c>
      <c r="BH268" t="s">
        <v>280</v>
      </c>
      <c r="BR268" t="s">
        <v>2674</v>
      </c>
      <c r="CG268">
        <v>459</v>
      </c>
      <c r="CH268">
        <v>481</v>
      </c>
      <c r="CI268">
        <v>712</v>
      </c>
      <c r="CJ268">
        <v>765</v>
      </c>
      <c r="CK268">
        <v>276</v>
      </c>
      <c r="CL268">
        <v>310</v>
      </c>
      <c r="CM268">
        <v>20</v>
      </c>
      <c r="CN268">
        <v>23</v>
      </c>
      <c r="CO268">
        <v>250</v>
      </c>
      <c r="CP268">
        <v>320</v>
      </c>
      <c r="CQ268">
        <v>777</v>
      </c>
      <c r="CR268">
        <v>850</v>
      </c>
      <c r="CS268">
        <v>201</v>
      </c>
      <c r="CT268">
        <v>275</v>
      </c>
      <c r="CU268" t="s">
        <v>1400</v>
      </c>
      <c r="CV268" t="s">
        <v>247</v>
      </c>
    </row>
    <row r="269" spans="1:100" x14ac:dyDescent="0.25">
      <c r="A269" t="s">
        <v>2675</v>
      </c>
      <c r="B269" t="s">
        <v>2661</v>
      </c>
      <c r="C269" t="s">
        <v>110</v>
      </c>
      <c r="D269" t="s">
        <v>2676</v>
      </c>
      <c r="E269" t="s">
        <v>2663</v>
      </c>
      <c r="F269" t="s">
        <v>177</v>
      </c>
      <c r="G269">
        <v>26000</v>
      </c>
      <c r="H269" t="s">
        <v>2664</v>
      </c>
      <c r="I269" t="s">
        <v>2665</v>
      </c>
      <c r="J269" t="s">
        <v>2666</v>
      </c>
      <c r="K269" t="s">
        <v>129</v>
      </c>
      <c r="L269" t="s">
        <v>1505</v>
      </c>
      <c r="M269" t="s">
        <v>2677</v>
      </c>
      <c r="N269" t="s">
        <v>2678</v>
      </c>
      <c r="O269" t="s">
        <v>2679</v>
      </c>
      <c r="P269">
        <v>15</v>
      </c>
      <c r="Q269">
        <v>5</v>
      </c>
      <c r="T269">
        <v>1</v>
      </c>
      <c r="W269">
        <v>15</v>
      </c>
      <c r="X269">
        <v>43</v>
      </c>
      <c r="Y269">
        <v>-7</v>
      </c>
      <c r="Z269">
        <v>24</v>
      </c>
      <c r="AC269">
        <v>9</v>
      </c>
      <c r="AD269" t="s">
        <v>861</v>
      </c>
      <c r="AE269" t="s">
        <v>871</v>
      </c>
      <c r="AK269" t="s">
        <v>2680</v>
      </c>
      <c r="AM269" t="s">
        <v>126</v>
      </c>
      <c r="AN269" t="s">
        <v>127</v>
      </c>
      <c r="AO269">
        <v>16</v>
      </c>
      <c r="AP269" t="s">
        <v>129</v>
      </c>
      <c r="AQ269" t="s">
        <v>129</v>
      </c>
      <c r="AR269" t="s">
        <v>129</v>
      </c>
      <c r="AS269" t="s">
        <v>129</v>
      </c>
      <c r="AT269" t="s">
        <v>130</v>
      </c>
      <c r="AU269" t="s">
        <v>131</v>
      </c>
      <c r="AV269" t="s">
        <v>1479</v>
      </c>
      <c r="AW269">
        <v>10</v>
      </c>
      <c r="BD269" t="s">
        <v>2681</v>
      </c>
      <c r="BE269" t="s">
        <v>129</v>
      </c>
      <c r="BG269">
        <v>26</v>
      </c>
      <c r="BH269" t="s">
        <v>280</v>
      </c>
      <c r="BR269" t="s">
        <v>2682</v>
      </c>
      <c r="CG269">
        <v>498</v>
      </c>
      <c r="CH269">
        <v>520</v>
      </c>
      <c r="CI269">
        <v>777</v>
      </c>
      <c r="CJ269">
        <v>818</v>
      </c>
      <c r="CK269">
        <v>290</v>
      </c>
      <c r="CL269">
        <v>325</v>
      </c>
      <c r="CM269">
        <v>24</v>
      </c>
      <c r="CN269">
        <v>27</v>
      </c>
      <c r="CO269">
        <v>255</v>
      </c>
      <c r="CP269">
        <v>325</v>
      </c>
      <c r="CQ269">
        <v>698</v>
      </c>
      <c r="CR269">
        <v>764</v>
      </c>
      <c r="CS269">
        <v>190</v>
      </c>
      <c r="CT269">
        <v>257</v>
      </c>
      <c r="CU269">
        <v>7</v>
      </c>
      <c r="CV269" t="s">
        <v>137</v>
      </c>
    </row>
    <row r="270" spans="1:100" x14ac:dyDescent="0.25">
      <c r="A270" t="s">
        <v>2683</v>
      </c>
      <c r="B270" t="s">
        <v>2661</v>
      </c>
      <c r="C270" t="s">
        <v>110</v>
      </c>
      <c r="D270" t="s">
        <v>2684</v>
      </c>
      <c r="E270" t="s">
        <v>2663</v>
      </c>
      <c r="F270" t="s">
        <v>113</v>
      </c>
      <c r="G270">
        <v>26000</v>
      </c>
      <c r="H270" t="s">
        <v>2664</v>
      </c>
      <c r="I270" t="s">
        <v>2665</v>
      </c>
      <c r="J270" t="s">
        <v>2666</v>
      </c>
      <c r="K270" t="s">
        <v>129</v>
      </c>
      <c r="L270" t="s">
        <v>1505</v>
      </c>
      <c r="M270" t="s">
        <v>2685</v>
      </c>
      <c r="N270" t="s">
        <v>2686</v>
      </c>
      <c r="O270" t="s">
        <v>2687</v>
      </c>
      <c r="P270">
        <v>15</v>
      </c>
      <c r="Q270">
        <v>5</v>
      </c>
      <c r="W270">
        <v>15</v>
      </c>
      <c r="X270">
        <v>43</v>
      </c>
      <c r="Y270">
        <v>-7</v>
      </c>
      <c r="Z270">
        <v>24</v>
      </c>
      <c r="AD270" t="s">
        <v>870</v>
      </c>
      <c r="AE270" t="s">
        <v>871</v>
      </c>
      <c r="AK270" t="s">
        <v>1416</v>
      </c>
      <c r="AM270" t="s">
        <v>126</v>
      </c>
      <c r="AN270" t="s">
        <v>127</v>
      </c>
      <c r="AO270">
        <v>16</v>
      </c>
      <c r="AP270" t="s">
        <v>129</v>
      </c>
      <c r="AQ270" t="s">
        <v>129</v>
      </c>
      <c r="AR270" t="s">
        <v>129</v>
      </c>
      <c r="AS270" t="s">
        <v>129</v>
      </c>
      <c r="AT270" t="s">
        <v>130</v>
      </c>
      <c r="AU270" t="s">
        <v>131</v>
      </c>
      <c r="AV270" t="s">
        <v>1479</v>
      </c>
      <c r="AW270">
        <v>10</v>
      </c>
      <c r="BD270" t="s">
        <v>2688</v>
      </c>
      <c r="BE270" t="s">
        <v>129</v>
      </c>
      <c r="BG270">
        <v>26</v>
      </c>
      <c r="BH270" t="s">
        <v>280</v>
      </c>
      <c r="BR270" t="s">
        <v>2674</v>
      </c>
      <c r="CG270">
        <v>459</v>
      </c>
      <c r="CH270">
        <v>481</v>
      </c>
      <c r="CI270">
        <v>712</v>
      </c>
      <c r="CJ270">
        <v>765</v>
      </c>
      <c r="CK270">
        <v>276</v>
      </c>
      <c r="CL270">
        <v>310</v>
      </c>
      <c r="CM270">
        <v>22</v>
      </c>
      <c r="CN270">
        <v>25</v>
      </c>
      <c r="CO270">
        <v>250</v>
      </c>
      <c r="CP270">
        <v>320</v>
      </c>
      <c r="CQ270">
        <v>777</v>
      </c>
      <c r="CR270">
        <v>850</v>
      </c>
      <c r="CS270">
        <v>201</v>
      </c>
      <c r="CT270">
        <v>275</v>
      </c>
      <c r="CU270" t="s">
        <v>1400</v>
      </c>
      <c r="CV270" t="s">
        <v>247</v>
      </c>
    </row>
    <row r="271" spans="1:100" x14ac:dyDescent="0.25">
      <c r="A271" t="s">
        <v>2689</v>
      </c>
      <c r="B271" t="s">
        <v>2661</v>
      </c>
      <c r="C271" t="s">
        <v>110</v>
      </c>
      <c r="D271" t="s">
        <v>2690</v>
      </c>
      <c r="E271" t="s">
        <v>2663</v>
      </c>
      <c r="F271" t="s">
        <v>177</v>
      </c>
      <c r="G271">
        <v>32300</v>
      </c>
      <c r="H271" t="s">
        <v>2664</v>
      </c>
      <c r="I271" t="s">
        <v>2665</v>
      </c>
      <c r="J271" t="s">
        <v>2666</v>
      </c>
      <c r="K271" t="s">
        <v>129</v>
      </c>
      <c r="L271" t="s">
        <v>1519</v>
      </c>
      <c r="M271" t="s">
        <v>2691</v>
      </c>
      <c r="N271" t="s">
        <v>2692</v>
      </c>
      <c r="O271" t="s">
        <v>394</v>
      </c>
      <c r="P271">
        <v>15</v>
      </c>
      <c r="Q271">
        <v>5</v>
      </c>
      <c r="T271">
        <v>1</v>
      </c>
      <c r="W271">
        <v>15</v>
      </c>
      <c r="X271">
        <v>43</v>
      </c>
      <c r="Y271">
        <v>-7</v>
      </c>
      <c r="Z271">
        <v>24</v>
      </c>
      <c r="AC271">
        <v>15</v>
      </c>
      <c r="AD271" t="s">
        <v>870</v>
      </c>
      <c r="AE271" t="s">
        <v>2164</v>
      </c>
      <c r="AK271" t="s">
        <v>1416</v>
      </c>
      <c r="AM271" t="s">
        <v>126</v>
      </c>
      <c r="AN271" t="s">
        <v>127</v>
      </c>
      <c r="AO271">
        <v>16</v>
      </c>
      <c r="AP271" t="s">
        <v>129</v>
      </c>
      <c r="AQ271" t="s">
        <v>129</v>
      </c>
      <c r="AR271" t="s">
        <v>129</v>
      </c>
      <c r="AS271" t="s">
        <v>129</v>
      </c>
      <c r="AT271" t="s">
        <v>130</v>
      </c>
      <c r="AU271" t="s">
        <v>131</v>
      </c>
      <c r="AV271" t="s">
        <v>1479</v>
      </c>
      <c r="AW271">
        <v>16</v>
      </c>
      <c r="BD271" t="s">
        <v>2693</v>
      </c>
      <c r="BE271" t="s">
        <v>129</v>
      </c>
      <c r="BG271">
        <v>35</v>
      </c>
      <c r="BH271" t="s">
        <v>280</v>
      </c>
      <c r="BR271" t="s">
        <v>2694</v>
      </c>
      <c r="CG271">
        <v>498</v>
      </c>
      <c r="CH271">
        <v>520</v>
      </c>
      <c r="CI271">
        <v>777</v>
      </c>
      <c r="CJ271">
        <v>818</v>
      </c>
      <c r="CK271">
        <v>290</v>
      </c>
      <c r="CL271">
        <v>325</v>
      </c>
      <c r="CM271">
        <v>25</v>
      </c>
      <c r="CN271">
        <v>28</v>
      </c>
      <c r="CO271">
        <v>250</v>
      </c>
      <c r="CP271">
        <v>315</v>
      </c>
      <c r="CQ271">
        <v>777</v>
      </c>
      <c r="CR271">
        <v>840</v>
      </c>
      <c r="CS271">
        <v>201</v>
      </c>
      <c r="CT271">
        <v>260</v>
      </c>
      <c r="CU271" t="s">
        <v>1400</v>
      </c>
      <c r="CV271">
        <v>10</v>
      </c>
    </row>
    <row r="272" spans="1:100" x14ac:dyDescent="0.25">
      <c r="A272" t="s">
        <v>2695</v>
      </c>
      <c r="B272" t="s">
        <v>2661</v>
      </c>
      <c r="C272" t="s">
        <v>110</v>
      </c>
      <c r="D272" t="s">
        <v>2696</v>
      </c>
      <c r="E272" t="s">
        <v>2663</v>
      </c>
      <c r="F272" t="s">
        <v>113</v>
      </c>
      <c r="G272">
        <v>32300</v>
      </c>
      <c r="H272" t="s">
        <v>2664</v>
      </c>
      <c r="I272" t="s">
        <v>2665</v>
      </c>
      <c r="J272" t="s">
        <v>2666</v>
      </c>
      <c r="K272" t="s">
        <v>129</v>
      </c>
      <c r="L272" t="s">
        <v>1519</v>
      </c>
      <c r="M272" t="s">
        <v>1620</v>
      </c>
      <c r="N272" t="s">
        <v>1621</v>
      </c>
      <c r="O272" t="s">
        <v>2697</v>
      </c>
      <c r="P272">
        <v>15</v>
      </c>
      <c r="Q272">
        <v>5</v>
      </c>
      <c r="W272">
        <v>15</v>
      </c>
      <c r="X272">
        <v>43</v>
      </c>
      <c r="Y272">
        <v>-7</v>
      </c>
      <c r="Z272">
        <v>24</v>
      </c>
      <c r="AD272" t="s">
        <v>870</v>
      </c>
      <c r="AE272" t="s">
        <v>871</v>
      </c>
      <c r="AK272" t="s">
        <v>1416</v>
      </c>
      <c r="AM272" t="s">
        <v>126</v>
      </c>
      <c r="AN272" t="s">
        <v>127</v>
      </c>
      <c r="AO272">
        <v>16</v>
      </c>
      <c r="AP272" t="s">
        <v>129</v>
      </c>
      <c r="AQ272" t="s">
        <v>129</v>
      </c>
      <c r="AR272" t="s">
        <v>129</v>
      </c>
      <c r="AS272" t="s">
        <v>129</v>
      </c>
      <c r="AT272" t="s">
        <v>130</v>
      </c>
      <c r="AU272" t="s">
        <v>131</v>
      </c>
      <c r="AV272" t="s">
        <v>1479</v>
      </c>
      <c r="AW272">
        <v>16</v>
      </c>
      <c r="BD272" t="s">
        <v>2698</v>
      </c>
      <c r="BE272" t="s">
        <v>129</v>
      </c>
      <c r="BG272">
        <v>35</v>
      </c>
      <c r="BH272" t="s">
        <v>280</v>
      </c>
      <c r="BR272" t="s">
        <v>2674</v>
      </c>
      <c r="CG272">
        <v>498</v>
      </c>
      <c r="CH272">
        <v>520</v>
      </c>
      <c r="CI272">
        <v>777</v>
      </c>
      <c r="CJ272">
        <v>818</v>
      </c>
      <c r="CK272">
        <v>290</v>
      </c>
      <c r="CL272">
        <v>325</v>
      </c>
      <c r="CM272">
        <v>24</v>
      </c>
      <c r="CN272">
        <v>27</v>
      </c>
      <c r="CO272">
        <v>250</v>
      </c>
      <c r="CP272">
        <v>320</v>
      </c>
      <c r="CQ272">
        <v>777</v>
      </c>
      <c r="CR272">
        <v>850</v>
      </c>
      <c r="CS272">
        <v>201</v>
      </c>
      <c r="CT272">
        <v>275</v>
      </c>
      <c r="CU272">
        <v>8</v>
      </c>
      <c r="CV272">
        <v>10</v>
      </c>
    </row>
    <row r="273" spans="1:100" x14ac:dyDescent="0.25">
      <c r="A273" t="s">
        <v>2699</v>
      </c>
      <c r="B273" t="s">
        <v>2661</v>
      </c>
      <c r="C273" t="s">
        <v>110</v>
      </c>
      <c r="D273" t="s">
        <v>2700</v>
      </c>
      <c r="E273" t="s">
        <v>2663</v>
      </c>
      <c r="F273" t="s">
        <v>177</v>
      </c>
      <c r="G273">
        <v>51400</v>
      </c>
      <c r="H273" t="s">
        <v>2664</v>
      </c>
      <c r="I273" t="s">
        <v>2665</v>
      </c>
      <c r="J273" t="s">
        <v>2666</v>
      </c>
      <c r="K273" t="s">
        <v>129</v>
      </c>
      <c r="L273" t="s">
        <v>1535</v>
      </c>
      <c r="M273" t="s">
        <v>1536</v>
      </c>
      <c r="N273" t="s">
        <v>2701</v>
      </c>
      <c r="O273" t="s">
        <v>2702</v>
      </c>
      <c r="P273">
        <v>15</v>
      </c>
      <c r="Q273">
        <v>5</v>
      </c>
      <c r="T273">
        <v>1</v>
      </c>
      <c r="W273">
        <v>15</v>
      </c>
      <c r="X273">
        <v>43</v>
      </c>
      <c r="Y273">
        <v>-7</v>
      </c>
      <c r="Z273">
        <v>24</v>
      </c>
      <c r="AC273">
        <v>20</v>
      </c>
      <c r="AD273" t="s">
        <v>1699</v>
      </c>
      <c r="AE273" t="s">
        <v>871</v>
      </c>
      <c r="AK273" t="s">
        <v>2703</v>
      </c>
      <c r="AM273" t="s">
        <v>126</v>
      </c>
      <c r="AN273" t="s">
        <v>170</v>
      </c>
      <c r="AO273">
        <v>16</v>
      </c>
      <c r="AP273" t="s">
        <v>129</v>
      </c>
      <c r="AQ273" t="s">
        <v>129</v>
      </c>
      <c r="AR273" t="s">
        <v>129</v>
      </c>
      <c r="AS273" t="s">
        <v>129</v>
      </c>
      <c r="AT273" t="s">
        <v>130</v>
      </c>
      <c r="AU273" t="s">
        <v>131</v>
      </c>
      <c r="AV273" t="s">
        <v>1479</v>
      </c>
      <c r="AW273">
        <v>20</v>
      </c>
      <c r="BD273" t="s">
        <v>2704</v>
      </c>
      <c r="BE273" t="s">
        <v>129</v>
      </c>
      <c r="BG273">
        <v>53</v>
      </c>
      <c r="BH273" t="s">
        <v>280</v>
      </c>
      <c r="BR273" t="s">
        <v>2705</v>
      </c>
      <c r="CG273">
        <v>602</v>
      </c>
      <c r="CH273">
        <v>628</v>
      </c>
      <c r="CI273">
        <v>853</v>
      </c>
      <c r="CJ273">
        <v>890</v>
      </c>
      <c r="CK273">
        <v>349</v>
      </c>
      <c r="CL273">
        <v>385</v>
      </c>
      <c r="CM273">
        <v>38</v>
      </c>
      <c r="CN273">
        <v>42</v>
      </c>
      <c r="CO273">
        <v>294</v>
      </c>
      <c r="CP273">
        <v>372</v>
      </c>
      <c r="CQ273">
        <v>910</v>
      </c>
      <c r="CR273">
        <v>979</v>
      </c>
      <c r="CS273">
        <v>206</v>
      </c>
      <c r="CT273">
        <v>277</v>
      </c>
      <c r="CU273">
        <v>10</v>
      </c>
      <c r="CV273">
        <v>13</v>
      </c>
    </row>
    <row r="274" spans="1:100" x14ac:dyDescent="0.25">
      <c r="A274" t="s">
        <v>2706</v>
      </c>
      <c r="B274" t="s">
        <v>2661</v>
      </c>
      <c r="C274" t="s">
        <v>110</v>
      </c>
      <c r="D274" t="s">
        <v>2707</v>
      </c>
      <c r="E274" t="s">
        <v>2663</v>
      </c>
      <c r="F274" t="s">
        <v>113</v>
      </c>
      <c r="G274">
        <v>51400</v>
      </c>
      <c r="H274" t="s">
        <v>2664</v>
      </c>
      <c r="I274" t="s">
        <v>2665</v>
      </c>
      <c r="J274" t="s">
        <v>2666</v>
      </c>
      <c r="K274" t="s">
        <v>129</v>
      </c>
      <c r="L274" t="s">
        <v>1535</v>
      </c>
      <c r="M274" t="s">
        <v>1536</v>
      </c>
      <c r="N274" t="s">
        <v>2708</v>
      </c>
      <c r="O274" t="s">
        <v>2702</v>
      </c>
      <c r="P274">
        <v>15</v>
      </c>
      <c r="Q274">
        <v>5</v>
      </c>
      <c r="W274">
        <v>15</v>
      </c>
      <c r="X274">
        <v>43</v>
      </c>
      <c r="Y274">
        <v>-7</v>
      </c>
      <c r="Z274">
        <v>24</v>
      </c>
      <c r="AD274" t="s">
        <v>870</v>
      </c>
      <c r="AE274" t="s">
        <v>871</v>
      </c>
      <c r="AK274" t="s">
        <v>2703</v>
      </c>
      <c r="AM274" t="s">
        <v>126</v>
      </c>
      <c r="AN274" t="s">
        <v>170</v>
      </c>
      <c r="AO274">
        <v>16</v>
      </c>
      <c r="AP274" t="s">
        <v>129</v>
      </c>
      <c r="AQ274" t="s">
        <v>129</v>
      </c>
      <c r="AR274" t="s">
        <v>129</v>
      </c>
      <c r="AS274" t="s">
        <v>129</v>
      </c>
      <c r="AT274" t="s">
        <v>130</v>
      </c>
      <c r="AU274" t="s">
        <v>131</v>
      </c>
      <c r="AV274" t="s">
        <v>1479</v>
      </c>
      <c r="AW274">
        <v>20</v>
      </c>
      <c r="BD274" t="s">
        <v>2709</v>
      </c>
      <c r="BE274" t="s">
        <v>129</v>
      </c>
      <c r="BG274">
        <v>53</v>
      </c>
      <c r="BH274" t="s">
        <v>280</v>
      </c>
      <c r="BR274" t="s">
        <v>2710</v>
      </c>
      <c r="CG274">
        <v>602</v>
      </c>
      <c r="CH274">
        <v>628</v>
      </c>
      <c r="CI274">
        <v>853</v>
      </c>
      <c r="CJ274">
        <v>890</v>
      </c>
      <c r="CK274">
        <v>349</v>
      </c>
      <c r="CL274">
        <v>385</v>
      </c>
      <c r="CM274">
        <v>38</v>
      </c>
      <c r="CN274">
        <v>41</v>
      </c>
      <c r="CO274">
        <v>294</v>
      </c>
      <c r="CP274">
        <v>372</v>
      </c>
      <c r="CQ274">
        <v>910</v>
      </c>
      <c r="CR274">
        <v>979</v>
      </c>
      <c r="CS274">
        <v>206</v>
      </c>
      <c r="CT274">
        <v>277</v>
      </c>
      <c r="CU274" t="s">
        <v>138</v>
      </c>
      <c r="CV274" t="s">
        <v>264</v>
      </c>
    </row>
    <row r="275" spans="1:100" x14ac:dyDescent="0.25">
      <c r="A275" t="s">
        <v>2711</v>
      </c>
      <c r="B275" t="s">
        <v>2661</v>
      </c>
      <c r="C275" t="s">
        <v>110</v>
      </c>
      <c r="D275" t="s">
        <v>2712</v>
      </c>
      <c r="E275" t="s">
        <v>2663</v>
      </c>
      <c r="F275" t="s">
        <v>177</v>
      </c>
      <c r="G275">
        <v>65000</v>
      </c>
      <c r="H275" t="s">
        <v>2664</v>
      </c>
      <c r="I275" t="s">
        <v>2665</v>
      </c>
      <c r="J275" t="s">
        <v>2666</v>
      </c>
      <c r="K275" t="s">
        <v>129</v>
      </c>
      <c r="L275" t="s">
        <v>1551</v>
      </c>
      <c r="M275" t="s">
        <v>2713</v>
      </c>
      <c r="N275" t="s">
        <v>2714</v>
      </c>
      <c r="O275" t="s">
        <v>2715</v>
      </c>
      <c r="P275">
        <v>15</v>
      </c>
      <c r="Q275">
        <v>5</v>
      </c>
      <c r="T275">
        <v>1</v>
      </c>
      <c r="W275">
        <v>15</v>
      </c>
      <c r="X275">
        <v>43</v>
      </c>
      <c r="Y275">
        <v>-7</v>
      </c>
      <c r="Z275">
        <v>24</v>
      </c>
      <c r="AC275">
        <v>30</v>
      </c>
      <c r="AD275" t="s">
        <v>861</v>
      </c>
      <c r="AE275" t="s">
        <v>2716</v>
      </c>
      <c r="AK275" t="s">
        <v>1416</v>
      </c>
      <c r="AM275" t="s">
        <v>126</v>
      </c>
      <c r="AN275" t="s">
        <v>433</v>
      </c>
      <c r="AO275">
        <v>16</v>
      </c>
      <c r="AP275" t="s">
        <v>129</v>
      </c>
      <c r="AQ275" t="s">
        <v>129</v>
      </c>
      <c r="AR275" t="s">
        <v>129</v>
      </c>
      <c r="AS275" t="s">
        <v>129</v>
      </c>
      <c r="AT275" t="s">
        <v>130</v>
      </c>
      <c r="AU275" t="s">
        <v>312</v>
      </c>
      <c r="AV275" t="s">
        <v>2717</v>
      </c>
      <c r="AW275">
        <v>25</v>
      </c>
      <c r="BD275" t="s">
        <v>2718</v>
      </c>
      <c r="BE275" t="s">
        <v>129</v>
      </c>
      <c r="BG275">
        <v>70</v>
      </c>
      <c r="BH275" t="s">
        <v>280</v>
      </c>
      <c r="BR275" t="s">
        <v>2719</v>
      </c>
      <c r="CG275">
        <v>655</v>
      </c>
      <c r="CH275">
        <v>715</v>
      </c>
      <c r="CI275">
        <v>968</v>
      </c>
      <c r="CJ275">
        <v>1015</v>
      </c>
      <c r="CK275">
        <v>375</v>
      </c>
      <c r="CL275">
        <v>425</v>
      </c>
      <c r="CM275">
        <v>50</v>
      </c>
      <c r="CN275">
        <v>54</v>
      </c>
      <c r="CO275">
        <v>315</v>
      </c>
      <c r="CP275">
        <v>390</v>
      </c>
      <c r="CQ275">
        <v>1010</v>
      </c>
      <c r="CR275">
        <v>1096</v>
      </c>
      <c r="CS275">
        <v>220</v>
      </c>
      <c r="CT275">
        <v>297</v>
      </c>
      <c r="CU275">
        <v>13</v>
      </c>
      <c r="CV275">
        <v>16</v>
      </c>
    </row>
    <row r="276" spans="1:100" x14ac:dyDescent="0.25">
      <c r="A276" t="s">
        <v>2720</v>
      </c>
      <c r="B276" t="s">
        <v>2661</v>
      </c>
      <c r="C276" t="s">
        <v>110</v>
      </c>
      <c r="D276" t="s">
        <v>2721</v>
      </c>
      <c r="E276" t="s">
        <v>2663</v>
      </c>
      <c r="F276" t="s">
        <v>113</v>
      </c>
      <c r="G276">
        <v>65000</v>
      </c>
      <c r="H276" t="s">
        <v>2664</v>
      </c>
      <c r="I276" t="s">
        <v>2665</v>
      </c>
      <c r="J276" t="s">
        <v>2666</v>
      </c>
      <c r="K276" t="s">
        <v>129</v>
      </c>
      <c r="L276" t="s">
        <v>1551</v>
      </c>
      <c r="M276" t="s">
        <v>2713</v>
      </c>
      <c r="N276" t="s">
        <v>558</v>
      </c>
      <c r="O276" t="s">
        <v>2722</v>
      </c>
      <c r="P276">
        <v>15</v>
      </c>
      <c r="Q276">
        <v>5</v>
      </c>
      <c r="W276">
        <v>15</v>
      </c>
      <c r="X276">
        <v>43</v>
      </c>
      <c r="Y276">
        <v>-7</v>
      </c>
      <c r="Z276">
        <v>24</v>
      </c>
      <c r="AD276" t="s">
        <v>870</v>
      </c>
      <c r="AE276" t="s">
        <v>871</v>
      </c>
      <c r="AK276" t="s">
        <v>2703</v>
      </c>
      <c r="AM276" t="s">
        <v>126</v>
      </c>
      <c r="AN276" t="s">
        <v>433</v>
      </c>
      <c r="AO276">
        <v>16</v>
      </c>
      <c r="AP276" t="s">
        <v>129</v>
      </c>
      <c r="AQ276" t="s">
        <v>129</v>
      </c>
      <c r="AR276" t="s">
        <v>129</v>
      </c>
      <c r="AS276" t="s">
        <v>129</v>
      </c>
      <c r="AT276" t="s">
        <v>130</v>
      </c>
      <c r="AU276" t="s">
        <v>312</v>
      </c>
      <c r="AV276" t="s">
        <v>1479</v>
      </c>
      <c r="AW276">
        <v>25</v>
      </c>
      <c r="BD276" t="s">
        <v>2723</v>
      </c>
      <c r="BE276" t="s">
        <v>129</v>
      </c>
      <c r="BG276">
        <v>70</v>
      </c>
      <c r="BH276" t="s">
        <v>280</v>
      </c>
      <c r="BR276" t="s">
        <v>2724</v>
      </c>
      <c r="CG276">
        <v>605</v>
      </c>
      <c r="CH276">
        <v>635</v>
      </c>
      <c r="CI276">
        <v>886</v>
      </c>
      <c r="CJ276">
        <v>930</v>
      </c>
      <c r="CK276">
        <v>357</v>
      </c>
      <c r="CL276">
        <v>380</v>
      </c>
      <c r="CM276">
        <v>43</v>
      </c>
      <c r="CN276">
        <v>46</v>
      </c>
      <c r="CO276">
        <v>315</v>
      </c>
      <c r="CP276">
        <v>390</v>
      </c>
      <c r="CQ276">
        <v>1010</v>
      </c>
      <c r="CR276">
        <v>1096</v>
      </c>
      <c r="CS276">
        <v>220</v>
      </c>
      <c r="CT276">
        <v>297</v>
      </c>
      <c r="CU276">
        <v>13</v>
      </c>
      <c r="CV276">
        <v>16</v>
      </c>
    </row>
    <row r="277" spans="1:100" x14ac:dyDescent="0.25">
      <c r="A277" t="s">
        <v>2725</v>
      </c>
      <c r="B277" t="s">
        <v>2661</v>
      </c>
      <c r="C277" t="s">
        <v>110</v>
      </c>
      <c r="D277" t="s">
        <v>2726</v>
      </c>
      <c r="E277" t="s">
        <v>2663</v>
      </c>
      <c r="F277" t="s">
        <v>177</v>
      </c>
      <c r="G277">
        <v>83700</v>
      </c>
      <c r="H277" t="s">
        <v>2664</v>
      </c>
      <c r="I277" t="s">
        <v>2665</v>
      </c>
      <c r="J277" t="s">
        <v>2666</v>
      </c>
      <c r="K277" t="s">
        <v>129</v>
      </c>
      <c r="L277" t="s">
        <v>1569</v>
      </c>
      <c r="M277" t="s">
        <v>2727</v>
      </c>
      <c r="N277" t="s">
        <v>2728</v>
      </c>
      <c r="O277" t="s">
        <v>2729</v>
      </c>
      <c r="P277">
        <v>15</v>
      </c>
      <c r="Q277">
        <v>5</v>
      </c>
      <c r="T277">
        <v>1</v>
      </c>
      <c r="W277">
        <v>15</v>
      </c>
      <c r="X277">
        <v>43</v>
      </c>
      <c r="Y277">
        <v>-7</v>
      </c>
      <c r="Z277">
        <v>24</v>
      </c>
      <c r="AC277">
        <v>34</v>
      </c>
      <c r="AD277" t="s">
        <v>861</v>
      </c>
      <c r="AE277" t="s">
        <v>871</v>
      </c>
      <c r="AK277" t="s">
        <v>2703</v>
      </c>
      <c r="AM277" t="s">
        <v>127</v>
      </c>
      <c r="AN277" t="s">
        <v>433</v>
      </c>
      <c r="AO277">
        <v>16</v>
      </c>
      <c r="AP277" t="s">
        <v>129</v>
      </c>
      <c r="AQ277" t="s">
        <v>129</v>
      </c>
      <c r="AR277" t="s">
        <v>129</v>
      </c>
      <c r="AS277" t="s">
        <v>129</v>
      </c>
      <c r="AT277" t="s">
        <v>130</v>
      </c>
      <c r="AU277" t="s">
        <v>312</v>
      </c>
      <c r="AV277" t="s">
        <v>2717</v>
      </c>
      <c r="AW277">
        <v>25</v>
      </c>
      <c r="BD277" t="s">
        <v>2730</v>
      </c>
      <c r="BE277" t="s">
        <v>129</v>
      </c>
      <c r="BG277">
        <v>82</v>
      </c>
      <c r="BH277" t="s">
        <v>280</v>
      </c>
      <c r="BR277" t="s">
        <v>2731</v>
      </c>
      <c r="CG277">
        <v>808</v>
      </c>
      <c r="CH277">
        <v>845</v>
      </c>
      <c r="CI277">
        <v>953</v>
      </c>
      <c r="CJ277">
        <v>1020</v>
      </c>
      <c r="CK277">
        <v>433</v>
      </c>
      <c r="CL277">
        <v>475</v>
      </c>
      <c r="CM277">
        <v>68</v>
      </c>
      <c r="CN277">
        <v>74</v>
      </c>
      <c r="CO277">
        <v>340</v>
      </c>
      <c r="CP277">
        <v>420</v>
      </c>
      <c r="CQ277">
        <v>1186</v>
      </c>
      <c r="CR277">
        <v>1262</v>
      </c>
      <c r="CS277">
        <v>258</v>
      </c>
      <c r="CT277">
        <v>337</v>
      </c>
      <c r="CU277">
        <v>18</v>
      </c>
      <c r="CV277">
        <v>22</v>
      </c>
    </row>
    <row r="278" spans="1:100" x14ac:dyDescent="0.25">
      <c r="A278" t="s">
        <v>2732</v>
      </c>
      <c r="B278" t="s">
        <v>2661</v>
      </c>
      <c r="C278" t="s">
        <v>110</v>
      </c>
      <c r="D278" t="s">
        <v>2733</v>
      </c>
      <c r="E278" t="s">
        <v>2734</v>
      </c>
      <c r="F278" t="s">
        <v>177</v>
      </c>
      <c r="G278">
        <v>41400</v>
      </c>
      <c r="H278" t="s">
        <v>2735</v>
      </c>
      <c r="I278" t="s">
        <v>2736</v>
      </c>
      <c r="J278" t="s">
        <v>2737</v>
      </c>
      <c r="K278" t="s">
        <v>117</v>
      </c>
      <c r="L278" t="s">
        <v>2738</v>
      </c>
      <c r="M278" t="s">
        <v>2739</v>
      </c>
      <c r="N278" t="s">
        <v>2740</v>
      </c>
      <c r="O278" t="s">
        <v>2741</v>
      </c>
      <c r="P278">
        <v>15</v>
      </c>
      <c r="Q278">
        <v>5</v>
      </c>
      <c r="T278">
        <v>1</v>
      </c>
      <c r="X278">
        <v>53</v>
      </c>
      <c r="Y278">
        <v>-20</v>
      </c>
      <c r="Z278">
        <v>30</v>
      </c>
      <c r="AC278">
        <v>9</v>
      </c>
      <c r="AF278" t="s">
        <v>2050</v>
      </c>
      <c r="AG278" t="s">
        <v>1344</v>
      </c>
      <c r="AK278" t="s">
        <v>1416</v>
      </c>
      <c r="AM278" t="s">
        <v>126</v>
      </c>
      <c r="AN278" t="s">
        <v>127</v>
      </c>
      <c r="AO278">
        <v>17</v>
      </c>
      <c r="AP278" t="s">
        <v>129</v>
      </c>
      <c r="AQ278" t="s">
        <v>129</v>
      </c>
      <c r="AR278" t="s">
        <v>129</v>
      </c>
      <c r="AS278" t="s">
        <v>129</v>
      </c>
      <c r="AT278" t="s">
        <v>187</v>
      </c>
      <c r="AU278" t="s">
        <v>131</v>
      </c>
      <c r="AV278" t="s">
        <v>132</v>
      </c>
      <c r="AW278">
        <v>10</v>
      </c>
      <c r="BD278" t="s">
        <v>2742</v>
      </c>
      <c r="BE278" t="s">
        <v>129</v>
      </c>
      <c r="BG278">
        <v>26</v>
      </c>
      <c r="BH278" t="s">
        <v>280</v>
      </c>
      <c r="BR278" t="s">
        <v>2743</v>
      </c>
      <c r="CG278">
        <v>498</v>
      </c>
      <c r="CH278">
        <v>520</v>
      </c>
      <c r="CI278">
        <v>777</v>
      </c>
      <c r="CJ278">
        <v>818</v>
      </c>
      <c r="CK278">
        <v>290</v>
      </c>
      <c r="CL278">
        <v>325</v>
      </c>
      <c r="CM278">
        <v>22</v>
      </c>
      <c r="CN278">
        <v>25</v>
      </c>
      <c r="CO278">
        <v>255</v>
      </c>
      <c r="CP278">
        <v>325</v>
      </c>
      <c r="CQ278">
        <v>698</v>
      </c>
      <c r="CR278">
        <v>764</v>
      </c>
      <c r="CS278">
        <v>190</v>
      </c>
      <c r="CT278">
        <v>267</v>
      </c>
      <c r="CU278">
        <v>7</v>
      </c>
      <c r="CV278">
        <v>9</v>
      </c>
    </row>
    <row r="279" spans="1:100" x14ac:dyDescent="0.25">
      <c r="A279" t="s">
        <v>2744</v>
      </c>
      <c r="B279" t="s">
        <v>2661</v>
      </c>
      <c r="C279" t="s">
        <v>110</v>
      </c>
      <c r="D279" t="s">
        <v>2733</v>
      </c>
      <c r="E279" t="s">
        <v>2734</v>
      </c>
      <c r="F279" t="s">
        <v>177</v>
      </c>
      <c r="G279">
        <v>41400</v>
      </c>
      <c r="H279" t="s">
        <v>2735</v>
      </c>
      <c r="I279" t="s">
        <v>2736</v>
      </c>
      <c r="J279" t="s">
        <v>2737</v>
      </c>
      <c r="K279" t="s">
        <v>117</v>
      </c>
      <c r="L279" t="s">
        <v>2745</v>
      </c>
      <c r="M279" t="s">
        <v>2746</v>
      </c>
      <c r="N279" t="s">
        <v>2747</v>
      </c>
      <c r="O279" t="s">
        <v>2748</v>
      </c>
      <c r="P279">
        <v>25</v>
      </c>
      <c r="Q279">
        <v>10</v>
      </c>
      <c r="W279">
        <v>-15</v>
      </c>
      <c r="X279">
        <v>53</v>
      </c>
      <c r="Y279">
        <v>-20</v>
      </c>
      <c r="Z279">
        <v>30</v>
      </c>
      <c r="AC279">
        <v>9</v>
      </c>
      <c r="AF279" t="s">
        <v>222</v>
      </c>
      <c r="AG279" t="s">
        <v>157</v>
      </c>
      <c r="AK279" t="s">
        <v>2680</v>
      </c>
      <c r="AM279" t="s">
        <v>126</v>
      </c>
      <c r="AN279" t="s">
        <v>127</v>
      </c>
      <c r="AO279">
        <v>16</v>
      </c>
      <c r="AP279" t="s">
        <v>129</v>
      </c>
      <c r="AQ279" t="s">
        <v>129</v>
      </c>
      <c r="AR279" t="s">
        <v>129</v>
      </c>
      <c r="AS279" t="s">
        <v>129</v>
      </c>
      <c r="AT279" t="s">
        <v>187</v>
      </c>
      <c r="AU279" t="s">
        <v>131</v>
      </c>
      <c r="AV279" t="s">
        <v>132</v>
      </c>
      <c r="AW279">
        <v>10</v>
      </c>
      <c r="BD279" t="s">
        <v>2749</v>
      </c>
      <c r="BE279" t="s">
        <v>129</v>
      </c>
      <c r="BG279">
        <v>16</v>
      </c>
      <c r="BH279" t="s">
        <v>280</v>
      </c>
      <c r="BR279" t="s">
        <v>2750</v>
      </c>
      <c r="CG279">
        <v>498</v>
      </c>
      <c r="CH279">
        <v>520</v>
      </c>
      <c r="CI279">
        <v>777</v>
      </c>
      <c r="CJ279">
        <v>818</v>
      </c>
      <c r="CK279">
        <v>290</v>
      </c>
      <c r="CL279">
        <v>325</v>
      </c>
      <c r="CM279">
        <v>22</v>
      </c>
      <c r="CN279">
        <v>25</v>
      </c>
      <c r="CO279">
        <v>255</v>
      </c>
      <c r="CP279">
        <v>325</v>
      </c>
      <c r="CQ279">
        <v>698</v>
      </c>
      <c r="CR279">
        <v>764</v>
      </c>
      <c r="CS279">
        <v>190</v>
      </c>
      <c r="CT279">
        <v>267</v>
      </c>
      <c r="CU279">
        <v>7</v>
      </c>
      <c r="CV279">
        <v>9</v>
      </c>
    </row>
    <row r="280" spans="1:100" x14ac:dyDescent="0.25">
      <c r="A280" t="s">
        <v>2751</v>
      </c>
      <c r="B280" t="s">
        <v>2661</v>
      </c>
      <c r="C280" t="s">
        <v>110</v>
      </c>
      <c r="D280" t="s">
        <v>2752</v>
      </c>
      <c r="E280" t="s">
        <v>2734</v>
      </c>
      <c r="F280" t="s">
        <v>177</v>
      </c>
      <c r="G280">
        <v>44100</v>
      </c>
      <c r="H280" t="s">
        <v>2735</v>
      </c>
      <c r="I280" t="s">
        <v>2736</v>
      </c>
      <c r="J280" t="s">
        <v>2737</v>
      </c>
      <c r="K280" t="s">
        <v>117</v>
      </c>
      <c r="L280" t="s">
        <v>2753</v>
      </c>
      <c r="M280" t="s">
        <v>2754</v>
      </c>
      <c r="N280" t="s">
        <v>2755</v>
      </c>
      <c r="O280" t="s">
        <v>2756</v>
      </c>
      <c r="P280">
        <v>15</v>
      </c>
      <c r="Q280">
        <v>5</v>
      </c>
      <c r="T280">
        <v>1</v>
      </c>
      <c r="X280">
        <v>53</v>
      </c>
      <c r="Y280">
        <v>-20</v>
      </c>
      <c r="Z280">
        <v>30</v>
      </c>
      <c r="AC280">
        <v>14</v>
      </c>
      <c r="AF280" t="s">
        <v>2050</v>
      </c>
      <c r="AG280" t="s">
        <v>1344</v>
      </c>
      <c r="AK280" t="s">
        <v>1416</v>
      </c>
      <c r="AM280" t="s">
        <v>126</v>
      </c>
      <c r="AN280" t="s">
        <v>127</v>
      </c>
      <c r="AO280">
        <v>17</v>
      </c>
      <c r="AP280" t="s">
        <v>129</v>
      </c>
      <c r="AQ280" t="s">
        <v>129</v>
      </c>
      <c r="AR280" t="s">
        <v>129</v>
      </c>
      <c r="AS280" t="s">
        <v>129</v>
      </c>
      <c r="AT280" t="s">
        <v>187</v>
      </c>
      <c r="AU280" t="s">
        <v>131</v>
      </c>
      <c r="AV280" t="s">
        <v>132</v>
      </c>
      <c r="AW280">
        <v>10</v>
      </c>
      <c r="BD280" t="s">
        <v>2757</v>
      </c>
      <c r="BE280" t="s">
        <v>129</v>
      </c>
      <c r="BG280">
        <v>34</v>
      </c>
      <c r="BH280" t="s">
        <v>280</v>
      </c>
      <c r="BR280" t="s">
        <v>2743</v>
      </c>
      <c r="CG280">
        <v>498</v>
      </c>
      <c r="CH280">
        <v>520</v>
      </c>
      <c r="CI280">
        <v>777</v>
      </c>
      <c r="CJ280">
        <v>818</v>
      </c>
      <c r="CK280">
        <v>290</v>
      </c>
      <c r="CL280">
        <v>325</v>
      </c>
      <c r="CM280">
        <v>22</v>
      </c>
      <c r="CN280">
        <v>25</v>
      </c>
      <c r="CO280">
        <v>250</v>
      </c>
      <c r="CP280">
        <v>315</v>
      </c>
      <c r="CQ280">
        <v>777</v>
      </c>
      <c r="CR280">
        <v>840</v>
      </c>
      <c r="CS280">
        <v>201</v>
      </c>
      <c r="CT280">
        <v>260</v>
      </c>
      <c r="CU280">
        <v>9</v>
      </c>
      <c r="CV280">
        <v>11</v>
      </c>
    </row>
    <row r="281" spans="1:100" x14ac:dyDescent="0.25">
      <c r="A281" t="s">
        <v>2758</v>
      </c>
      <c r="B281" t="s">
        <v>2661</v>
      </c>
      <c r="C281" t="s">
        <v>110</v>
      </c>
      <c r="D281" t="s">
        <v>2752</v>
      </c>
      <c r="E281" t="s">
        <v>2734</v>
      </c>
      <c r="F281" t="s">
        <v>177</v>
      </c>
      <c r="G281">
        <v>44100</v>
      </c>
      <c r="H281" t="s">
        <v>2735</v>
      </c>
      <c r="I281" t="s">
        <v>2736</v>
      </c>
      <c r="J281" t="s">
        <v>2737</v>
      </c>
      <c r="K281" t="s">
        <v>117</v>
      </c>
      <c r="L281" t="s">
        <v>2759</v>
      </c>
      <c r="M281" t="s">
        <v>2760</v>
      </c>
      <c r="N281" t="s">
        <v>2761</v>
      </c>
      <c r="O281" t="s">
        <v>2762</v>
      </c>
      <c r="P281">
        <v>25</v>
      </c>
      <c r="Q281">
        <v>10</v>
      </c>
      <c r="W281">
        <v>-15</v>
      </c>
      <c r="X281">
        <v>53</v>
      </c>
      <c r="Y281">
        <v>-20</v>
      </c>
      <c r="Z281">
        <v>30</v>
      </c>
      <c r="AC281">
        <v>14</v>
      </c>
      <c r="AF281" t="s">
        <v>653</v>
      </c>
      <c r="AG281" t="s">
        <v>157</v>
      </c>
      <c r="AK281" t="s">
        <v>1416</v>
      </c>
      <c r="AM281" t="s">
        <v>126</v>
      </c>
      <c r="AN281" t="s">
        <v>127</v>
      </c>
      <c r="AO281">
        <v>16</v>
      </c>
      <c r="AP281" t="s">
        <v>129</v>
      </c>
      <c r="AQ281" t="s">
        <v>129</v>
      </c>
      <c r="AR281" t="s">
        <v>129</v>
      </c>
      <c r="AS281" t="s">
        <v>129</v>
      </c>
      <c r="AT281" t="s">
        <v>187</v>
      </c>
      <c r="AU281" t="s">
        <v>131</v>
      </c>
      <c r="AV281" t="s">
        <v>132</v>
      </c>
      <c r="AW281">
        <v>10</v>
      </c>
      <c r="BD281" t="s">
        <v>2763</v>
      </c>
      <c r="BE281" t="s">
        <v>129</v>
      </c>
      <c r="BG281">
        <v>22</v>
      </c>
      <c r="BH281" t="s">
        <v>280</v>
      </c>
      <c r="BR281" t="s">
        <v>2750</v>
      </c>
      <c r="CG281">
        <v>498</v>
      </c>
      <c r="CH281">
        <v>520</v>
      </c>
      <c r="CI281">
        <v>777</v>
      </c>
      <c r="CJ281">
        <v>818</v>
      </c>
      <c r="CK281">
        <v>290</v>
      </c>
      <c r="CL281">
        <v>325</v>
      </c>
      <c r="CM281">
        <v>22</v>
      </c>
      <c r="CN281">
        <v>25</v>
      </c>
      <c r="CO281">
        <v>250</v>
      </c>
      <c r="CP281">
        <v>315</v>
      </c>
      <c r="CQ281">
        <v>777</v>
      </c>
      <c r="CR281">
        <v>840</v>
      </c>
      <c r="CS281">
        <v>201</v>
      </c>
      <c r="CT281">
        <v>260</v>
      </c>
      <c r="CU281">
        <v>9</v>
      </c>
      <c r="CV281">
        <v>11</v>
      </c>
    </row>
    <row r="282" spans="1:100" x14ac:dyDescent="0.25">
      <c r="A282" t="s">
        <v>2764</v>
      </c>
      <c r="B282" t="s">
        <v>2661</v>
      </c>
      <c r="C282" t="s">
        <v>110</v>
      </c>
      <c r="D282" t="s">
        <v>2765</v>
      </c>
      <c r="E282" t="s">
        <v>2766</v>
      </c>
      <c r="F282" t="s">
        <v>177</v>
      </c>
      <c r="G282">
        <v>35100</v>
      </c>
      <c r="H282" t="s">
        <v>2767</v>
      </c>
      <c r="I282" t="s">
        <v>2768</v>
      </c>
      <c r="J282" t="s">
        <v>2769</v>
      </c>
      <c r="K282" t="s">
        <v>117</v>
      </c>
      <c r="L282" t="s">
        <v>2770</v>
      </c>
      <c r="M282" t="s">
        <v>2771</v>
      </c>
      <c r="N282" t="s">
        <v>2772</v>
      </c>
      <c r="O282" t="s">
        <v>2773</v>
      </c>
      <c r="P282">
        <v>15</v>
      </c>
      <c r="Q282">
        <v>5</v>
      </c>
      <c r="X282">
        <v>53</v>
      </c>
      <c r="Y282">
        <v>-15</v>
      </c>
      <c r="Z282">
        <v>30</v>
      </c>
      <c r="AD282" t="s">
        <v>870</v>
      </c>
      <c r="AE282" t="s">
        <v>871</v>
      </c>
      <c r="AK282" t="s">
        <v>1416</v>
      </c>
      <c r="AM282" t="s">
        <v>126</v>
      </c>
      <c r="AN282" t="s">
        <v>127</v>
      </c>
      <c r="AO282">
        <v>16</v>
      </c>
      <c r="AP282" t="s">
        <v>129</v>
      </c>
      <c r="AQ282" t="s">
        <v>129</v>
      </c>
      <c r="AR282" t="s">
        <v>129</v>
      </c>
      <c r="AS282" t="s">
        <v>129</v>
      </c>
      <c r="AT282" t="s">
        <v>130</v>
      </c>
      <c r="AU282" t="s">
        <v>131</v>
      </c>
      <c r="AV282" t="s">
        <v>132</v>
      </c>
      <c r="AW282">
        <v>10</v>
      </c>
      <c r="BD282" t="s">
        <v>2774</v>
      </c>
      <c r="BE282" t="s">
        <v>129</v>
      </c>
      <c r="BG282">
        <v>16</v>
      </c>
      <c r="BH282" t="s">
        <v>280</v>
      </c>
      <c r="BR282" t="s">
        <v>2775</v>
      </c>
      <c r="CG282">
        <v>459</v>
      </c>
      <c r="CH282">
        <v>481</v>
      </c>
      <c r="CI282">
        <v>712</v>
      </c>
      <c r="CJ282">
        <v>765</v>
      </c>
      <c r="CK282">
        <v>276</v>
      </c>
      <c r="CL282">
        <v>310</v>
      </c>
      <c r="CM282">
        <v>24</v>
      </c>
      <c r="CN282">
        <v>26</v>
      </c>
      <c r="CO282">
        <v>255</v>
      </c>
      <c r="CP282">
        <v>325</v>
      </c>
      <c r="CQ282">
        <v>698</v>
      </c>
      <c r="CR282">
        <v>764</v>
      </c>
      <c r="CS282">
        <v>190</v>
      </c>
      <c r="CT282">
        <v>257</v>
      </c>
      <c r="CU282" t="s">
        <v>1080</v>
      </c>
      <c r="CV282" t="s">
        <v>137</v>
      </c>
    </row>
    <row r="283" spans="1:100" x14ac:dyDescent="0.25">
      <c r="A283" t="s">
        <v>2776</v>
      </c>
      <c r="B283" t="s">
        <v>2661</v>
      </c>
      <c r="C283" t="s">
        <v>110</v>
      </c>
      <c r="D283" t="s">
        <v>2777</v>
      </c>
      <c r="E283" t="s">
        <v>2766</v>
      </c>
      <c r="F283" t="s">
        <v>177</v>
      </c>
      <c r="G283">
        <v>40200</v>
      </c>
      <c r="H283" t="s">
        <v>2767</v>
      </c>
      <c r="I283" t="s">
        <v>2768</v>
      </c>
      <c r="J283" t="s">
        <v>2769</v>
      </c>
      <c r="K283" t="s">
        <v>117</v>
      </c>
      <c r="L283" t="s">
        <v>2778</v>
      </c>
      <c r="M283" t="s">
        <v>2779</v>
      </c>
      <c r="N283" t="s">
        <v>2780</v>
      </c>
      <c r="O283" t="s">
        <v>2781</v>
      </c>
      <c r="P283">
        <v>15</v>
      </c>
      <c r="Q283">
        <v>5</v>
      </c>
      <c r="X283">
        <v>53</v>
      </c>
      <c r="Y283">
        <v>-15</v>
      </c>
      <c r="Z283">
        <v>30</v>
      </c>
      <c r="AD283" t="s">
        <v>870</v>
      </c>
      <c r="AE283" t="s">
        <v>871</v>
      </c>
      <c r="AK283" t="s">
        <v>1416</v>
      </c>
      <c r="AM283" t="s">
        <v>126</v>
      </c>
      <c r="AN283" t="s">
        <v>127</v>
      </c>
      <c r="AO283">
        <v>16</v>
      </c>
      <c r="AP283" t="s">
        <v>129</v>
      </c>
      <c r="AQ283" t="s">
        <v>129</v>
      </c>
      <c r="AR283" t="s">
        <v>129</v>
      </c>
      <c r="AS283" t="s">
        <v>129</v>
      </c>
      <c r="AT283" t="s">
        <v>130</v>
      </c>
      <c r="AU283" t="s">
        <v>131</v>
      </c>
      <c r="AV283" t="s">
        <v>132</v>
      </c>
      <c r="AW283">
        <v>10</v>
      </c>
      <c r="BD283" t="s">
        <v>2782</v>
      </c>
      <c r="BE283" t="s">
        <v>129</v>
      </c>
      <c r="BG283">
        <v>23</v>
      </c>
      <c r="BH283" t="s">
        <v>280</v>
      </c>
      <c r="BR283" t="s">
        <v>2783</v>
      </c>
      <c r="CG283">
        <v>459</v>
      </c>
      <c r="CH283">
        <v>481</v>
      </c>
      <c r="CI283">
        <v>712</v>
      </c>
      <c r="CJ283">
        <v>765</v>
      </c>
      <c r="CK283">
        <v>276</v>
      </c>
      <c r="CL283">
        <v>310</v>
      </c>
      <c r="CM283">
        <v>26</v>
      </c>
      <c r="CN283">
        <v>28</v>
      </c>
      <c r="CO283">
        <v>250</v>
      </c>
      <c r="CP283">
        <v>320</v>
      </c>
      <c r="CQ283">
        <v>777</v>
      </c>
      <c r="CR283">
        <v>850</v>
      </c>
      <c r="CS283">
        <v>201</v>
      </c>
      <c r="CT283">
        <v>275</v>
      </c>
      <c r="CU283">
        <v>8</v>
      </c>
      <c r="CV283">
        <v>10</v>
      </c>
    </row>
    <row r="284" spans="1:100" x14ac:dyDescent="0.25">
      <c r="A284" t="s">
        <v>2784</v>
      </c>
      <c r="B284" t="s">
        <v>2661</v>
      </c>
      <c r="C284" t="s">
        <v>110</v>
      </c>
      <c r="D284" t="s">
        <v>2785</v>
      </c>
      <c r="E284" t="s">
        <v>2766</v>
      </c>
      <c r="F284" t="s">
        <v>177</v>
      </c>
      <c r="G284">
        <v>63100</v>
      </c>
      <c r="H284" t="s">
        <v>2767</v>
      </c>
      <c r="I284" t="s">
        <v>2768</v>
      </c>
      <c r="J284" t="s">
        <v>2769</v>
      </c>
      <c r="K284" t="s">
        <v>117</v>
      </c>
      <c r="L284" t="s">
        <v>2786</v>
      </c>
      <c r="M284" t="s">
        <v>2787</v>
      </c>
      <c r="N284" t="s">
        <v>2788</v>
      </c>
      <c r="O284" t="s">
        <v>2789</v>
      </c>
      <c r="P284">
        <v>15</v>
      </c>
      <c r="Q284">
        <v>5</v>
      </c>
      <c r="X284">
        <v>53</v>
      </c>
      <c r="Y284">
        <v>-15</v>
      </c>
      <c r="Z284">
        <v>30</v>
      </c>
      <c r="AD284" t="s">
        <v>870</v>
      </c>
      <c r="AE284" t="s">
        <v>871</v>
      </c>
      <c r="AK284" t="s">
        <v>1416</v>
      </c>
      <c r="AM284" t="s">
        <v>126</v>
      </c>
      <c r="AN284" t="s">
        <v>127</v>
      </c>
      <c r="AO284">
        <v>16</v>
      </c>
      <c r="AP284" t="s">
        <v>129</v>
      </c>
      <c r="AQ284" t="s">
        <v>129</v>
      </c>
      <c r="AR284" t="s">
        <v>129</v>
      </c>
      <c r="AS284" t="s">
        <v>129</v>
      </c>
      <c r="AT284" t="s">
        <v>130</v>
      </c>
      <c r="AU284" t="s">
        <v>131</v>
      </c>
      <c r="AV284" t="s">
        <v>132</v>
      </c>
      <c r="AW284">
        <v>16</v>
      </c>
      <c r="BD284" t="s">
        <v>2790</v>
      </c>
      <c r="BE284" t="s">
        <v>129</v>
      </c>
      <c r="BG284">
        <v>35</v>
      </c>
      <c r="BH284" t="s">
        <v>280</v>
      </c>
      <c r="BR284" t="s">
        <v>2791</v>
      </c>
      <c r="CG284">
        <v>602</v>
      </c>
      <c r="CH284">
        <v>628</v>
      </c>
      <c r="CI284">
        <v>853</v>
      </c>
      <c r="CJ284">
        <v>890</v>
      </c>
      <c r="CK284">
        <v>349</v>
      </c>
      <c r="CL284">
        <v>385</v>
      </c>
      <c r="CM284">
        <v>31</v>
      </c>
      <c r="CN284">
        <v>34</v>
      </c>
      <c r="CO284">
        <v>294</v>
      </c>
      <c r="CP284">
        <v>372</v>
      </c>
      <c r="CQ284">
        <v>910</v>
      </c>
      <c r="CR284">
        <v>979</v>
      </c>
      <c r="CS284">
        <v>206</v>
      </c>
      <c r="CT284">
        <v>277</v>
      </c>
      <c r="CU284">
        <v>10</v>
      </c>
      <c r="CV284">
        <v>13</v>
      </c>
    </row>
    <row r="285" spans="1:100" x14ac:dyDescent="0.25">
      <c r="A285" t="s">
        <v>2792</v>
      </c>
      <c r="B285" t="s">
        <v>2661</v>
      </c>
      <c r="C285" t="s">
        <v>110</v>
      </c>
      <c r="D285" t="s">
        <v>2793</v>
      </c>
      <c r="E285" t="s">
        <v>2766</v>
      </c>
      <c r="F285" t="s">
        <v>177</v>
      </c>
      <c r="G285">
        <v>82900</v>
      </c>
      <c r="H285" t="s">
        <v>2767</v>
      </c>
      <c r="I285" t="s">
        <v>2768</v>
      </c>
      <c r="J285" t="s">
        <v>2769</v>
      </c>
      <c r="K285" t="s">
        <v>117</v>
      </c>
      <c r="L285" t="s">
        <v>2794</v>
      </c>
      <c r="M285" t="s">
        <v>2795</v>
      </c>
      <c r="N285" t="s">
        <v>2796</v>
      </c>
      <c r="O285" t="s">
        <v>2797</v>
      </c>
      <c r="P285">
        <v>15</v>
      </c>
      <c r="Q285">
        <v>5</v>
      </c>
      <c r="X285">
        <v>53</v>
      </c>
      <c r="Y285">
        <v>-15</v>
      </c>
      <c r="Z285">
        <v>30</v>
      </c>
      <c r="AD285" t="s">
        <v>870</v>
      </c>
      <c r="AE285" t="s">
        <v>871</v>
      </c>
      <c r="AK285" t="s">
        <v>1386</v>
      </c>
      <c r="AM285" t="s">
        <v>126</v>
      </c>
      <c r="AN285" t="s">
        <v>170</v>
      </c>
      <c r="AO285">
        <v>16</v>
      </c>
      <c r="AP285" t="s">
        <v>129</v>
      </c>
      <c r="AQ285" t="s">
        <v>129</v>
      </c>
      <c r="AR285" t="s">
        <v>129</v>
      </c>
      <c r="AS285" t="s">
        <v>129</v>
      </c>
      <c r="AT285" t="s">
        <v>130</v>
      </c>
      <c r="AU285" t="s">
        <v>312</v>
      </c>
      <c r="AV285" t="s">
        <v>132</v>
      </c>
      <c r="AW285">
        <v>20</v>
      </c>
      <c r="BD285" t="s">
        <v>2798</v>
      </c>
      <c r="BE285" t="s">
        <v>129</v>
      </c>
      <c r="BG285">
        <v>45</v>
      </c>
      <c r="BH285" t="s">
        <v>280</v>
      </c>
      <c r="BR285" t="s">
        <v>2799</v>
      </c>
      <c r="CG285">
        <v>602</v>
      </c>
      <c r="CH285">
        <v>628</v>
      </c>
      <c r="CI285">
        <v>853</v>
      </c>
      <c r="CJ285">
        <v>890</v>
      </c>
      <c r="CK285">
        <v>349</v>
      </c>
      <c r="CL285">
        <v>385</v>
      </c>
      <c r="CM285">
        <v>33</v>
      </c>
      <c r="CN285">
        <v>36</v>
      </c>
      <c r="CO285">
        <v>315</v>
      </c>
      <c r="CP285">
        <v>390</v>
      </c>
      <c r="CQ285">
        <v>1010</v>
      </c>
      <c r="CR285">
        <v>1096</v>
      </c>
      <c r="CS285">
        <v>220</v>
      </c>
      <c r="CT285">
        <v>297</v>
      </c>
      <c r="CU285">
        <v>13</v>
      </c>
      <c r="CV285">
        <v>16</v>
      </c>
    </row>
    <row r="286" spans="1:100" x14ac:dyDescent="0.25">
      <c r="A286" t="s">
        <v>2800</v>
      </c>
      <c r="B286" t="s">
        <v>2661</v>
      </c>
      <c r="C286" t="s">
        <v>110</v>
      </c>
      <c r="D286" t="s">
        <v>2801</v>
      </c>
      <c r="E286" t="s">
        <v>2802</v>
      </c>
      <c r="F286" t="s">
        <v>177</v>
      </c>
      <c r="G286">
        <v>22600</v>
      </c>
      <c r="H286" t="s">
        <v>2803</v>
      </c>
      <c r="I286" t="s">
        <v>2804</v>
      </c>
      <c r="J286" t="s">
        <v>2805</v>
      </c>
      <c r="K286" t="s">
        <v>129</v>
      </c>
      <c r="L286" t="s">
        <v>1273</v>
      </c>
      <c r="M286" t="s">
        <v>1476</v>
      </c>
      <c r="N286" t="s">
        <v>1605</v>
      </c>
      <c r="O286" t="s">
        <v>2672</v>
      </c>
      <c r="P286">
        <v>15</v>
      </c>
      <c r="Q286">
        <v>5</v>
      </c>
      <c r="W286">
        <v>15</v>
      </c>
      <c r="X286">
        <v>43</v>
      </c>
      <c r="Y286">
        <v>-7</v>
      </c>
      <c r="Z286">
        <v>24</v>
      </c>
      <c r="AD286" t="s">
        <v>870</v>
      </c>
      <c r="AE286" t="s">
        <v>871</v>
      </c>
      <c r="AK286" t="s">
        <v>1416</v>
      </c>
      <c r="AM286" t="s">
        <v>126</v>
      </c>
      <c r="AN286" t="s">
        <v>127</v>
      </c>
      <c r="AO286">
        <v>16</v>
      </c>
      <c r="AP286" t="s">
        <v>129</v>
      </c>
      <c r="AQ286" t="s">
        <v>129</v>
      </c>
      <c r="AR286" t="s">
        <v>129</v>
      </c>
      <c r="AS286" t="s">
        <v>129</v>
      </c>
      <c r="AT286" t="s">
        <v>130</v>
      </c>
      <c r="AU286" t="s">
        <v>131</v>
      </c>
      <c r="AV286" t="s">
        <v>1479</v>
      </c>
      <c r="AW286">
        <v>10</v>
      </c>
      <c r="BD286" t="s">
        <v>2806</v>
      </c>
      <c r="BE286" t="s">
        <v>129</v>
      </c>
      <c r="BG286">
        <v>13</v>
      </c>
      <c r="BH286" t="s">
        <v>280</v>
      </c>
      <c r="BR286" t="s">
        <v>2807</v>
      </c>
      <c r="CG286">
        <v>459</v>
      </c>
      <c r="CH286">
        <v>481</v>
      </c>
      <c r="CI286">
        <v>712</v>
      </c>
      <c r="CJ286">
        <v>765</v>
      </c>
      <c r="CK286">
        <v>276</v>
      </c>
      <c r="CL286">
        <v>310</v>
      </c>
      <c r="CM286">
        <v>20</v>
      </c>
      <c r="CN286">
        <v>22</v>
      </c>
      <c r="CO286">
        <v>255</v>
      </c>
      <c r="CP286">
        <v>325</v>
      </c>
      <c r="CQ286">
        <v>698</v>
      </c>
      <c r="CR286">
        <v>764</v>
      </c>
      <c r="CS286">
        <v>190</v>
      </c>
      <c r="CT286">
        <v>257</v>
      </c>
      <c r="CU286" t="s">
        <v>1080</v>
      </c>
      <c r="CV286" t="s">
        <v>137</v>
      </c>
    </row>
    <row r="287" spans="1:100" x14ac:dyDescent="0.25">
      <c r="A287" t="s">
        <v>2808</v>
      </c>
      <c r="B287" t="s">
        <v>2661</v>
      </c>
      <c r="C287" t="s">
        <v>110</v>
      </c>
      <c r="D287" t="s">
        <v>2809</v>
      </c>
      <c r="E287" t="s">
        <v>2802</v>
      </c>
      <c r="F287" t="s">
        <v>177</v>
      </c>
      <c r="G287">
        <v>25100</v>
      </c>
      <c r="H287" t="s">
        <v>2803</v>
      </c>
      <c r="I287" t="s">
        <v>2804</v>
      </c>
      <c r="J287" t="s">
        <v>2805</v>
      </c>
      <c r="K287" t="s">
        <v>129</v>
      </c>
      <c r="L287" t="s">
        <v>2810</v>
      </c>
      <c r="M287" t="s">
        <v>2811</v>
      </c>
      <c r="N287" t="s">
        <v>2812</v>
      </c>
      <c r="O287" t="s">
        <v>2813</v>
      </c>
      <c r="P287">
        <v>15</v>
      </c>
      <c r="Q287">
        <v>5</v>
      </c>
      <c r="W287">
        <v>15</v>
      </c>
      <c r="X287">
        <v>43</v>
      </c>
      <c r="Y287">
        <v>-7</v>
      </c>
      <c r="Z287">
        <v>24</v>
      </c>
      <c r="AD287" t="s">
        <v>870</v>
      </c>
      <c r="AE287" t="s">
        <v>871</v>
      </c>
      <c r="AK287" t="s">
        <v>1416</v>
      </c>
      <c r="AM287" t="s">
        <v>126</v>
      </c>
      <c r="AN287" t="s">
        <v>127</v>
      </c>
      <c r="AO287">
        <v>16</v>
      </c>
      <c r="AP287" t="s">
        <v>129</v>
      </c>
      <c r="AQ287" t="s">
        <v>129</v>
      </c>
      <c r="AR287" t="s">
        <v>129</v>
      </c>
      <c r="AS287" t="s">
        <v>129</v>
      </c>
      <c r="AT287" t="s">
        <v>130</v>
      </c>
      <c r="AU287" t="s">
        <v>131</v>
      </c>
      <c r="AV287" t="s">
        <v>1479</v>
      </c>
      <c r="AW287">
        <v>10</v>
      </c>
      <c r="BD287" t="s">
        <v>2814</v>
      </c>
      <c r="BE287" t="s">
        <v>129</v>
      </c>
      <c r="BG287">
        <v>16</v>
      </c>
      <c r="BH287" t="s">
        <v>280</v>
      </c>
      <c r="BR287" t="s">
        <v>2815</v>
      </c>
      <c r="CG287">
        <v>459</v>
      </c>
      <c r="CH287">
        <v>481</v>
      </c>
      <c r="CI287">
        <v>712</v>
      </c>
      <c r="CJ287">
        <v>765</v>
      </c>
      <c r="CK287">
        <v>276</v>
      </c>
      <c r="CL287">
        <v>310</v>
      </c>
      <c r="CM287">
        <v>23</v>
      </c>
      <c r="CN287">
        <v>25</v>
      </c>
      <c r="CO287">
        <v>255</v>
      </c>
      <c r="CP287">
        <v>325</v>
      </c>
      <c r="CQ287">
        <v>698</v>
      </c>
      <c r="CR287">
        <v>764</v>
      </c>
      <c r="CS287">
        <v>190</v>
      </c>
      <c r="CT287">
        <v>257</v>
      </c>
      <c r="CU287" t="s">
        <v>1080</v>
      </c>
      <c r="CV287" t="s">
        <v>137</v>
      </c>
    </row>
    <row r="288" spans="1:100" x14ac:dyDescent="0.25">
      <c r="A288" t="s">
        <v>2816</v>
      </c>
      <c r="B288" t="s">
        <v>2661</v>
      </c>
      <c r="C288" t="s">
        <v>110</v>
      </c>
      <c r="D288" t="s">
        <v>2817</v>
      </c>
      <c r="E288" t="s">
        <v>2802</v>
      </c>
      <c r="F288" t="s">
        <v>177</v>
      </c>
      <c r="G288">
        <v>31400</v>
      </c>
      <c r="H288" t="s">
        <v>2803</v>
      </c>
      <c r="I288" t="s">
        <v>2804</v>
      </c>
      <c r="J288" t="s">
        <v>2805</v>
      </c>
      <c r="K288" t="s">
        <v>129</v>
      </c>
      <c r="L288" t="s">
        <v>1369</v>
      </c>
      <c r="M288" t="s">
        <v>1519</v>
      </c>
      <c r="N288" t="s">
        <v>2818</v>
      </c>
      <c r="O288" t="s">
        <v>2819</v>
      </c>
      <c r="P288">
        <v>15</v>
      </c>
      <c r="Q288">
        <v>5</v>
      </c>
      <c r="W288">
        <v>15</v>
      </c>
      <c r="X288">
        <v>43</v>
      </c>
      <c r="Y288">
        <v>-7</v>
      </c>
      <c r="Z288">
        <v>24</v>
      </c>
      <c r="AD288" t="s">
        <v>870</v>
      </c>
      <c r="AE288" t="s">
        <v>871</v>
      </c>
      <c r="AK288" t="s">
        <v>1416</v>
      </c>
      <c r="AM288" t="s">
        <v>126</v>
      </c>
      <c r="AN288" t="s">
        <v>127</v>
      </c>
      <c r="AO288">
        <v>16</v>
      </c>
      <c r="AP288" t="s">
        <v>129</v>
      </c>
      <c r="AQ288" t="s">
        <v>129</v>
      </c>
      <c r="AR288" t="s">
        <v>129</v>
      </c>
      <c r="AS288" t="s">
        <v>129</v>
      </c>
      <c r="AT288" t="s">
        <v>130</v>
      </c>
      <c r="AU288" t="s">
        <v>131</v>
      </c>
      <c r="AV288" t="s">
        <v>1479</v>
      </c>
      <c r="AW288">
        <v>16</v>
      </c>
      <c r="BD288" t="s">
        <v>2820</v>
      </c>
      <c r="BE288" t="s">
        <v>129</v>
      </c>
      <c r="BG288">
        <v>23</v>
      </c>
      <c r="BH288" t="s">
        <v>280</v>
      </c>
      <c r="BR288" t="s">
        <v>2821</v>
      </c>
      <c r="CG288">
        <v>498</v>
      </c>
      <c r="CH288">
        <v>520</v>
      </c>
      <c r="CI288">
        <v>777</v>
      </c>
      <c r="CJ288">
        <v>818</v>
      </c>
      <c r="CK288">
        <v>290</v>
      </c>
      <c r="CL288">
        <v>325</v>
      </c>
      <c r="CM288">
        <v>25</v>
      </c>
      <c r="CN288">
        <v>28</v>
      </c>
      <c r="CO288">
        <v>250</v>
      </c>
      <c r="CP288">
        <v>320</v>
      </c>
      <c r="CQ288">
        <v>777</v>
      </c>
      <c r="CR288">
        <v>850</v>
      </c>
      <c r="CS288">
        <v>201</v>
      </c>
      <c r="CT288">
        <v>275</v>
      </c>
      <c r="CU288">
        <v>8</v>
      </c>
      <c r="CV288">
        <v>10</v>
      </c>
    </row>
    <row r="289" spans="1:100" x14ac:dyDescent="0.25">
      <c r="A289" t="s">
        <v>2822</v>
      </c>
      <c r="B289" t="s">
        <v>2661</v>
      </c>
      <c r="C289" t="s">
        <v>110</v>
      </c>
      <c r="D289" t="s">
        <v>2823</v>
      </c>
      <c r="E289" t="s">
        <v>2802</v>
      </c>
      <c r="F289" t="s">
        <v>177</v>
      </c>
      <c r="G289">
        <v>49600</v>
      </c>
      <c r="H289" t="s">
        <v>2803</v>
      </c>
      <c r="I289" t="s">
        <v>2804</v>
      </c>
      <c r="J289" t="s">
        <v>2805</v>
      </c>
      <c r="K289" t="s">
        <v>129</v>
      </c>
      <c r="L289" t="s">
        <v>2824</v>
      </c>
      <c r="M289" t="s">
        <v>1535</v>
      </c>
      <c r="N289" t="s">
        <v>2825</v>
      </c>
      <c r="O289" t="s">
        <v>2826</v>
      </c>
      <c r="P289">
        <v>15</v>
      </c>
      <c r="Q289">
        <v>5</v>
      </c>
      <c r="W289">
        <v>15</v>
      </c>
      <c r="X289">
        <v>43</v>
      </c>
      <c r="Y289">
        <v>-7</v>
      </c>
      <c r="Z289">
        <v>24</v>
      </c>
      <c r="AD289" t="s">
        <v>870</v>
      </c>
      <c r="AE289" t="s">
        <v>871</v>
      </c>
      <c r="AK289" t="s">
        <v>2680</v>
      </c>
      <c r="AM289" t="s">
        <v>126</v>
      </c>
      <c r="AN289" t="s">
        <v>170</v>
      </c>
      <c r="AO289">
        <v>16</v>
      </c>
      <c r="AP289" t="s">
        <v>129</v>
      </c>
      <c r="AQ289" t="s">
        <v>129</v>
      </c>
      <c r="AR289" t="s">
        <v>129</v>
      </c>
      <c r="AS289" t="s">
        <v>129</v>
      </c>
      <c r="AT289" t="s">
        <v>130</v>
      </c>
      <c r="AU289" t="s">
        <v>131</v>
      </c>
      <c r="AV289" t="s">
        <v>1479</v>
      </c>
      <c r="AW289">
        <v>20</v>
      </c>
      <c r="BD289" t="s">
        <v>2827</v>
      </c>
      <c r="BE289" t="s">
        <v>129</v>
      </c>
      <c r="BG289">
        <v>35</v>
      </c>
      <c r="BH289" t="s">
        <v>280</v>
      </c>
      <c r="BR289" t="s">
        <v>2828</v>
      </c>
      <c r="CG289">
        <v>553</v>
      </c>
      <c r="CH289">
        <v>585</v>
      </c>
      <c r="CI289">
        <v>817</v>
      </c>
      <c r="CJ289">
        <v>858</v>
      </c>
      <c r="CK289">
        <v>300</v>
      </c>
      <c r="CL289">
        <v>321</v>
      </c>
      <c r="CM289" t="s">
        <v>2829</v>
      </c>
      <c r="CN289">
        <v>35</v>
      </c>
      <c r="CO289">
        <v>294</v>
      </c>
      <c r="CP289">
        <v>372</v>
      </c>
      <c r="CQ289">
        <v>910</v>
      </c>
      <c r="CR289">
        <v>979</v>
      </c>
      <c r="CS289">
        <v>206</v>
      </c>
      <c r="CT289">
        <v>277</v>
      </c>
      <c r="CU289" t="s">
        <v>138</v>
      </c>
      <c r="CV289" t="s">
        <v>264</v>
      </c>
    </row>
    <row r="290" spans="1:100" x14ac:dyDescent="0.25">
      <c r="A290" t="s">
        <v>2830</v>
      </c>
      <c r="B290" t="s">
        <v>2661</v>
      </c>
      <c r="C290" t="s">
        <v>110</v>
      </c>
      <c r="D290" t="s">
        <v>2831</v>
      </c>
      <c r="E290" t="s">
        <v>2802</v>
      </c>
      <c r="F290" t="s">
        <v>177</v>
      </c>
      <c r="G290">
        <v>63100</v>
      </c>
      <c r="H290" t="s">
        <v>2803</v>
      </c>
      <c r="I290" t="s">
        <v>2804</v>
      </c>
      <c r="J290" t="s">
        <v>2805</v>
      </c>
      <c r="K290" t="s">
        <v>129</v>
      </c>
      <c r="L290" t="s">
        <v>2832</v>
      </c>
      <c r="M290" t="s">
        <v>1551</v>
      </c>
      <c r="N290" t="s">
        <v>2833</v>
      </c>
      <c r="O290" t="s">
        <v>2834</v>
      </c>
      <c r="P290">
        <v>15</v>
      </c>
      <c r="Q290">
        <v>5</v>
      </c>
      <c r="W290">
        <v>15</v>
      </c>
      <c r="X290">
        <v>43</v>
      </c>
      <c r="Y290">
        <v>-7</v>
      </c>
      <c r="Z290">
        <v>24</v>
      </c>
      <c r="AD290" t="s">
        <v>870</v>
      </c>
      <c r="AE290" t="s">
        <v>871</v>
      </c>
      <c r="AK290" t="s">
        <v>2703</v>
      </c>
      <c r="AM290" t="s">
        <v>126</v>
      </c>
      <c r="AN290" t="s">
        <v>433</v>
      </c>
      <c r="AO290">
        <v>16</v>
      </c>
      <c r="AP290" t="s">
        <v>129</v>
      </c>
      <c r="AQ290" t="s">
        <v>129</v>
      </c>
      <c r="AR290" t="s">
        <v>129</v>
      </c>
      <c r="AS290" t="s">
        <v>129</v>
      </c>
      <c r="AT290" t="s">
        <v>130</v>
      </c>
      <c r="AU290" t="s">
        <v>312</v>
      </c>
      <c r="AV290" t="s">
        <v>1479</v>
      </c>
      <c r="AW290">
        <v>20</v>
      </c>
      <c r="BD290" t="s">
        <v>2835</v>
      </c>
      <c r="BE290" t="s">
        <v>129</v>
      </c>
      <c r="BG290">
        <v>45</v>
      </c>
      <c r="BH290" t="s">
        <v>280</v>
      </c>
      <c r="BR290" t="s">
        <v>2836</v>
      </c>
      <c r="CG290">
        <v>605</v>
      </c>
      <c r="CH290">
        <v>635</v>
      </c>
      <c r="CI290">
        <v>886</v>
      </c>
      <c r="CJ290">
        <v>930</v>
      </c>
      <c r="CK290">
        <v>357</v>
      </c>
      <c r="CL290">
        <v>380</v>
      </c>
      <c r="CM290">
        <v>43</v>
      </c>
      <c r="CN290">
        <v>46</v>
      </c>
      <c r="CO290">
        <v>294</v>
      </c>
      <c r="CP290">
        <v>372</v>
      </c>
      <c r="CQ290">
        <v>910</v>
      </c>
      <c r="CR290">
        <v>979</v>
      </c>
      <c r="CS290">
        <v>206</v>
      </c>
      <c r="CT290">
        <v>277</v>
      </c>
      <c r="CU290" t="s">
        <v>138</v>
      </c>
      <c r="CV290" t="s">
        <v>264</v>
      </c>
    </row>
    <row r="291" spans="1:100" x14ac:dyDescent="0.25">
      <c r="A291" t="s">
        <v>2837</v>
      </c>
      <c r="B291" t="s">
        <v>2661</v>
      </c>
      <c r="C291" t="s">
        <v>110</v>
      </c>
      <c r="D291" t="s">
        <v>2838</v>
      </c>
      <c r="E291" t="s">
        <v>2802</v>
      </c>
      <c r="F291" t="s">
        <v>177</v>
      </c>
      <c r="G291">
        <v>88300</v>
      </c>
      <c r="H291" t="s">
        <v>2803</v>
      </c>
      <c r="I291" t="s">
        <v>2804</v>
      </c>
      <c r="J291" t="s">
        <v>2805</v>
      </c>
      <c r="K291" t="s">
        <v>129</v>
      </c>
      <c r="L291" t="s">
        <v>1569</v>
      </c>
      <c r="M291" t="s">
        <v>2727</v>
      </c>
      <c r="N291" t="s">
        <v>2728</v>
      </c>
      <c r="O291" t="s">
        <v>2839</v>
      </c>
      <c r="P291">
        <v>15</v>
      </c>
      <c r="Q291">
        <v>5</v>
      </c>
      <c r="W291">
        <v>15</v>
      </c>
      <c r="X291">
        <v>43</v>
      </c>
      <c r="Y291">
        <v>-7</v>
      </c>
      <c r="Z291">
        <v>24</v>
      </c>
      <c r="AD291" t="s">
        <v>861</v>
      </c>
      <c r="AE291" t="s">
        <v>2164</v>
      </c>
      <c r="AK291" t="s">
        <v>1416</v>
      </c>
      <c r="AM291" t="s">
        <v>126</v>
      </c>
      <c r="AN291" t="s">
        <v>433</v>
      </c>
      <c r="AO291">
        <v>16</v>
      </c>
      <c r="AP291" t="s">
        <v>129</v>
      </c>
      <c r="AQ291" t="s">
        <v>129</v>
      </c>
      <c r="AR291" t="s">
        <v>129</v>
      </c>
      <c r="AS291" t="s">
        <v>129</v>
      </c>
      <c r="AT291" t="s">
        <v>130</v>
      </c>
      <c r="AU291" t="s">
        <v>398</v>
      </c>
      <c r="AV291" t="s">
        <v>2717</v>
      </c>
      <c r="AW291">
        <v>25</v>
      </c>
      <c r="BD291" t="s">
        <v>2840</v>
      </c>
      <c r="BE291" t="s">
        <v>129</v>
      </c>
      <c r="BG291">
        <v>50</v>
      </c>
      <c r="BH291" t="s">
        <v>280</v>
      </c>
      <c r="BR291" t="s">
        <v>2841</v>
      </c>
      <c r="CG291">
        <v>655</v>
      </c>
      <c r="CH291">
        <v>698</v>
      </c>
      <c r="CI291">
        <v>968</v>
      </c>
      <c r="CJ291">
        <v>1023</v>
      </c>
      <c r="CK291">
        <v>400</v>
      </c>
      <c r="CL291">
        <v>430</v>
      </c>
      <c r="CM291">
        <v>50</v>
      </c>
      <c r="CN291">
        <v>54</v>
      </c>
      <c r="CO291">
        <v>315</v>
      </c>
      <c r="CP291">
        <v>390</v>
      </c>
      <c r="CQ291">
        <v>1010</v>
      </c>
      <c r="CR291">
        <v>1096</v>
      </c>
      <c r="CS291">
        <v>220</v>
      </c>
      <c r="CT291">
        <v>297</v>
      </c>
      <c r="CU291">
        <v>13</v>
      </c>
      <c r="CV291">
        <v>16</v>
      </c>
    </row>
    <row r="292" spans="1:100" x14ac:dyDescent="0.25">
      <c r="A292" t="s">
        <v>2842</v>
      </c>
      <c r="B292" t="s">
        <v>2661</v>
      </c>
      <c r="C292" t="s">
        <v>110</v>
      </c>
      <c r="D292" t="s">
        <v>2843</v>
      </c>
      <c r="E292" t="s">
        <v>2844</v>
      </c>
      <c r="F292" t="s">
        <v>177</v>
      </c>
      <c r="G292">
        <v>37000</v>
      </c>
      <c r="H292" t="s">
        <v>2845</v>
      </c>
      <c r="I292" t="s">
        <v>2846</v>
      </c>
      <c r="J292" t="s">
        <v>2847</v>
      </c>
      <c r="K292" t="s">
        <v>117</v>
      </c>
      <c r="L292" t="s">
        <v>2738</v>
      </c>
      <c r="M292" t="s">
        <v>2739</v>
      </c>
      <c r="N292" t="s">
        <v>2740</v>
      </c>
      <c r="O292" t="s">
        <v>2741</v>
      </c>
      <c r="P292">
        <v>15</v>
      </c>
      <c r="Q292">
        <v>5</v>
      </c>
      <c r="T292">
        <v>1</v>
      </c>
      <c r="X292">
        <v>53</v>
      </c>
      <c r="Y292">
        <v>-20</v>
      </c>
      <c r="Z292">
        <v>30</v>
      </c>
      <c r="AC292">
        <v>9</v>
      </c>
      <c r="AF292" t="s">
        <v>2050</v>
      </c>
      <c r="AG292" t="s">
        <v>1344</v>
      </c>
      <c r="AK292" t="s">
        <v>1416</v>
      </c>
      <c r="AM292" t="s">
        <v>126</v>
      </c>
      <c r="AN292" t="s">
        <v>127</v>
      </c>
      <c r="AO292">
        <v>17</v>
      </c>
      <c r="AP292" t="s">
        <v>129</v>
      </c>
      <c r="AQ292" t="s">
        <v>129</v>
      </c>
      <c r="AR292" t="s">
        <v>129</v>
      </c>
      <c r="AS292" t="s">
        <v>129</v>
      </c>
      <c r="AT292" t="s">
        <v>187</v>
      </c>
      <c r="AU292" t="s">
        <v>131</v>
      </c>
      <c r="AV292" t="s">
        <v>132</v>
      </c>
      <c r="AW292">
        <v>10</v>
      </c>
      <c r="BD292" t="s">
        <v>2742</v>
      </c>
      <c r="BE292" t="s">
        <v>129</v>
      </c>
      <c r="BG292">
        <v>26</v>
      </c>
      <c r="BH292" t="s">
        <v>280</v>
      </c>
      <c r="BR292" t="s">
        <v>2743</v>
      </c>
      <c r="CG292">
        <v>498</v>
      </c>
      <c r="CH292">
        <v>520</v>
      </c>
      <c r="CI292">
        <v>777</v>
      </c>
      <c r="CJ292">
        <v>818</v>
      </c>
      <c r="CK292">
        <v>290</v>
      </c>
      <c r="CL292">
        <v>325</v>
      </c>
      <c r="CM292">
        <v>22</v>
      </c>
      <c r="CN292">
        <v>25</v>
      </c>
      <c r="CO292">
        <v>255</v>
      </c>
      <c r="CP292">
        <v>325</v>
      </c>
      <c r="CQ292">
        <v>698</v>
      </c>
      <c r="CR292">
        <v>764</v>
      </c>
      <c r="CS292">
        <v>190</v>
      </c>
      <c r="CT292">
        <v>257</v>
      </c>
      <c r="CU292" t="s">
        <v>1080</v>
      </c>
      <c r="CV292" t="s">
        <v>137</v>
      </c>
    </row>
    <row r="293" spans="1:100" x14ac:dyDescent="0.25">
      <c r="A293" t="s">
        <v>2848</v>
      </c>
      <c r="B293" t="s">
        <v>2661</v>
      </c>
      <c r="C293" t="s">
        <v>110</v>
      </c>
      <c r="D293" t="s">
        <v>2843</v>
      </c>
      <c r="E293" t="s">
        <v>2844</v>
      </c>
      <c r="F293" t="s">
        <v>113</v>
      </c>
      <c r="G293">
        <v>37000</v>
      </c>
      <c r="H293" t="s">
        <v>2845</v>
      </c>
      <c r="I293" t="s">
        <v>2846</v>
      </c>
      <c r="J293" t="s">
        <v>2847</v>
      </c>
      <c r="K293" t="s">
        <v>117</v>
      </c>
      <c r="L293" t="s">
        <v>2849</v>
      </c>
      <c r="M293" t="s">
        <v>2850</v>
      </c>
      <c r="N293" t="s">
        <v>2747</v>
      </c>
      <c r="O293" t="s">
        <v>2748</v>
      </c>
      <c r="P293">
        <v>25</v>
      </c>
      <c r="Q293">
        <v>10</v>
      </c>
      <c r="W293">
        <v>-15</v>
      </c>
      <c r="X293">
        <v>53</v>
      </c>
      <c r="Y293">
        <v>-20</v>
      </c>
      <c r="Z293">
        <v>30</v>
      </c>
      <c r="AF293" t="s">
        <v>222</v>
      </c>
      <c r="AG293" t="s">
        <v>157</v>
      </c>
      <c r="AK293" t="s">
        <v>2680</v>
      </c>
      <c r="AM293" t="s">
        <v>126</v>
      </c>
      <c r="AN293" t="s">
        <v>127</v>
      </c>
      <c r="AO293">
        <v>16</v>
      </c>
      <c r="AP293" t="s">
        <v>129</v>
      </c>
      <c r="AQ293" t="s">
        <v>129</v>
      </c>
      <c r="AR293" t="s">
        <v>129</v>
      </c>
      <c r="AS293" t="s">
        <v>129</v>
      </c>
      <c r="AT293" t="s">
        <v>187</v>
      </c>
      <c r="AU293" t="s">
        <v>131</v>
      </c>
      <c r="AV293" t="s">
        <v>2851</v>
      </c>
      <c r="AW293">
        <v>10</v>
      </c>
      <c r="BD293" t="s">
        <v>2749</v>
      </c>
      <c r="BE293" t="s">
        <v>129</v>
      </c>
      <c r="BG293">
        <v>26</v>
      </c>
      <c r="BH293" t="s">
        <v>280</v>
      </c>
      <c r="BR293" t="s">
        <v>2750</v>
      </c>
      <c r="CG293">
        <v>498</v>
      </c>
      <c r="CH293">
        <v>520</v>
      </c>
      <c r="CI293">
        <v>777</v>
      </c>
      <c r="CJ293">
        <v>818</v>
      </c>
      <c r="CK293">
        <v>290</v>
      </c>
      <c r="CL293">
        <v>325</v>
      </c>
      <c r="CM293">
        <v>22</v>
      </c>
      <c r="CN293">
        <v>25</v>
      </c>
      <c r="CO293">
        <v>255</v>
      </c>
      <c r="CP293">
        <v>325</v>
      </c>
      <c r="CQ293">
        <v>698</v>
      </c>
      <c r="CR293">
        <v>764</v>
      </c>
      <c r="CS293">
        <v>190</v>
      </c>
      <c r="CT293">
        <v>257</v>
      </c>
      <c r="CU293" t="s">
        <v>1080</v>
      </c>
      <c r="CV293" t="s">
        <v>137</v>
      </c>
    </row>
    <row r="294" spans="1:100" x14ac:dyDescent="0.25">
      <c r="A294" t="s">
        <v>2852</v>
      </c>
      <c r="B294" t="s">
        <v>2661</v>
      </c>
      <c r="C294" t="s">
        <v>110</v>
      </c>
      <c r="D294" t="s">
        <v>2853</v>
      </c>
      <c r="E294" t="s">
        <v>2844</v>
      </c>
      <c r="F294" t="s">
        <v>177</v>
      </c>
      <c r="G294">
        <v>41000</v>
      </c>
      <c r="H294" t="s">
        <v>2845</v>
      </c>
      <c r="I294" t="s">
        <v>2846</v>
      </c>
      <c r="J294" t="s">
        <v>2847</v>
      </c>
      <c r="K294" t="s">
        <v>117</v>
      </c>
      <c r="L294" t="s">
        <v>2753</v>
      </c>
      <c r="M294" t="s">
        <v>2754</v>
      </c>
      <c r="N294" t="s">
        <v>2755</v>
      </c>
      <c r="O294" t="s">
        <v>2756</v>
      </c>
      <c r="P294">
        <v>15</v>
      </c>
      <c r="Q294">
        <v>5</v>
      </c>
      <c r="T294">
        <v>1</v>
      </c>
      <c r="X294">
        <v>53</v>
      </c>
      <c r="Y294">
        <v>-20</v>
      </c>
      <c r="Z294">
        <v>30</v>
      </c>
      <c r="AC294">
        <v>14</v>
      </c>
      <c r="AF294" t="s">
        <v>2050</v>
      </c>
      <c r="AG294" t="s">
        <v>1344</v>
      </c>
      <c r="AK294" t="s">
        <v>1416</v>
      </c>
      <c r="AM294" t="s">
        <v>126</v>
      </c>
      <c r="AN294" t="s">
        <v>127</v>
      </c>
      <c r="AO294">
        <v>17</v>
      </c>
      <c r="AP294" t="s">
        <v>129</v>
      </c>
      <c r="AQ294" t="s">
        <v>129</v>
      </c>
      <c r="AR294" t="s">
        <v>129</v>
      </c>
      <c r="AS294" t="s">
        <v>129</v>
      </c>
      <c r="AT294" t="s">
        <v>187</v>
      </c>
      <c r="AU294" t="s">
        <v>131</v>
      </c>
      <c r="AV294" t="s">
        <v>132</v>
      </c>
      <c r="AW294">
        <v>10</v>
      </c>
      <c r="BD294" t="s">
        <v>2757</v>
      </c>
      <c r="BE294" t="s">
        <v>129</v>
      </c>
      <c r="BG294">
        <v>34</v>
      </c>
      <c r="BH294" t="s">
        <v>280</v>
      </c>
      <c r="BR294" t="s">
        <v>2743</v>
      </c>
      <c r="CG294">
        <v>498</v>
      </c>
      <c r="CH294">
        <v>520</v>
      </c>
      <c r="CI294">
        <v>777</v>
      </c>
      <c r="CJ294">
        <v>818</v>
      </c>
      <c r="CK294">
        <v>290</v>
      </c>
      <c r="CL294">
        <v>325</v>
      </c>
      <c r="CM294">
        <v>22</v>
      </c>
      <c r="CN294">
        <v>25</v>
      </c>
      <c r="CO294">
        <v>250</v>
      </c>
      <c r="CP294">
        <v>315</v>
      </c>
      <c r="CQ294">
        <v>777</v>
      </c>
      <c r="CR294">
        <v>840</v>
      </c>
      <c r="CS294">
        <v>201</v>
      </c>
      <c r="CT294">
        <v>260</v>
      </c>
      <c r="CU294" t="s">
        <v>137</v>
      </c>
      <c r="CV294" t="s">
        <v>138</v>
      </c>
    </row>
    <row r="295" spans="1:100" x14ac:dyDescent="0.25">
      <c r="A295" t="s">
        <v>2854</v>
      </c>
      <c r="B295" t="s">
        <v>2661</v>
      </c>
      <c r="C295" t="s">
        <v>110</v>
      </c>
      <c r="D295" t="s">
        <v>2853</v>
      </c>
      <c r="E295" t="s">
        <v>2844</v>
      </c>
      <c r="F295" t="s">
        <v>113</v>
      </c>
      <c r="G295">
        <v>41000</v>
      </c>
      <c r="H295" t="s">
        <v>2845</v>
      </c>
      <c r="I295" t="s">
        <v>2846</v>
      </c>
      <c r="J295" t="s">
        <v>2847</v>
      </c>
      <c r="K295" t="s">
        <v>117</v>
      </c>
      <c r="L295" t="s">
        <v>2753</v>
      </c>
      <c r="M295" t="s">
        <v>2754</v>
      </c>
      <c r="N295" t="s">
        <v>2761</v>
      </c>
      <c r="O295" t="s">
        <v>2762</v>
      </c>
      <c r="P295">
        <v>25</v>
      </c>
      <c r="Q295">
        <v>10</v>
      </c>
      <c r="W295">
        <v>-15</v>
      </c>
      <c r="X295">
        <v>53</v>
      </c>
      <c r="Y295">
        <v>-20</v>
      </c>
      <c r="Z295">
        <v>30</v>
      </c>
      <c r="AF295" t="s">
        <v>653</v>
      </c>
      <c r="AG295" t="s">
        <v>157</v>
      </c>
      <c r="AK295" t="s">
        <v>1416</v>
      </c>
      <c r="AM295" t="s">
        <v>126</v>
      </c>
      <c r="AN295" t="s">
        <v>127</v>
      </c>
      <c r="AO295">
        <v>16</v>
      </c>
      <c r="AP295" t="s">
        <v>129</v>
      </c>
      <c r="AQ295" t="s">
        <v>129</v>
      </c>
      <c r="AR295" t="s">
        <v>129</v>
      </c>
      <c r="AS295" t="s">
        <v>129</v>
      </c>
      <c r="AT295" t="s">
        <v>187</v>
      </c>
      <c r="AU295" t="s">
        <v>131</v>
      </c>
      <c r="AV295" t="s">
        <v>2851</v>
      </c>
      <c r="AW295">
        <v>10</v>
      </c>
      <c r="BD295" t="s">
        <v>2763</v>
      </c>
      <c r="BE295" t="s">
        <v>129</v>
      </c>
      <c r="BG295">
        <v>34</v>
      </c>
      <c r="BH295" t="s">
        <v>280</v>
      </c>
      <c r="BR295" t="s">
        <v>2750</v>
      </c>
      <c r="CG295">
        <v>498</v>
      </c>
      <c r="CH295">
        <v>520</v>
      </c>
      <c r="CI295">
        <v>777</v>
      </c>
      <c r="CJ295">
        <v>818</v>
      </c>
      <c r="CK295">
        <v>290</v>
      </c>
      <c r="CL295">
        <v>325</v>
      </c>
      <c r="CM295">
        <v>22</v>
      </c>
      <c r="CN295">
        <v>25</v>
      </c>
      <c r="CO295">
        <v>250</v>
      </c>
      <c r="CP295">
        <v>315</v>
      </c>
      <c r="CQ295">
        <v>777</v>
      </c>
      <c r="CR295">
        <v>840</v>
      </c>
      <c r="CS295">
        <v>201</v>
      </c>
      <c r="CT295">
        <v>260</v>
      </c>
      <c r="CU295" t="s">
        <v>137</v>
      </c>
      <c r="CV295" t="s">
        <v>138</v>
      </c>
    </row>
    <row r="296" spans="1:100" x14ac:dyDescent="0.25">
      <c r="A296" t="s">
        <v>2855</v>
      </c>
      <c r="B296" t="s">
        <v>2661</v>
      </c>
      <c r="C296" t="s">
        <v>110</v>
      </c>
      <c r="D296" t="s">
        <v>2856</v>
      </c>
      <c r="E296" t="s">
        <v>2844</v>
      </c>
      <c r="F296" t="s">
        <v>177</v>
      </c>
      <c r="G296">
        <v>66200</v>
      </c>
      <c r="H296" t="s">
        <v>2845</v>
      </c>
      <c r="I296" t="s">
        <v>2846</v>
      </c>
      <c r="J296" t="s">
        <v>2847</v>
      </c>
      <c r="K296" t="s">
        <v>117</v>
      </c>
      <c r="L296" t="s">
        <v>2857</v>
      </c>
      <c r="M296" t="s">
        <v>2858</v>
      </c>
      <c r="N296" t="s">
        <v>2859</v>
      </c>
      <c r="O296" t="s">
        <v>2860</v>
      </c>
      <c r="P296">
        <v>15</v>
      </c>
      <c r="Q296">
        <v>5</v>
      </c>
      <c r="T296">
        <v>1</v>
      </c>
      <c r="X296">
        <v>53</v>
      </c>
      <c r="Y296">
        <v>-20</v>
      </c>
      <c r="Z296">
        <v>30</v>
      </c>
      <c r="AC296">
        <v>20</v>
      </c>
      <c r="AF296" t="s">
        <v>2861</v>
      </c>
      <c r="AG296" t="s">
        <v>1344</v>
      </c>
      <c r="AK296" t="s">
        <v>1386</v>
      </c>
      <c r="AM296" t="s">
        <v>126</v>
      </c>
      <c r="AN296" t="s">
        <v>127</v>
      </c>
      <c r="AO296">
        <v>17</v>
      </c>
      <c r="AP296" t="s">
        <v>129</v>
      </c>
      <c r="AQ296" t="s">
        <v>129</v>
      </c>
      <c r="AR296" t="s">
        <v>129</v>
      </c>
      <c r="AS296" t="s">
        <v>129</v>
      </c>
      <c r="AT296" t="s">
        <v>187</v>
      </c>
      <c r="AU296" t="s">
        <v>131</v>
      </c>
      <c r="AV296" t="s">
        <v>132</v>
      </c>
      <c r="AW296">
        <v>16</v>
      </c>
      <c r="BD296" t="s">
        <v>2862</v>
      </c>
      <c r="BE296" t="s">
        <v>129</v>
      </c>
      <c r="BG296">
        <v>51</v>
      </c>
      <c r="BH296" t="s">
        <v>280</v>
      </c>
      <c r="BR296" t="s">
        <v>2863</v>
      </c>
      <c r="CG296">
        <v>602</v>
      </c>
      <c r="CH296">
        <v>628</v>
      </c>
      <c r="CI296">
        <v>853</v>
      </c>
      <c r="CJ296">
        <v>890</v>
      </c>
      <c r="CK296">
        <v>349</v>
      </c>
      <c r="CL296">
        <v>385</v>
      </c>
      <c r="CM296">
        <v>36</v>
      </c>
      <c r="CN296">
        <v>40</v>
      </c>
      <c r="CO296">
        <v>294</v>
      </c>
      <c r="CP296">
        <v>372</v>
      </c>
      <c r="CQ296">
        <v>910</v>
      </c>
      <c r="CR296">
        <v>979</v>
      </c>
      <c r="CS296">
        <v>206</v>
      </c>
      <c r="CT296">
        <v>277</v>
      </c>
      <c r="CU296">
        <v>10</v>
      </c>
      <c r="CV296">
        <v>13</v>
      </c>
    </row>
    <row r="297" spans="1:100" x14ac:dyDescent="0.25">
      <c r="A297" t="s">
        <v>2864</v>
      </c>
      <c r="B297" t="s">
        <v>2661</v>
      </c>
      <c r="C297" t="s">
        <v>110</v>
      </c>
      <c r="D297" t="s">
        <v>2856</v>
      </c>
      <c r="E297" t="s">
        <v>2844</v>
      </c>
      <c r="F297" t="s">
        <v>113</v>
      </c>
      <c r="G297">
        <v>66200</v>
      </c>
      <c r="H297" t="s">
        <v>2845</v>
      </c>
      <c r="I297" t="s">
        <v>2846</v>
      </c>
      <c r="J297" t="s">
        <v>2847</v>
      </c>
      <c r="K297" t="s">
        <v>117</v>
      </c>
      <c r="L297" t="s">
        <v>2865</v>
      </c>
      <c r="M297" t="s">
        <v>2866</v>
      </c>
      <c r="N297" t="s">
        <v>2867</v>
      </c>
      <c r="O297" t="s">
        <v>2868</v>
      </c>
      <c r="P297">
        <v>25</v>
      </c>
      <c r="Q297">
        <v>10</v>
      </c>
      <c r="W297">
        <v>-15</v>
      </c>
      <c r="X297">
        <v>53</v>
      </c>
      <c r="Y297">
        <v>-20</v>
      </c>
      <c r="Z297">
        <v>30</v>
      </c>
      <c r="AF297" t="s">
        <v>653</v>
      </c>
      <c r="AG297" t="s">
        <v>157</v>
      </c>
      <c r="AK297" t="s">
        <v>1386</v>
      </c>
      <c r="AM297" t="s">
        <v>126</v>
      </c>
      <c r="AN297" t="s">
        <v>127</v>
      </c>
      <c r="AO297">
        <v>16</v>
      </c>
      <c r="AP297" t="s">
        <v>129</v>
      </c>
      <c r="AQ297" t="s">
        <v>129</v>
      </c>
      <c r="AR297" t="s">
        <v>129</v>
      </c>
      <c r="AS297" t="s">
        <v>129</v>
      </c>
      <c r="AT297" t="s">
        <v>187</v>
      </c>
      <c r="AU297" t="s">
        <v>131</v>
      </c>
      <c r="AV297" t="s">
        <v>2851</v>
      </c>
      <c r="AW297">
        <v>16</v>
      </c>
      <c r="BD297" t="s">
        <v>2869</v>
      </c>
      <c r="BE297" t="s">
        <v>129</v>
      </c>
      <c r="BG297">
        <v>51</v>
      </c>
      <c r="BH297" t="s">
        <v>280</v>
      </c>
      <c r="BR297" t="s">
        <v>2870</v>
      </c>
      <c r="CG297">
        <v>602</v>
      </c>
      <c r="CH297">
        <v>628</v>
      </c>
      <c r="CI297">
        <v>853</v>
      </c>
      <c r="CJ297">
        <v>890</v>
      </c>
      <c r="CK297">
        <v>349</v>
      </c>
      <c r="CL297">
        <v>385</v>
      </c>
      <c r="CM297">
        <v>36</v>
      </c>
      <c r="CN297">
        <v>40</v>
      </c>
      <c r="CO297">
        <v>294</v>
      </c>
      <c r="CP297">
        <v>372</v>
      </c>
      <c r="CQ297">
        <v>910</v>
      </c>
      <c r="CR297">
        <v>979</v>
      </c>
      <c r="CS297">
        <v>206</v>
      </c>
      <c r="CT297">
        <v>277</v>
      </c>
      <c r="CU297">
        <v>10</v>
      </c>
      <c r="CV297">
        <v>13</v>
      </c>
    </row>
    <row r="298" spans="1:100" x14ac:dyDescent="0.25">
      <c r="A298" t="s">
        <v>2871</v>
      </c>
      <c r="B298" t="s">
        <v>2661</v>
      </c>
      <c r="C298" t="s">
        <v>110</v>
      </c>
      <c r="D298" t="s">
        <v>2872</v>
      </c>
      <c r="E298" t="s">
        <v>2844</v>
      </c>
      <c r="F298" t="s">
        <v>177</v>
      </c>
      <c r="G298">
        <v>85500</v>
      </c>
      <c r="H298" t="s">
        <v>2845</v>
      </c>
      <c r="I298" t="s">
        <v>2846</v>
      </c>
      <c r="J298" t="s">
        <v>2847</v>
      </c>
      <c r="K298" t="s">
        <v>117</v>
      </c>
      <c r="L298" t="s">
        <v>2873</v>
      </c>
      <c r="M298" t="s">
        <v>2874</v>
      </c>
      <c r="N298" t="s">
        <v>2875</v>
      </c>
      <c r="O298" t="s">
        <v>2876</v>
      </c>
      <c r="P298">
        <v>15</v>
      </c>
      <c r="Q298">
        <v>5</v>
      </c>
      <c r="T298">
        <v>1</v>
      </c>
      <c r="X298">
        <v>53</v>
      </c>
      <c r="Y298">
        <v>-20</v>
      </c>
      <c r="Z298">
        <v>30</v>
      </c>
      <c r="AC298">
        <v>27</v>
      </c>
      <c r="AF298" t="s">
        <v>2050</v>
      </c>
      <c r="AG298" t="s">
        <v>1296</v>
      </c>
      <c r="AK298" t="s">
        <v>1386</v>
      </c>
      <c r="AM298" t="s">
        <v>126</v>
      </c>
      <c r="AN298" t="s">
        <v>170</v>
      </c>
      <c r="AO298">
        <v>17</v>
      </c>
      <c r="AP298" t="s">
        <v>129</v>
      </c>
      <c r="AQ298" t="s">
        <v>129</v>
      </c>
      <c r="AR298" t="s">
        <v>129</v>
      </c>
      <c r="AS298" t="s">
        <v>129</v>
      </c>
      <c r="AT298" t="s">
        <v>187</v>
      </c>
      <c r="AU298" t="s">
        <v>312</v>
      </c>
      <c r="AV298" t="s">
        <v>132</v>
      </c>
      <c r="AW298">
        <v>20</v>
      </c>
      <c r="BD298" t="s">
        <v>2877</v>
      </c>
      <c r="BE298" t="s">
        <v>129</v>
      </c>
      <c r="BG298">
        <v>68</v>
      </c>
      <c r="BH298" t="s">
        <v>280</v>
      </c>
      <c r="BR298" t="s">
        <v>2878</v>
      </c>
      <c r="CG298">
        <v>699</v>
      </c>
      <c r="CH298">
        <v>732</v>
      </c>
      <c r="CI298">
        <v>920</v>
      </c>
      <c r="CJ298">
        <v>960</v>
      </c>
      <c r="CK298">
        <v>380</v>
      </c>
      <c r="CL298">
        <v>400</v>
      </c>
      <c r="CM298">
        <v>46</v>
      </c>
      <c r="CN298">
        <v>52</v>
      </c>
      <c r="CO298">
        <v>315</v>
      </c>
      <c r="CP298">
        <v>390</v>
      </c>
      <c r="CQ298">
        <v>1010</v>
      </c>
      <c r="CR298">
        <v>1096</v>
      </c>
      <c r="CS298">
        <v>220</v>
      </c>
      <c r="CT298">
        <v>297</v>
      </c>
      <c r="CU298">
        <v>13</v>
      </c>
      <c r="CV298">
        <v>16</v>
      </c>
    </row>
    <row r="299" spans="1:100" x14ac:dyDescent="0.25">
      <c r="A299" t="s">
        <v>2879</v>
      </c>
      <c r="B299" t="s">
        <v>2661</v>
      </c>
      <c r="C299" t="s">
        <v>110</v>
      </c>
      <c r="D299" t="s">
        <v>2872</v>
      </c>
      <c r="E299" t="s">
        <v>2844</v>
      </c>
      <c r="F299" t="s">
        <v>113</v>
      </c>
      <c r="G299">
        <v>85500</v>
      </c>
      <c r="H299" t="s">
        <v>2845</v>
      </c>
      <c r="I299" t="s">
        <v>2846</v>
      </c>
      <c r="J299" t="s">
        <v>2847</v>
      </c>
      <c r="K299" t="s">
        <v>117</v>
      </c>
      <c r="L299" t="s">
        <v>2880</v>
      </c>
      <c r="M299" t="s">
        <v>2881</v>
      </c>
      <c r="N299" t="s">
        <v>2882</v>
      </c>
      <c r="O299" t="s">
        <v>2883</v>
      </c>
      <c r="P299">
        <v>25</v>
      </c>
      <c r="Q299">
        <v>10</v>
      </c>
      <c r="W299">
        <v>-15</v>
      </c>
      <c r="X299">
        <v>53</v>
      </c>
      <c r="Y299">
        <v>-20</v>
      </c>
      <c r="Z299">
        <v>30</v>
      </c>
      <c r="AF299" t="s">
        <v>653</v>
      </c>
      <c r="AG299" t="s">
        <v>157</v>
      </c>
      <c r="AK299" t="s">
        <v>1386</v>
      </c>
      <c r="AM299" t="s">
        <v>126</v>
      </c>
      <c r="AN299" t="s">
        <v>170</v>
      </c>
      <c r="AO299">
        <v>16</v>
      </c>
      <c r="AP299" t="s">
        <v>129</v>
      </c>
      <c r="AQ299" t="s">
        <v>129</v>
      </c>
      <c r="AR299" t="s">
        <v>129</v>
      </c>
      <c r="AS299" t="s">
        <v>129</v>
      </c>
      <c r="AT299" t="s">
        <v>187</v>
      </c>
      <c r="AU299" t="s">
        <v>312</v>
      </c>
      <c r="AV299" t="s">
        <v>2851</v>
      </c>
      <c r="AW299">
        <v>20</v>
      </c>
      <c r="BD299" t="s">
        <v>2884</v>
      </c>
      <c r="BE299" t="s">
        <v>129</v>
      </c>
      <c r="BG299">
        <v>68</v>
      </c>
      <c r="BH299" t="s">
        <v>280</v>
      </c>
      <c r="BR299" t="s">
        <v>2885</v>
      </c>
      <c r="CG299">
        <v>699</v>
      </c>
      <c r="CH299">
        <v>732</v>
      </c>
      <c r="CI299">
        <v>920</v>
      </c>
      <c r="CJ299">
        <v>960</v>
      </c>
      <c r="CK299">
        <v>380</v>
      </c>
      <c r="CL299">
        <v>400</v>
      </c>
      <c r="CM299">
        <v>46</v>
      </c>
      <c r="CN299">
        <v>52</v>
      </c>
      <c r="CO299">
        <v>315</v>
      </c>
      <c r="CP299">
        <v>390</v>
      </c>
      <c r="CQ299">
        <v>1010</v>
      </c>
      <c r="CR299">
        <v>1096</v>
      </c>
      <c r="CS299">
        <v>220</v>
      </c>
      <c r="CT299">
        <v>297</v>
      </c>
      <c r="CU299">
        <v>13</v>
      </c>
      <c r="CV299">
        <v>16</v>
      </c>
    </row>
    <row r="300" spans="1:100" x14ac:dyDescent="0.25">
      <c r="A300" t="s">
        <v>2886</v>
      </c>
      <c r="B300" t="s">
        <v>2661</v>
      </c>
      <c r="C300" t="s">
        <v>461</v>
      </c>
      <c r="D300" t="s">
        <v>2887</v>
      </c>
      <c r="E300" t="s">
        <v>2888</v>
      </c>
      <c r="F300" t="s">
        <v>113</v>
      </c>
      <c r="G300">
        <v>74700</v>
      </c>
      <c r="H300" t="s">
        <v>2889</v>
      </c>
      <c r="I300" t="s">
        <v>2890</v>
      </c>
      <c r="J300" t="s">
        <v>2891</v>
      </c>
      <c r="K300" t="s">
        <v>129</v>
      </c>
      <c r="L300" t="s">
        <v>1535</v>
      </c>
      <c r="M300" t="s">
        <v>2892</v>
      </c>
      <c r="N300" t="s">
        <v>2893</v>
      </c>
      <c r="O300" t="s">
        <v>2894</v>
      </c>
      <c r="P300">
        <v>20</v>
      </c>
      <c r="Q300">
        <v>15</v>
      </c>
      <c r="T300">
        <v>1</v>
      </c>
      <c r="W300">
        <v>-15</v>
      </c>
      <c r="X300">
        <v>49</v>
      </c>
      <c r="Y300">
        <v>-15</v>
      </c>
      <c r="Z300">
        <v>24</v>
      </c>
      <c r="AC300">
        <v>35</v>
      </c>
      <c r="AD300" t="s">
        <v>2895</v>
      </c>
      <c r="AE300" t="s">
        <v>871</v>
      </c>
      <c r="AK300" t="s">
        <v>2703</v>
      </c>
      <c r="AM300" t="s">
        <v>126</v>
      </c>
      <c r="AN300" t="s">
        <v>170</v>
      </c>
      <c r="AO300">
        <v>20</v>
      </c>
      <c r="AP300" t="s">
        <v>129</v>
      </c>
      <c r="AQ300" t="s">
        <v>129</v>
      </c>
      <c r="AR300" t="s">
        <v>129</v>
      </c>
      <c r="AS300" t="s">
        <v>129</v>
      </c>
      <c r="AT300" t="s">
        <v>130</v>
      </c>
      <c r="AU300" t="s">
        <v>312</v>
      </c>
      <c r="AV300" t="s">
        <v>535</v>
      </c>
      <c r="AW300">
        <v>20</v>
      </c>
      <c r="BB300">
        <v>80</v>
      </c>
      <c r="BD300" t="s">
        <v>2896</v>
      </c>
      <c r="BE300" t="s">
        <v>129</v>
      </c>
      <c r="BG300">
        <v>53</v>
      </c>
      <c r="BH300" t="s">
        <v>280</v>
      </c>
      <c r="BR300" t="s">
        <v>2897</v>
      </c>
      <c r="CG300">
        <v>545</v>
      </c>
      <c r="CH300">
        <v>620</v>
      </c>
      <c r="CI300">
        <v>800</v>
      </c>
      <c r="CJ300">
        <v>920</v>
      </c>
      <c r="CK300">
        <v>315</v>
      </c>
      <c r="CL300">
        <v>400</v>
      </c>
      <c r="CM300">
        <v>42</v>
      </c>
      <c r="CN300">
        <v>45</v>
      </c>
      <c r="CO300">
        <v>290</v>
      </c>
      <c r="CP300">
        <v>360</v>
      </c>
      <c r="CQ300">
        <v>890</v>
      </c>
      <c r="CR300">
        <v>1070</v>
      </c>
      <c r="CS300">
        <v>735</v>
      </c>
      <c r="CT300">
        <v>800</v>
      </c>
      <c r="CU300">
        <v>32</v>
      </c>
      <c r="CV300">
        <v>37</v>
      </c>
    </row>
    <row r="301" spans="1:100" x14ac:dyDescent="0.25">
      <c r="A301" t="s">
        <v>2898</v>
      </c>
      <c r="B301" t="s">
        <v>2661</v>
      </c>
      <c r="C301" t="s">
        <v>461</v>
      </c>
      <c r="D301" t="s">
        <v>2899</v>
      </c>
      <c r="E301" t="s">
        <v>2888</v>
      </c>
      <c r="F301" t="s">
        <v>113</v>
      </c>
      <c r="G301">
        <v>91100</v>
      </c>
      <c r="H301" t="s">
        <v>2889</v>
      </c>
      <c r="I301" t="s">
        <v>2890</v>
      </c>
      <c r="J301" t="s">
        <v>2891</v>
      </c>
      <c r="K301" t="s">
        <v>129</v>
      </c>
      <c r="L301" t="s">
        <v>1551</v>
      </c>
      <c r="M301" t="s">
        <v>2900</v>
      </c>
      <c r="N301" t="s">
        <v>1008</v>
      </c>
      <c r="O301" t="s">
        <v>2714</v>
      </c>
      <c r="P301">
        <v>20</v>
      </c>
      <c r="Q301">
        <v>15</v>
      </c>
      <c r="T301">
        <v>1</v>
      </c>
      <c r="W301">
        <v>-15</v>
      </c>
      <c r="X301">
        <v>49</v>
      </c>
      <c r="Y301">
        <v>-15</v>
      </c>
      <c r="Z301">
        <v>24</v>
      </c>
      <c r="AC301">
        <v>50</v>
      </c>
      <c r="AD301" t="s">
        <v>2901</v>
      </c>
      <c r="AE301" t="s">
        <v>871</v>
      </c>
      <c r="AK301" t="s">
        <v>2703</v>
      </c>
      <c r="AM301" t="s">
        <v>127</v>
      </c>
      <c r="AN301" t="s">
        <v>433</v>
      </c>
      <c r="AO301">
        <v>20</v>
      </c>
      <c r="AP301" t="s">
        <v>129</v>
      </c>
      <c r="AQ301" t="s">
        <v>129</v>
      </c>
      <c r="AR301" t="s">
        <v>129</v>
      </c>
      <c r="AS301" t="s">
        <v>129</v>
      </c>
      <c r="AT301" t="s">
        <v>130</v>
      </c>
      <c r="AU301" t="s">
        <v>312</v>
      </c>
      <c r="AV301" t="s">
        <v>2902</v>
      </c>
      <c r="AW301">
        <v>25</v>
      </c>
      <c r="BB301">
        <v>80</v>
      </c>
      <c r="BD301" t="s">
        <v>2903</v>
      </c>
      <c r="BE301" t="s">
        <v>129</v>
      </c>
      <c r="BG301">
        <v>70</v>
      </c>
      <c r="BH301" t="s">
        <v>280</v>
      </c>
      <c r="BR301" t="s">
        <v>2904</v>
      </c>
      <c r="CG301">
        <v>655</v>
      </c>
      <c r="CH301">
        <v>725</v>
      </c>
      <c r="CI301">
        <v>825</v>
      </c>
      <c r="CJ301">
        <v>945</v>
      </c>
      <c r="CK301">
        <v>310</v>
      </c>
      <c r="CL301">
        <v>435</v>
      </c>
      <c r="CM301">
        <v>53</v>
      </c>
      <c r="CN301">
        <v>56</v>
      </c>
      <c r="CO301">
        <v>290</v>
      </c>
      <c r="CP301">
        <v>360</v>
      </c>
      <c r="CQ301">
        <v>890</v>
      </c>
      <c r="CR301">
        <v>1070</v>
      </c>
      <c r="CS301">
        <v>735</v>
      </c>
      <c r="CT301">
        <v>800</v>
      </c>
      <c r="CU301">
        <v>33</v>
      </c>
      <c r="CV301">
        <v>38</v>
      </c>
    </row>
    <row r="302" spans="1:100" x14ac:dyDescent="0.25">
      <c r="A302" t="s">
        <v>2905</v>
      </c>
      <c r="B302" t="s">
        <v>2661</v>
      </c>
      <c r="C302" t="s">
        <v>461</v>
      </c>
      <c r="D302" t="s">
        <v>2906</v>
      </c>
      <c r="E302" t="s">
        <v>2888</v>
      </c>
      <c r="F302" t="s">
        <v>113</v>
      </c>
      <c r="G302">
        <v>124600</v>
      </c>
      <c r="H302" t="s">
        <v>2889</v>
      </c>
      <c r="I302" t="s">
        <v>2890</v>
      </c>
      <c r="J302" t="s">
        <v>2891</v>
      </c>
      <c r="K302" t="s">
        <v>129</v>
      </c>
      <c r="L302" t="s">
        <v>2907</v>
      </c>
      <c r="M302" t="s">
        <v>2908</v>
      </c>
      <c r="N302" t="s">
        <v>2909</v>
      </c>
      <c r="O302" t="s">
        <v>2910</v>
      </c>
      <c r="P302">
        <v>30</v>
      </c>
      <c r="Q302">
        <v>20</v>
      </c>
      <c r="T302">
        <v>1</v>
      </c>
      <c r="W302">
        <v>-15</v>
      </c>
      <c r="X302">
        <v>49</v>
      </c>
      <c r="Y302">
        <v>-15</v>
      </c>
      <c r="Z302">
        <v>24</v>
      </c>
      <c r="AC302">
        <v>80</v>
      </c>
      <c r="AD302" t="s">
        <v>2911</v>
      </c>
      <c r="AE302" t="s">
        <v>2912</v>
      </c>
      <c r="AK302" t="s">
        <v>2703</v>
      </c>
      <c r="AM302" t="s">
        <v>127</v>
      </c>
      <c r="AN302" t="s">
        <v>433</v>
      </c>
      <c r="AO302">
        <v>20</v>
      </c>
      <c r="AP302" t="s">
        <v>129</v>
      </c>
      <c r="AQ302" t="s">
        <v>129</v>
      </c>
      <c r="AR302" t="s">
        <v>129</v>
      </c>
      <c r="AS302" t="s">
        <v>129</v>
      </c>
      <c r="AT302" t="s">
        <v>130</v>
      </c>
      <c r="AU302" t="s">
        <v>2913</v>
      </c>
      <c r="AV302" t="s">
        <v>2914</v>
      </c>
      <c r="AW302">
        <v>20</v>
      </c>
      <c r="BB302">
        <v>80</v>
      </c>
      <c r="BD302" t="s">
        <v>2915</v>
      </c>
      <c r="BE302" t="s">
        <v>129</v>
      </c>
      <c r="BG302">
        <v>106</v>
      </c>
      <c r="BH302" t="s">
        <v>537</v>
      </c>
      <c r="BR302" t="s">
        <v>2916</v>
      </c>
      <c r="CG302">
        <v>805</v>
      </c>
      <c r="CH302">
        <v>895</v>
      </c>
      <c r="CI302">
        <v>970</v>
      </c>
      <c r="CJ302">
        <v>1105</v>
      </c>
      <c r="CK302">
        <v>395</v>
      </c>
      <c r="CL302">
        <v>495</v>
      </c>
      <c r="CM302">
        <v>65</v>
      </c>
      <c r="CN302">
        <v>75</v>
      </c>
      <c r="CO302">
        <v>290</v>
      </c>
      <c r="CP302">
        <v>360</v>
      </c>
      <c r="CQ302">
        <v>890</v>
      </c>
      <c r="CR302">
        <v>1070</v>
      </c>
      <c r="CS302">
        <v>735</v>
      </c>
      <c r="CT302">
        <v>800</v>
      </c>
      <c r="CU302">
        <v>35</v>
      </c>
      <c r="CV302">
        <v>39</v>
      </c>
    </row>
    <row r="303" spans="1:100" x14ac:dyDescent="0.25">
      <c r="A303" t="s">
        <v>2917</v>
      </c>
      <c r="B303" t="s">
        <v>2661</v>
      </c>
      <c r="C303" t="s">
        <v>461</v>
      </c>
      <c r="D303" t="s">
        <v>2918</v>
      </c>
      <c r="E303" t="s">
        <v>2888</v>
      </c>
      <c r="F303" t="s">
        <v>113</v>
      </c>
      <c r="G303">
        <v>149800</v>
      </c>
      <c r="H303" t="s">
        <v>2889</v>
      </c>
      <c r="I303" t="s">
        <v>2890</v>
      </c>
      <c r="J303" t="s">
        <v>2891</v>
      </c>
      <c r="K303" t="s">
        <v>129</v>
      </c>
      <c r="L303" t="s">
        <v>2400</v>
      </c>
      <c r="M303" t="s">
        <v>2919</v>
      </c>
      <c r="N303" t="s">
        <v>2920</v>
      </c>
      <c r="O303" t="s">
        <v>2921</v>
      </c>
      <c r="P303">
        <v>50</v>
      </c>
      <c r="Q303">
        <v>30</v>
      </c>
      <c r="T303">
        <v>1</v>
      </c>
      <c r="W303">
        <v>-15</v>
      </c>
      <c r="X303">
        <v>49</v>
      </c>
      <c r="Y303">
        <v>-15</v>
      </c>
      <c r="Z303">
        <v>24</v>
      </c>
      <c r="AC303">
        <v>90</v>
      </c>
      <c r="AD303" t="s">
        <v>1946</v>
      </c>
      <c r="AE303" t="s">
        <v>2922</v>
      </c>
      <c r="AK303" t="s">
        <v>2703</v>
      </c>
      <c r="AM303" t="s">
        <v>127</v>
      </c>
      <c r="AN303" t="s">
        <v>2923</v>
      </c>
      <c r="AO303">
        <v>20</v>
      </c>
      <c r="AP303" t="s">
        <v>129</v>
      </c>
      <c r="AQ303" t="s">
        <v>129</v>
      </c>
      <c r="AR303" t="s">
        <v>129</v>
      </c>
      <c r="AS303" t="s">
        <v>129</v>
      </c>
      <c r="AT303" t="s">
        <v>130</v>
      </c>
      <c r="AU303" t="s">
        <v>2913</v>
      </c>
      <c r="AV303" t="s">
        <v>2914</v>
      </c>
      <c r="AW303">
        <v>20</v>
      </c>
      <c r="BB303">
        <v>80</v>
      </c>
      <c r="BD303" t="s">
        <v>2924</v>
      </c>
      <c r="BE303" t="s">
        <v>129</v>
      </c>
      <c r="BG303">
        <v>141</v>
      </c>
      <c r="BH303" t="s">
        <v>537</v>
      </c>
      <c r="BR303" t="s">
        <v>2925</v>
      </c>
      <c r="CG303">
        <v>1325</v>
      </c>
      <c r="CH303">
        <v>1440</v>
      </c>
      <c r="CI303">
        <v>940</v>
      </c>
      <c r="CJ303">
        <v>1080</v>
      </c>
      <c r="CK303">
        <v>370</v>
      </c>
      <c r="CL303">
        <v>430</v>
      </c>
      <c r="CM303">
        <v>95</v>
      </c>
      <c r="CN303">
        <v>105</v>
      </c>
      <c r="CO303">
        <v>290</v>
      </c>
      <c r="CP303">
        <v>360</v>
      </c>
      <c r="CQ303">
        <v>1250</v>
      </c>
      <c r="CR303">
        <v>1430</v>
      </c>
      <c r="CS303">
        <v>735</v>
      </c>
      <c r="CT303">
        <v>800</v>
      </c>
      <c r="CU303">
        <v>45</v>
      </c>
      <c r="CV303">
        <v>51</v>
      </c>
    </row>
    <row r="304" spans="1:100" x14ac:dyDescent="0.25">
      <c r="A304" t="s">
        <v>2926</v>
      </c>
      <c r="B304" t="s">
        <v>2661</v>
      </c>
      <c r="C304" t="s">
        <v>461</v>
      </c>
      <c r="D304" t="s">
        <v>2927</v>
      </c>
      <c r="E304" t="s">
        <v>2888</v>
      </c>
      <c r="F304" t="s">
        <v>113</v>
      </c>
      <c r="G304">
        <v>167300</v>
      </c>
      <c r="H304" t="s">
        <v>2889</v>
      </c>
      <c r="I304" t="s">
        <v>2890</v>
      </c>
      <c r="J304" t="s">
        <v>2891</v>
      </c>
      <c r="K304" t="s">
        <v>129</v>
      </c>
      <c r="L304" t="s">
        <v>2928</v>
      </c>
      <c r="M304" t="s">
        <v>2929</v>
      </c>
      <c r="N304" t="s">
        <v>2930</v>
      </c>
      <c r="O304" t="s">
        <v>2931</v>
      </c>
      <c r="P304">
        <v>50</v>
      </c>
      <c r="Q304">
        <v>30</v>
      </c>
      <c r="T304">
        <v>1</v>
      </c>
      <c r="W304">
        <v>-15</v>
      </c>
      <c r="X304">
        <v>49</v>
      </c>
      <c r="Y304">
        <v>-15</v>
      </c>
      <c r="Z304">
        <v>24</v>
      </c>
      <c r="AC304">
        <v>115</v>
      </c>
      <c r="AD304" t="s">
        <v>2285</v>
      </c>
      <c r="AE304" t="s">
        <v>1556</v>
      </c>
      <c r="AK304" t="s">
        <v>2703</v>
      </c>
      <c r="AM304" t="s">
        <v>127</v>
      </c>
      <c r="AN304" t="s">
        <v>2923</v>
      </c>
      <c r="AO304">
        <v>20</v>
      </c>
      <c r="AP304" t="s">
        <v>129</v>
      </c>
      <c r="AQ304" t="s">
        <v>129</v>
      </c>
      <c r="AR304" t="s">
        <v>129</v>
      </c>
      <c r="AS304" t="s">
        <v>129</v>
      </c>
      <c r="AT304" t="s">
        <v>130</v>
      </c>
      <c r="AU304" t="s">
        <v>2913</v>
      </c>
      <c r="AV304" t="s">
        <v>2914</v>
      </c>
      <c r="AW304">
        <v>25</v>
      </c>
      <c r="BB304">
        <v>80</v>
      </c>
      <c r="BD304" t="s">
        <v>2932</v>
      </c>
      <c r="BE304" t="s">
        <v>129</v>
      </c>
      <c r="BG304">
        <v>176</v>
      </c>
      <c r="BH304" t="s">
        <v>537</v>
      </c>
      <c r="BR304" t="s">
        <v>2933</v>
      </c>
      <c r="CG304">
        <v>1325</v>
      </c>
      <c r="CH304">
        <v>1440</v>
      </c>
      <c r="CI304">
        <v>940</v>
      </c>
      <c r="CJ304">
        <v>1080</v>
      </c>
      <c r="CK304">
        <v>370</v>
      </c>
      <c r="CL304">
        <v>430</v>
      </c>
      <c r="CM304">
        <v>99</v>
      </c>
      <c r="CN304">
        <v>109</v>
      </c>
      <c r="CO304">
        <v>290</v>
      </c>
      <c r="CP304">
        <v>360</v>
      </c>
      <c r="CQ304">
        <v>1250</v>
      </c>
      <c r="CR304">
        <v>1430</v>
      </c>
      <c r="CS304">
        <v>735</v>
      </c>
      <c r="CT304">
        <v>800</v>
      </c>
      <c r="CU304">
        <v>50</v>
      </c>
      <c r="CV304">
        <v>56</v>
      </c>
    </row>
    <row r="305" spans="1:100" x14ac:dyDescent="0.25">
      <c r="A305" t="s">
        <v>2934</v>
      </c>
      <c r="B305" t="s">
        <v>2661</v>
      </c>
      <c r="C305" t="s">
        <v>461</v>
      </c>
      <c r="D305" t="s">
        <v>2935</v>
      </c>
      <c r="E305" t="s">
        <v>2936</v>
      </c>
      <c r="F305" t="s">
        <v>113</v>
      </c>
      <c r="G305">
        <v>74700</v>
      </c>
      <c r="H305" t="s">
        <v>2937</v>
      </c>
      <c r="I305" t="s">
        <v>2938</v>
      </c>
      <c r="J305" t="s">
        <v>2939</v>
      </c>
      <c r="K305" t="s">
        <v>129</v>
      </c>
      <c r="L305" t="s">
        <v>2940</v>
      </c>
      <c r="M305" t="s">
        <v>2941</v>
      </c>
      <c r="N305" t="s">
        <v>2942</v>
      </c>
      <c r="O305" t="s">
        <v>2943</v>
      </c>
      <c r="P305">
        <v>25</v>
      </c>
      <c r="Q305">
        <v>15</v>
      </c>
      <c r="T305">
        <v>1</v>
      </c>
      <c r="W305">
        <v>17</v>
      </c>
      <c r="X305">
        <v>43</v>
      </c>
      <c r="Y305">
        <v>-7</v>
      </c>
      <c r="Z305">
        <v>24</v>
      </c>
      <c r="AC305">
        <v>35</v>
      </c>
      <c r="AD305" t="s">
        <v>715</v>
      </c>
      <c r="AE305" t="s">
        <v>561</v>
      </c>
      <c r="AK305" t="s">
        <v>1416</v>
      </c>
      <c r="AM305" t="s">
        <v>126</v>
      </c>
      <c r="AN305" t="s">
        <v>170</v>
      </c>
      <c r="AO305">
        <v>25</v>
      </c>
      <c r="AP305" t="s">
        <v>129</v>
      </c>
      <c r="AQ305" t="s">
        <v>129</v>
      </c>
      <c r="AR305" t="s">
        <v>129</v>
      </c>
      <c r="AS305" t="s">
        <v>129</v>
      </c>
      <c r="AT305" t="s">
        <v>130</v>
      </c>
      <c r="AU305" t="s">
        <v>312</v>
      </c>
      <c r="AV305" t="s">
        <v>2944</v>
      </c>
      <c r="AW305">
        <v>20</v>
      </c>
      <c r="BB305">
        <v>70</v>
      </c>
      <c r="BD305" t="s">
        <v>2945</v>
      </c>
      <c r="BE305" t="s">
        <v>129</v>
      </c>
      <c r="BG305">
        <v>53</v>
      </c>
      <c r="BH305" t="s">
        <v>280</v>
      </c>
      <c r="BR305" t="s">
        <v>2946</v>
      </c>
      <c r="CG305">
        <v>605</v>
      </c>
      <c r="CH305">
        <v>653</v>
      </c>
      <c r="CI305">
        <v>780</v>
      </c>
      <c r="CJ305">
        <v>883</v>
      </c>
      <c r="CK305">
        <v>290</v>
      </c>
      <c r="CL305">
        <v>412</v>
      </c>
      <c r="CM305">
        <v>38</v>
      </c>
      <c r="CN305">
        <v>42</v>
      </c>
      <c r="CO305">
        <v>210</v>
      </c>
      <c r="CP305">
        <v>280</v>
      </c>
      <c r="CQ305">
        <v>920</v>
      </c>
      <c r="CR305">
        <v>1115</v>
      </c>
      <c r="CS305">
        <v>605</v>
      </c>
      <c r="CT305">
        <v>690</v>
      </c>
      <c r="CU305">
        <v>23</v>
      </c>
      <c r="CV305">
        <v>28</v>
      </c>
    </row>
    <row r="306" spans="1:100" x14ac:dyDescent="0.25">
      <c r="A306" t="s">
        <v>2947</v>
      </c>
      <c r="B306" t="s">
        <v>2661</v>
      </c>
      <c r="C306" t="s">
        <v>461</v>
      </c>
      <c r="D306" t="s">
        <v>2948</v>
      </c>
      <c r="E306" t="s">
        <v>2936</v>
      </c>
      <c r="F306" t="s">
        <v>113</v>
      </c>
      <c r="G306">
        <v>91100</v>
      </c>
      <c r="H306" t="s">
        <v>2949</v>
      </c>
      <c r="I306" t="s">
        <v>2950</v>
      </c>
      <c r="J306" t="s">
        <v>2951</v>
      </c>
      <c r="K306" t="s">
        <v>129</v>
      </c>
      <c r="L306" t="s">
        <v>2952</v>
      </c>
      <c r="M306" t="s">
        <v>2953</v>
      </c>
      <c r="N306" t="s">
        <v>2954</v>
      </c>
      <c r="O306" t="s">
        <v>2955</v>
      </c>
      <c r="P306">
        <v>30</v>
      </c>
      <c r="Q306">
        <v>15</v>
      </c>
      <c r="T306">
        <v>1</v>
      </c>
      <c r="W306">
        <v>17</v>
      </c>
      <c r="X306">
        <v>43</v>
      </c>
      <c r="Y306">
        <v>-7</v>
      </c>
      <c r="Z306">
        <v>24</v>
      </c>
      <c r="AC306">
        <v>50</v>
      </c>
      <c r="AD306" t="s">
        <v>2956</v>
      </c>
      <c r="AE306" t="s">
        <v>2957</v>
      </c>
      <c r="AK306" t="s">
        <v>1416</v>
      </c>
      <c r="AM306" t="s">
        <v>127</v>
      </c>
      <c r="AN306" t="s">
        <v>433</v>
      </c>
      <c r="AO306">
        <v>25</v>
      </c>
      <c r="AP306" t="s">
        <v>129</v>
      </c>
      <c r="AQ306" t="s">
        <v>129</v>
      </c>
      <c r="AR306" t="s">
        <v>129</v>
      </c>
      <c r="AS306" t="s">
        <v>129</v>
      </c>
      <c r="AT306" t="s">
        <v>130</v>
      </c>
      <c r="AU306" t="s">
        <v>2958</v>
      </c>
      <c r="AV306" t="s">
        <v>2959</v>
      </c>
      <c r="AW306">
        <v>25</v>
      </c>
      <c r="BB306">
        <v>70</v>
      </c>
      <c r="BD306" t="s">
        <v>2960</v>
      </c>
      <c r="BE306" t="s">
        <v>129</v>
      </c>
      <c r="BG306">
        <v>72</v>
      </c>
      <c r="BH306" t="s">
        <v>280</v>
      </c>
      <c r="BR306" t="s">
        <v>2961</v>
      </c>
      <c r="CG306">
        <v>650</v>
      </c>
      <c r="CH306">
        <v>720</v>
      </c>
      <c r="CI306">
        <v>900</v>
      </c>
      <c r="CJ306">
        <v>1015</v>
      </c>
      <c r="CK306">
        <v>310</v>
      </c>
      <c r="CL306">
        <v>425</v>
      </c>
      <c r="CM306">
        <v>51</v>
      </c>
      <c r="CN306">
        <v>54</v>
      </c>
      <c r="CO306">
        <v>270</v>
      </c>
      <c r="CP306">
        <v>340</v>
      </c>
      <c r="CQ306">
        <v>920</v>
      </c>
      <c r="CR306">
        <v>1115</v>
      </c>
      <c r="CS306">
        <v>605</v>
      </c>
      <c r="CT306">
        <v>690</v>
      </c>
      <c r="CU306">
        <v>28</v>
      </c>
      <c r="CV306">
        <v>32</v>
      </c>
    </row>
    <row r="307" spans="1:100" x14ac:dyDescent="0.25">
      <c r="A307" t="s">
        <v>2962</v>
      </c>
      <c r="B307" t="s">
        <v>2661</v>
      </c>
      <c r="C307" t="s">
        <v>461</v>
      </c>
      <c r="D307" t="s">
        <v>2963</v>
      </c>
      <c r="E307" t="s">
        <v>2936</v>
      </c>
      <c r="F307" t="s">
        <v>113</v>
      </c>
      <c r="G307">
        <v>124600</v>
      </c>
      <c r="H307" t="s">
        <v>2937</v>
      </c>
      <c r="I307" t="s">
        <v>2964</v>
      </c>
      <c r="J307" t="s">
        <v>2965</v>
      </c>
      <c r="K307" t="s">
        <v>129</v>
      </c>
      <c r="L307" t="s">
        <v>2966</v>
      </c>
      <c r="M307" t="s">
        <v>2967</v>
      </c>
      <c r="N307" t="s">
        <v>2968</v>
      </c>
      <c r="O307" t="s">
        <v>2969</v>
      </c>
      <c r="P307">
        <v>30</v>
      </c>
      <c r="Q307">
        <v>20</v>
      </c>
      <c r="T307">
        <v>1</v>
      </c>
      <c r="W307">
        <v>17</v>
      </c>
      <c r="X307">
        <v>43</v>
      </c>
      <c r="Y307">
        <v>-7</v>
      </c>
      <c r="Z307">
        <v>24</v>
      </c>
      <c r="AC307">
        <v>80</v>
      </c>
      <c r="AD307" t="s">
        <v>745</v>
      </c>
      <c r="AE307" t="s">
        <v>2970</v>
      </c>
      <c r="AK307" t="s">
        <v>2703</v>
      </c>
      <c r="AM307" t="s">
        <v>127</v>
      </c>
      <c r="AN307" t="s">
        <v>2923</v>
      </c>
      <c r="AO307">
        <v>25</v>
      </c>
      <c r="AP307" t="s">
        <v>129</v>
      </c>
      <c r="AQ307" t="s">
        <v>129</v>
      </c>
      <c r="AR307" t="s">
        <v>129</v>
      </c>
      <c r="AS307" t="s">
        <v>129</v>
      </c>
      <c r="AT307" t="s">
        <v>130</v>
      </c>
      <c r="AU307" t="s">
        <v>2971</v>
      </c>
      <c r="AV307" t="s">
        <v>2959</v>
      </c>
      <c r="AW307">
        <v>20</v>
      </c>
      <c r="BB307">
        <v>80</v>
      </c>
      <c r="BD307" t="s">
        <v>2972</v>
      </c>
      <c r="BE307" t="s">
        <v>129</v>
      </c>
      <c r="BG307">
        <v>106</v>
      </c>
      <c r="BH307" t="s">
        <v>537</v>
      </c>
      <c r="BR307" t="s">
        <v>2904</v>
      </c>
      <c r="CG307">
        <v>805</v>
      </c>
      <c r="CH307">
        <v>860</v>
      </c>
      <c r="CI307">
        <v>900</v>
      </c>
      <c r="CJ307">
        <v>1020</v>
      </c>
      <c r="CK307">
        <v>360</v>
      </c>
      <c r="CL307">
        <v>475</v>
      </c>
      <c r="CM307">
        <v>64</v>
      </c>
      <c r="CN307">
        <v>69</v>
      </c>
      <c r="CO307">
        <v>270</v>
      </c>
      <c r="CP307">
        <v>345</v>
      </c>
      <c r="CQ307">
        <v>1140</v>
      </c>
      <c r="CR307">
        <v>1345</v>
      </c>
      <c r="CS307">
        <v>745</v>
      </c>
      <c r="CT307">
        <v>830</v>
      </c>
      <c r="CU307">
        <v>36</v>
      </c>
      <c r="CV307">
        <v>43</v>
      </c>
    </row>
    <row r="308" spans="1:100" x14ac:dyDescent="0.25">
      <c r="A308" t="s">
        <v>2973</v>
      </c>
      <c r="B308" t="s">
        <v>2661</v>
      </c>
      <c r="C308" t="s">
        <v>461</v>
      </c>
      <c r="D308" t="s">
        <v>2974</v>
      </c>
      <c r="E308" t="s">
        <v>2936</v>
      </c>
      <c r="F308" t="s">
        <v>113</v>
      </c>
      <c r="G308">
        <v>149800</v>
      </c>
      <c r="H308" t="s">
        <v>2937</v>
      </c>
      <c r="I308" t="s">
        <v>2975</v>
      </c>
      <c r="J308" t="s">
        <v>2976</v>
      </c>
      <c r="K308" t="s">
        <v>129</v>
      </c>
      <c r="L308" t="s">
        <v>2977</v>
      </c>
      <c r="M308" t="s">
        <v>2978</v>
      </c>
      <c r="N308" t="s">
        <v>2979</v>
      </c>
      <c r="O308" t="s">
        <v>2980</v>
      </c>
      <c r="P308">
        <v>50</v>
      </c>
      <c r="Q308">
        <v>30</v>
      </c>
      <c r="T308">
        <v>1</v>
      </c>
      <c r="W308">
        <v>17</v>
      </c>
      <c r="X308">
        <v>43</v>
      </c>
      <c r="Y308">
        <v>-7</v>
      </c>
      <c r="Z308">
        <v>24</v>
      </c>
      <c r="AC308">
        <v>90</v>
      </c>
      <c r="AD308" t="s">
        <v>2981</v>
      </c>
      <c r="AE308" t="s">
        <v>758</v>
      </c>
      <c r="AK308" t="s">
        <v>2703</v>
      </c>
      <c r="AM308" t="s">
        <v>127</v>
      </c>
      <c r="AN308" t="s">
        <v>2923</v>
      </c>
      <c r="AO308">
        <v>25</v>
      </c>
      <c r="AP308" t="s">
        <v>129</v>
      </c>
      <c r="AQ308" t="s">
        <v>129</v>
      </c>
      <c r="AR308" t="s">
        <v>129</v>
      </c>
      <c r="AS308" t="s">
        <v>129</v>
      </c>
      <c r="AT308" t="s">
        <v>130</v>
      </c>
      <c r="AU308" t="s">
        <v>2971</v>
      </c>
      <c r="AV308" t="s">
        <v>2959</v>
      </c>
      <c r="AW308">
        <v>20</v>
      </c>
      <c r="BB308">
        <v>100</v>
      </c>
      <c r="BD308" t="s">
        <v>2982</v>
      </c>
      <c r="BE308" t="s">
        <v>129</v>
      </c>
      <c r="BG308">
        <v>140</v>
      </c>
      <c r="BH308" t="s">
        <v>537</v>
      </c>
      <c r="BR308" t="s">
        <v>2983</v>
      </c>
      <c r="CG308">
        <v>1250</v>
      </c>
      <c r="CH308">
        <v>1365</v>
      </c>
      <c r="CI308">
        <v>940</v>
      </c>
      <c r="CJ308">
        <v>1030</v>
      </c>
      <c r="CK308">
        <v>340</v>
      </c>
      <c r="CL308">
        <v>430</v>
      </c>
      <c r="CM308">
        <v>93</v>
      </c>
      <c r="CN308">
        <v>103</v>
      </c>
      <c r="CO308">
        <v>300</v>
      </c>
      <c r="CP308">
        <v>375</v>
      </c>
      <c r="CQ308">
        <v>1200</v>
      </c>
      <c r="CR308">
        <v>1405</v>
      </c>
      <c r="CS308">
        <v>835</v>
      </c>
      <c r="CT308">
        <v>925</v>
      </c>
      <c r="CU308">
        <v>45</v>
      </c>
      <c r="CV308">
        <v>52</v>
      </c>
    </row>
    <row r="309" spans="1:100" x14ac:dyDescent="0.25">
      <c r="A309" t="s">
        <v>2984</v>
      </c>
      <c r="B309" t="s">
        <v>2661</v>
      </c>
      <c r="C309" t="s">
        <v>461</v>
      </c>
      <c r="D309" t="s">
        <v>2985</v>
      </c>
      <c r="E309" t="s">
        <v>2936</v>
      </c>
      <c r="F309" t="s">
        <v>113</v>
      </c>
      <c r="G309">
        <v>167300</v>
      </c>
      <c r="H309" t="s">
        <v>2949</v>
      </c>
      <c r="I309" t="s">
        <v>2986</v>
      </c>
      <c r="J309" t="s">
        <v>2987</v>
      </c>
      <c r="K309" t="s">
        <v>129</v>
      </c>
      <c r="L309" t="s">
        <v>2988</v>
      </c>
      <c r="M309" t="s">
        <v>2989</v>
      </c>
      <c r="N309" t="s">
        <v>2990</v>
      </c>
      <c r="O309" t="s">
        <v>2991</v>
      </c>
      <c r="P309">
        <v>50</v>
      </c>
      <c r="Q309">
        <v>30</v>
      </c>
      <c r="T309">
        <v>1</v>
      </c>
      <c r="W309">
        <v>17</v>
      </c>
      <c r="X309">
        <v>43</v>
      </c>
      <c r="Y309">
        <v>-7</v>
      </c>
      <c r="Z309">
        <v>24</v>
      </c>
      <c r="AC309">
        <v>115</v>
      </c>
      <c r="AD309" t="s">
        <v>757</v>
      </c>
      <c r="AE309" t="s">
        <v>716</v>
      </c>
      <c r="AK309" t="s">
        <v>2703</v>
      </c>
      <c r="AM309" t="s">
        <v>127</v>
      </c>
      <c r="AN309" t="s">
        <v>2923</v>
      </c>
      <c r="AO309">
        <v>25</v>
      </c>
      <c r="AP309" t="s">
        <v>129</v>
      </c>
      <c r="AQ309" t="s">
        <v>129</v>
      </c>
      <c r="AR309" t="s">
        <v>129</v>
      </c>
      <c r="AS309" t="s">
        <v>129</v>
      </c>
      <c r="AT309" t="s">
        <v>130</v>
      </c>
      <c r="AU309" t="s">
        <v>2971</v>
      </c>
      <c r="AV309" t="s">
        <v>2959</v>
      </c>
      <c r="AW309">
        <v>20</v>
      </c>
      <c r="BB309">
        <v>100</v>
      </c>
      <c r="BD309" t="s">
        <v>2992</v>
      </c>
      <c r="BE309" t="s">
        <v>129</v>
      </c>
      <c r="BG309">
        <v>161</v>
      </c>
      <c r="BH309" t="s">
        <v>537</v>
      </c>
      <c r="BR309" t="s">
        <v>2993</v>
      </c>
      <c r="CG309">
        <v>1250</v>
      </c>
      <c r="CH309">
        <v>1365</v>
      </c>
      <c r="CI309">
        <v>940</v>
      </c>
      <c r="CJ309">
        <v>1030</v>
      </c>
      <c r="CK309">
        <v>340</v>
      </c>
      <c r="CL309">
        <v>430</v>
      </c>
      <c r="CM309">
        <v>101</v>
      </c>
      <c r="CN309">
        <v>111</v>
      </c>
      <c r="CO309">
        <v>300</v>
      </c>
      <c r="CP309">
        <v>375</v>
      </c>
      <c r="CQ309">
        <v>1200</v>
      </c>
      <c r="CR309">
        <v>1405</v>
      </c>
      <c r="CS309">
        <v>835</v>
      </c>
      <c r="CT309">
        <v>925</v>
      </c>
      <c r="CU309">
        <v>46</v>
      </c>
      <c r="CV309">
        <v>53</v>
      </c>
    </row>
    <row r="310" spans="1:100" x14ac:dyDescent="0.25">
      <c r="A310" t="s">
        <v>2994</v>
      </c>
      <c r="B310" t="s">
        <v>2661</v>
      </c>
      <c r="C310" t="s">
        <v>461</v>
      </c>
      <c r="D310" t="s">
        <v>2995</v>
      </c>
      <c r="E310" t="s">
        <v>2996</v>
      </c>
      <c r="F310" t="s">
        <v>113</v>
      </c>
      <c r="G310">
        <v>74700</v>
      </c>
      <c r="H310" t="s">
        <v>2997</v>
      </c>
      <c r="I310" t="s">
        <v>2998</v>
      </c>
      <c r="J310" t="s">
        <v>2999</v>
      </c>
      <c r="K310" t="s">
        <v>129</v>
      </c>
      <c r="L310" t="s">
        <v>1535</v>
      </c>
      <c r="M310" t="s">
        <v>2892</v>
      </c>
      <c r="N310" t="s">
        <v>3000</v>
      </c>
      <c r="O310" t="s">
        <v>1405</v>
      </c>
      <c r="P310">
        <v>20</v>
      </c>
      <c r="Q310">
        <v>15</v>
      </c>
      <c r="W310">
        <v>-15</v>
      </c>
      <c r="X310">
        <v>49</v>
      </c>
      <c r="Y310">
        <v>-15</v>
      </c>
      <c r="Z310">
        <v>24</v>
      </c>
      <c r="AD310" t="s">
        <v>3001</v>
      </c>
      <c r="AE310" t="s">
        <v>871</v>
      </c>
      <c r="AK310" t="s">
        <v>2703</v>
      </c>
      <c r="AM310" t="s">
        <v>126</v>
      </c>
      <c r="AN310" t="s">
        <v>170</v>
      </c>
      <c r="AO310">
        <v>20</v>
      </c>
      <c r="AP310" t="s">
        <v>129</v>
      </c>
      <c r="AQ310" t="s">
        <v>129</v>
      </c>
      <c r="AR310" t="s">
        <v>129</v>
      </c>
      <c r="AS310" t="s">
        <v>129</v>
      </c>
      <c r="AT310" t="s">
        <v>130</v>
      </c>
      <c r="AU310" t="s">
        <v>131</v>
      </c>
      <c r="AV310" t="s">
        <v>1479</v>
      </c>
      <c r="AW310">
        <v>20</v>
      </c>
      <c r="BA310" t="s">
        <v>2454</v>
      </c>
      <c r="BB310">
        <v>25</v>
      </c>
      <c r="BD310" t="s">
        <v>3002</v>
      </c>
      <c r="BE310" t="s">
        <v>129</v>
      </c>
      <c r="BG310">
        <v>52</v>
      </c>
      <c r="BH310" t="s">
        <v>280</v>
      </c>
      <c r="BR310" t="s">
        <v>3003</v>
      </c>
      <c r="CG310">
        <v>545</v>
      </c>
      <c r="CH310">
        <v>620</v>
      </c>
      <c r="CI310">
        <v>800</v>
      </c>
      <c r="CJ310">
        <v>920</v>
      </c>
      <c r="CK310">
        <v>315</v>
      </c>
      <c r="CL310">
        <v>400</v>
      </c>
      <c r="CM310">
        <v>36</v>
      </c>
      <c r="CN310">
        <v>39</v>
      </c>
      <c r="CO310">
        <v>450</v>
      </c>
      <c r="CP310">
        <v>555</v>
      </c>
      <c r="CQ310">
        <v>1000</v>
      </c>
      <c r="CR310">
        <v>1300</v>
      </c>
      <c r="CS310">
        <v>200</v>
      </c>
      <c r="CT310">
        <v>275</v>
      </c>
      <c r="CU310">
        <v>20</v>
      </c>
      <c r="CV310">
        <v>24</v>
      </c>
    </row>
    <row r="311" spans="1:100" x14ac:dyDescent="0.25">
      <c r="A311" t="s">
        <v>3004</v>
      </c>
      <c r="B311" t="s">
        <v>2661</v>
      </c>
      <c r="C311" t="s">
        <v>461</v>
      </c>
      <c r="D311" t="s">
        <v>3005</v>
      </c>
      <c r="E311" t="s">
        <v>2996</v>
      </c>
      <c r="F311" t="s">
        <v>113</v>
      </c>
      <c r="G311">
        <v>91100</v>
      </c>
      <c r="H311" t="s">
        <v>2997</v>
      </c>
      <c r="I311" t="s">
        <v>2998</v>
      </c>
      <c r="J311" t="s">
        <v>2999</v>
      </c>
      <c r="K311" t="s">
        <v>129</v>
      </c>
      <c r="L311" t="s">
        <v>1551</v>
      </c>
      <c r="M311" t="s">
        <v>3006</v>
      </c>
      <c r="N311" t="s">
        <v>3007</v>
      </c>
      <c r="O311" t="s">
        <v>3008</v>
      </c>
      <c r="P311">
        <v>20</v>
      </c>
      <c r="Q311">
        <v>15</v>
      </c>
      <c r="W311">
        <v>-15</v>
      </c>
      <c r="X311">
        <v>49</v>
      </c>
      <c r="Y311">
        <v>-15</v>
      </c>
      <c r="Z311">
        <v>24</v>
      </c>
      <c r="AD311" t="s">
        <v>3009</v>
      </c>
      <c r="AE311" t="s">
        <v>3010</v>
      </c>
      <c r="AK311" t="s">
        <v>2703</v>
      </c>
      <c r="AM311" t="s">
        <v>127</v>
      </c>
      <c r="AN311" t="s">
        <v>433</v>
      </c>
      <c r="AO311">
        <v>20</v>
      </c>
      <c r="AP311" t="s">
        <v>129</v>
      </c>
      <c r="AQ311" t="s">
        <v>129</v>
      </c>
      <c r="AR311" t="s">
        <v>129</v>
      </c>
      <c r="AS311" t="s">
        <v>129</v>
      </c>
      <c r="AT311" t="s">
        <v>130</v>
      </c>
      <c r="AU311" t="s">
        <v>312</v>
      </c>
      <c r="AV311" t="s">
        <v>2717</v>
      </c>
      <c r="AW311">
        <v>25</v>
      </c>
      <c r="BA311" t="s">
        <v>3011</v>
      </c>
      <c r="BB311">
        <v>37</v>
      </c>
      <c r="BD311" t="s">
        <v>3012</v>
      </c>
      <c r="BE311" t="s">
        <v>129</v>
      </c>
      <c r="BG311">
        <v>70</v>
      </c>
      <c r="BH311" t="s">
        <v>280</v>
      </c>
      <c r="BR311" t="s">
        <v>3013</v>
      </c>
      <c r="CG311">
        <v>655</v>
      </c>
      <c r="CH311">
        <v>725</v>
      </c>
      <c r="CI311">
        <v>825</v>
      </c>
      <c r="CJ311">
        <v>945</v>
      </c>
      <c r="CK311">
        <v>310</v>
      </c>
      <c r="CL311">
        <v>435</v>
      </c>
      <c r="CM311">
        <v>46</v>
      </c>
      <c r="CN311">
        <v>49</v>
      </c>
      <c r="CO311">
        <v>700</v>
      </c>
      <c r="CP311">
        <v>830</v>
      </c>
      <c r="CQ311">
        <v>1000</v>
      </c>
      <c r="CR311">
        <v>1230</v>
      </c>
      <c r="CS311">
        <v>245</v>
      </c>
      <c r="CT311">
        <v>300</v>
      </c>
      <c r="CU311">
        <v>32</v>
      </c>
      <c r="CV311">
        <v>37</v>
      </c>
    </row>
    <row r="312" spans="1:100" x14ac:dyDescent="0.25">
      <c r="A312" t="s">
        <v>3014</v>
      </c>
      <c r="B312" t="s">
        <v>2661</v>
      </c>
      <c r="C312" t="s">
        <v>461</v>
      </c>
      <c r="D312" t="s">
        <v>3015</v>
      </c>
      <c r="E312" t="s">
        <v>2996</v>
      </c>
      <c r="F312" t="s">
        <v>113</v>
      </c>
      <c r="G312">
        <v>124600</v>
      </c>
      <c r="H312" t="s">
        <v>2997</v>
      </c>
      <c r="I312" t="s">
        <v>2998</v>
      </c>
      <c r="J312" t="s">
        <v>2999</v>
      </c>
      <c r="K312" t="s">
        <v>129</v>
      </c>
      <c r="L312" t="s">
        <v>2966</v>
      </c>
      <c r="M312" t="s">
        <v>2908</v>
      </c>
      <c r="N312" t="s">
        <v>3016</v>
      </c>
      <c r="O312" t="s">
        <v>3017</v>
      </c>
      <c r="P312">
        <v>30</v>
      </c>
      <c r="Q312">
        <v>20</v>
      </c>
      <c r="W312">
        <v>-15</v>
      </c>
      <c r="X312">
        <v>49</v>
      </c>
      <c r="Y312">
        <v>-15</v>
      </c>
      <c r="Z312">
        <v>24</v>
      </c>
      <c r="AD312" t="s">
        <v>715</v>
      </c>
      <c r="AE312" t="s">
        <v>884</v>
      </c>
      <c r="AK312" t="s">
        <v>1691</v>
      </c>
      <c r="AM312" t="s">
        <v>127</v>
      </c>
      <c r="AN312" t="s">
        <v>433</v>
      </c>
      <c r="AO312">
        <v>20</v>
      </c>
      <c r="AP312" t="s">
        <v>129</v>
      </c>
      <c r="AQ312" t="s">
        <v>129</v>
      </c>
      <c r="AR312" t="s">
        <v>129</v>
      </c>
      <c r="AS312" t="s">
        <v>129</v>
      </c>
      <c r="AT312" t="s">
        <v>130</v>
      </c>
      <c r="AU312" t="s">
        <v>1479</v>
      </c>
      <c r="AV312" t="s">
        <v>2914</v>
      </c>
      <c r="AW312">
        <v>20</v>
      </c>
      <c r="BA312" t="s">
        <v>3018</v>
      </c>
      <c r="BB312">
        <v>37</v>
      </c>
      <c r="BD312" t="s">
        <v>3019</v>
      </c>
      <c r="BE312" t="s">
        <v>129</v>
      </c>
      <c r="BG312">
        <v>105</v>
      </c>
      <c r="BH312" t="s">
        <v>537</v>
      </c>
      <c r="BR312" t="s">
        <v>3020</v>
      </c>
      <c r="CG312">
        <v>805</v>
      </c>
      <c r="CH312">
        <v>890</v>
      </c>
      <c r="CI312">
        <v>970</v>
      </c>
      <c r="CJ312">
        <v>1105</v>
      </c>
      <c r="CK312">
        <v>395</v>
      </c>
      <c r="CL312">
        <v>495</v>
      </c>
      <c r="CM312">
        <v>64</v>
      </c>
      <c r="CN312">
        <v>68</v>
      </c>
      <c r="CO312">
        <v>245</v>
      </c>
      <c r="CP312">
        <v>300</v>
      </c>
      <c r="CQ312">
        <v>1000</v>
      </c>
      <c r="CR312">
        <v>1230</v>
      </c>
      <c r="CS312">
        <v>700</v>
      </c>
      <c r="CT312">
        <v>830</v>
      </c>
      <c r="CU312">
        <v>32</v>
      </c>
      <c r="CV312">
        <v>37</v>
      </c>
    </row>
    <row r="313" spans="1:100" x14ac:dyDescent="0.25">
      <c r="A313" t="s">
        <v>3021</v>
      </c>
      <c r="B313" t="s">
        <v>2661</v>
      </c>
      <c r="C313" t="s">
        <v>461</v>
      </c>
      <c r="D313" t="s">
        <v>3022</v>
      </c>
      <c r="E313" t="s">
        <v>2996</v>
      </c>
      <c r="F313" t="s">
        <v>113</v>
      </c>
      <c r="G313">
        <v>149800</v>
      </c>
      <c r="H313" t="s">
        <v>2997</v>
      </c>
      <c r="I313" t="s">
        <v>2998</v>
      </c>
      <c r="J313" t="s">
        <v>2999</v>
      </c>
      <c r="K313" t="s">
        <v>129</v>
      </c>
      <c r="L313" t="s">
        <v>2400</v>
      </c>
      <c r="M313" t="s">
        <v>3023</v>
      </c>
      <c r="N313" t="s">
        <v>3024</v>
      </c>
      <c r="O313" t="s">
        <v>3025</v>
      </c>
      <c r="P313">
        <v>50</v>
      </c>
      <c r="Q313">
        <v>30</v>
      </c>
      <c r="W313">
        <v>-15</v>
      </c>
      <c r="X313">
        <v>49</v>
      </c>
      <c r="Y313">
        <v>-15</v>
      </c>
      <c r="Z313">
        <v>24</v>
      </c>
      <c r="AD313" t="s">
        <v>715</v>
      </c>
      <c r="AE313" t="s">
        <v>3026</v>
      </c>
      <c r="AK313" t="s">
        <v>1416</v>
      </c>
      <c r="AM313" t="s">
        <v>127</v>
      </c>
      <c r="AN313" t="s">
        <v>2923</v>
      </c>
      <c r="AO313">
        <v>20</v>
      </c>
      <c r="AP313" t="s">
        <v>129</v>
      </c>
      <c r="AQ313" t="s">
        <v>129</v>
      </c>
      <c r="AR313" t="s">
        <v>129</v>
      </c>
      <c r="AS313" t="s">
        <v>129</v>
      </c>
      <c r="AT313" t="s">
        <v>130</v>
      </c>
      <c r="AU313" t="s">
        <v>1479</v>
      </c>
      <c r="AV313" t="s">
        <v>2914</v>
      </c>
      <c r="AW313">
        <v>20</v>
      </c>
      <c r="BA313" t="s">
        <v>3018</v>
      </c>
      <c r="BB313">
        <v>50</v>
      </c>
      <c r="BD313" t="s">
        <v>3027</v>
      </c>
      <c r="BE313" t="s">
        <v>129</v>
      </c>
      <c r="BG313">
        <v>140</v>
      </c>
      <c r="BH313" t="s">
        <v>537</v>
      </c>
      <c r="BR313" t="s">
        <v>3028</v>
      </c>
      <c r="CG313">
        <v>1320</v>
      </c>
      <c r="CH313">
        <v>1440</v>
      </c>
      <c r="CI313">
        <v>940</v>
      </c>
      <c r="CJ313">
        <v>1080</v>
      </c>
      <c r="CK313">
        <v>340</v>
      </c>
      <c r="CL313">
        <v>430</v>
      </c>
      <c r="CM313">
        <v>85</v>
      </c>
      <c r="CN313">
        <v>94</v>
      </c>
      <c r="CO313">
        <v>700</v>
      </c>
      <c r="CP313">
        <v>830</v>
      </c>
      <c r="CQ313">
        <v>1400</v>
      </c>
      <c r="CR313">
        <v>1630</v>
      </c>
      <c r="CS313">
        <v>245</v>
      </c>
      <c r="CT313">
        <v>300</v>
      </c>
      <c r="CU313">
        <v>42</v>
      </c>
      <c r="CV313">
        <v>48</v>
      </c>
    </row>
    <row r="314" spans="1:100" x14ac:dyDescent="0.25">
      <c r="A314" t="s">
        <v>3029</v>
      </c>
      <c r="B314" t="s">
        <v>2661</v>
      </c>
      <c r="C314" t="s">
        <v>461</v>
      </c>
      <c r="D314" t="s">
        <v>3030</v>
      </c>
      <c r="E314" t="s">
        <v>2996</v>
      </c>
      <c r="F314" t="s">
        <v>113</v>
      </c>
      <c r="G314">
        <v>167300</v>
      </c>
      <c r="H314" t="s">
        <v>2997</v>
      </c>
      <c r="I314" t="s">
        <v>2998</v>
      </c>
      <c r="J314" t="s">
        <v>2999</v>
      </c>
      <c r="K314" t="s">
        <v>129</v>
      </c>
      <c r="L314" t="s">
        <v>2988</v>
      </c>
      <c r="M314" t="s">
        <v>2928</v>
      </c>
      <c r="N314" t="s">
        <v>3031</v>
      </c>
      <c r="O314" t="s">
        <v>3032</v>
      </c>
      <c r="P314">
        <v>50</v>
      </c>
      <c r="Q314">
        <v>30</v>
      </c>
      <c r="W314">
        <v>-15</v>
      </c>
      <c r="X314">
        <v>49</v>
      </c>
      <c r="Y314">
        <v>-15</v>
      </c>
      <c r="Z314">
        <v>24</v>
      </c>
      <c r="AD314" t="s">
        <v>1946</v>
      </c>
      <c r="AE314" t="s">
        <v>1955</v>
      </c>
      <c r="AK314" t="s">
        <v>1416</v>
      </c>
      <c r="AM314" t="s">
        <v>127</v>
      </c>
      <c r="AN314" t="s">
        <v>2923</v>
      </c>
      <c r="AO314">
        <v>20</v>
      </c>
      <c r="AP314" t="s">
        <v>129</v>
      </c>
      <c r="AQ314" t="s">
        <v>129</v>
      </c>
      <c r="AR314" t="s">
        <v>129</v>
      </c>
      <c r="AS314" t="s">
        <v>129</v>
      </c>
      <c r="AT314" t="s">
        <v>130</v>
      </c>
      <c r="AU314" t="s">
        <v>535</v>
      </c>
      <c r="AV314" t="s">
        <v>2914</v>
      </c>
      <c r="AW314">
        <v>25</v>
      </c>
      <c r="BA314" t="s">
        <v>3018</v>
      </c>
      <c r="BB314">
        <v>50</v>
      </c>
      <c r="BD314" t="s">
        <v>3033</v>
      </c>
      <c r="BE314" t="s">
        <v>129</v>
      </c>
      <c r="BG314">
        <v>160</v>
      </c>
      <c r="BH314" t="s">
        <v>537</v>
      </c>
      <c r="BR314" t="s">
        <v>3028</v>
      </c>
      <c r="CG314">
        <v>1320</v>
      </c>
      <c r="CH314">
        <v>1440</v>
      </c>
      <c r="CI314">
        <v>940</v>
      </c>
      <c r="CJ314">
        <v>1080</v>
      </c>
      <c r="CK314">
        <v>340</v>
      </c>
      <c r="CL314">
        <v>430</v>
      </c>
      <c r="CM314">
        <v>91</v>
      </c>
      <c r="CN314">
        <v>100</v>
      </c>
      <c r="CO314">
        <v>700</v>
      </c>
      <c r="CP314">
        <v>830</v>
      </c>
      <c r="CQ314">
        <v>1400</v>
      </c>
      <c r="CR314">
        <v>1630</v>
      </c>
      <c r="CS314">
        <v>245</v>
      </c>
      <c r="CT314">
        <v>300</v>
      </c>
      <c r="CU314">
        <v>42</v>
      </c>
      <c r="CV314">
        <v>48</v>
      </c>
    </row>
    <row r="315" spans="1:100" x14ac:dyDescent="0.25">
      <c r="A315" t="s">
        <v>3034</v>
      </c>
      <c r="B315" t="s">
        <v>2661</v>
      </c>
      <c r="C315" t="s">
        <v>461</v>
      </c>
      <c r="D315" t="s">
        <v>3035</v>
      </c>
      <c r="E315" t="s">
        <v>3036</v>
      </c>
      <c r="F315" t="s">
        <v>113</v>
      </c>
      <c r="G315">
        <v>64000</v>
      </c>
      <c r="H315" t="s">
        <v>3037</v>
      </c>
      <c r="I315" t="s">
        <v>3038</v>
      </c>
      <c r="J315" t="s">
        <v>3039</v>
      </c>
      <c r="K315" t="s">
        <v>129</v>
      </c>
      <c r="L315" t="s">
        <v>1519</v>
      </c>
      <c r="M315" t="s">
        <v>3040</v>
      </c>
      <c r="N315" t="s">
        <v>3041</v>
      </c>
      <c r="O315" t="s">
        <v>458</v>
      </c>
      <c r="P315">
        <v>15</v>
      </c>
      <c r="Q315">
        <v>10</v>
      </c>
      <c r="T315">
        <v>1</v>
      </c>
      <c r="W315">
        <v>-15</v>
      </c>
      <c r="X315">
        <v>49</v>
      </c>
      <c r="Y315">
        <v>-15</v>
      </c>
      <c r="Z315">
        <v>24</v>
      </c>
      <c r="AC315">
        <v>25</v>
      </c>
      <c r="AD315" t="s">
        <v>3042</v>
      </c>
      <c r="AE315" t="s">
        <v>2922</v>
      </c>
      <c r="AK315" t="s">
        <v>1691</v>
      </c>
      <c r="AM315" t="s">
        <v>126</v>
      </c>
      <c r="AN315" t="s">
        <v>170</v>
      </c>
      <c r="AO315">
        <v>20</v>
      </c>
      <c r="AP315" t="s">
        <v>129</v>
      </c>
      <c r="AQ315" t="s">
        <v>129</v>
      </c>
      <c r="AR315" t="s">
        <v>129</v>
      </c>
      <c r="AS315" t="s">
        <v>129</v>
      </c>
      <c r="AT315" t="s">
        <v>130</v>
      </c>
      <c r="AU315" t="s">
        <v>312</v>
      </c>
      <c r="AV315" t="s">
        <v>535</v>
      </c>
      <c r="AW315">
        <v>16</v>
      </c>
      <c r="BD315" t="s">
        <v>3043</v>
      </c>
      <c r="BE315" t="s">
        <v>129</v>
      </c>
      <c r="BG315">
        <v>35</v>
      </c>
      <c r="BH315" t="s">
        <v>280</v>
      </c>
      <c r="BR315" t="s">
        <v>3044</v>
      </c>
      <c r="CG315">
        <v>545</v>
      </c>
      <c r="CH315">
        <v>620</v>
      </c>
      <c r="CI315">
        <v>730</v>
      </c>
      <c r="CJ315">
        <v>845</v>
      </c>
      <c r="CK315">
        <v>285</v>
      </c>
      <c r="CL315">
        <v>370</v>
      </c>
      <c r="CM315">
        <v>28</v>
      </c>
      <c r="CN315" t="s">
        <v>1401</v>
      </c>
      <c r="CO315">
        <v>55</v>
      </c>
      <c r="CP315">
        <v>80</v>
      </c>
      <c r="CQ315">
        <v>650</v>
      </c>
      <c r="CR315">
        <v>710</v>
      </c>
      <c r="CS315">
        <v>650</v>
      </c>
      <c r="CT315">
        <v>710</v>
      </c>
      <c r="CU315" t="s">
        <v>1397</v>
      </c>
      <c r="CV315" t="s">
        <v>3045</v>
      </c>
    </row>
    <row r="316" spans="1:100" x14ac:dyDescent="0.25">
      <c r="A316" t="s">
        <v>3046</v>
      </c>
      <c r="B316" t="s">
        <v>2661</v>
      </c>
      <c r="C316" t="s">
        <v>461</v>
      </c>
      <c r="D316" t="s">
        <v>3047</v>
      </c>
      <c r="E316" t="s">
        <v>3036</v>
      </c>
      <c r="F316" t="s">
        <v>113</v>
      </c>
      <c r="G316">
        <v>65900</v>
      </c>
      <c r="H316" t="s">
        <v>3037</v>
      </c>
      <c r="I316" t="s">
        <v>3048</v>
      </c>
      <c r="J316" t="s">
        <v>3049</v>
      </c>
      <c r="K316" t="s">
        <v>129</v>
      </c>
      <c r="L316" t="s">
        <v>1535</v>
      </c>
      <c r="M316" t="s">
        <v>2892</v>
      </c>
      <c r="N316" t="s">
        <v>2893</v>
      </c>
      <c r="O316" t="s">
        <v>2701</v>
      </c>
      <c r="P316">
        <v>20</v>
      </c>
      <c r="Q316">
        <v>15</v>
      </c>
      <c r="T316">
        <v>1</v>
      </c>
      <c r="W316">
        <v>-15</v>
      </c>
      <c r="X316">
        <v>49</v>
      </c>
      <c r="Y316">
        <v>-15</v>
      </c>
      <c r="Z316">
        <v>24</v>
      </c>
      <c r="AC316">
        <v>35</v>
      </c>
      <c r="AD316" t="s">
        <v>2895</v>
      </c>
      <c r="AE316" t="s">
        <v>884</v>
      </c>
      <c r="AK316" t="s">
        <v>2703</v>
      </c>
      <c r="AM316" t="s">
        <v>126</v>
      </c>
      <c r="AN316" t="s">
        <v>170</v>
      </c>
      <c r="AO316">
        <v>20</v>
      </c>
      <c r="AP316" t="s">
        <v>129</v>
      </c>
      <c r="AQ316" t="s">
        <v>129</v>
      </c>
      <c r="AR316" t="s">
        <v>129</v>
      </c>
      <c r="AS316" t="s">
        <v>129</v>
      </c>
      <c r="AT316" t="s">
        <v>130</v>
      </c>
      <c r="AU316" t="s">
        <v>312</v>
      </c>
      <c r="AV316" t="s">
        <v>535</v>
      </c>
      <c r="AW316">
        <v>20</v>
      </c>
      <c r="BD316" t="s">
        <v>3050</v>
      </c>
      <c r="BE316" t="s">
        <v>129</v>
      </c>
      <c r="BG316">
        <v>53</v>
      </c>
      <c r="BH316" t="s">
        <v>280</v>
      </c>
      <c r="BR316" t="s">
        <v>3051</v>
      </c>
      <c r="CG316">
        <v>545</v>
      </c>
      <c r="CH316">
        <v>620</v>
      </c>
      <c r="CI316">
        <v>800</v>
      </c>
      <c r="CJ316">
        <v>920</v>
      </c>
      <c r="CK316">
        <v>315</v>
      </c>
      <c r="CL316">
        <v>400</v>
      </c>
      <c r="CM316">
        <v>42</v>
      </c>
      <c r="CN316">
        <v>45</v>
      </c>
      <c r="CO316">
        <v>55</v>
      </c>
      <c r="CP316">
        <v>80</v>
      </c>
      <c r="CQ316">
        <v>650</v>
      </c>
      <c r="CR316">
        <v>710</v>
      </c>
      <c r="CS316">
        <v>650</v>
      </c>
      <c r="CT316">
        <v>710</v>
      </c>
      <c r="CU316" t="s">
        <v>1397</v>
      </c>
      <c r="CV316" t="s">
        <v>3045</v>
      </c>
    </row>
    <row r="317" spans="1:100" x14ac:dyDescent="0.25">
      <c r="A317" t="s">
        <v>3052</v>
      </c>
      <c r="B317" t="s">
        <v>2661</v>
      </c>
      <c r="C317" t="s">
        <v>461</v>
      </c>
      <c r="D317" t="s">
        <v>3053</v>
      </c>
      <c r="E317" t="s">
        <v>3036</v>
      </c>
      <c r="F317" t="s">
        <v>113</v>
      </c>
      <c r="G317">
        <v>85800</v>
      </c>
      <c r="H317" t="s">
        <v>3037</v>
      </c>
      <c r="I317" t="s">
        <v>3054</v>
      </c>
      <c r="J317" t="s">
        <v>3055</v>
      </c>
      <c r="K317" t="s">
        <v>129</v>
      </c>
      <c r="L317" t="s">
        <v>1551</v>
      </c>
      <c r="M317" t="s">
        <v>2900</v>
      </c>
      <c r="N317" t="s">
        <v>1008</v>
      </c>
      <c r="O317" t="s">
        <v>2729</v>
      </c>
      <c r="P317">
        <v>20</v>
      </c>
      <c r="Q317">
        <v>15</v>
      </c>
      <c r="T317">
        <v>1</v>
      </c>
      <c r="W317">
        <v>-15</v>
      </c>
      <c r="X317">
        <v>49</v>
      </c>
      <c r="Y317">
        <v>-15</v>
      </c>
      <c r="Z317">
        <v>24</v>
      </c>
      <c r="AC317">
        <v>50</v>
      </c>
      <c r="AD317" t="s">
        <v>2901</v>
      </c>
      <c r="AE317" t="s">
        <v>884</v>
      </c>
      <c r="AK317" t="s">
        <v>2703</v>
      </c>
      <c r="AM317" t="s">
        <v>127</v>
      </c>
      <c r="AN317" t="s">
        <v>433</v>
      </c>
      <c r="AO317">
        <v>20</v>
      </c>
      <c r="AP317" t="s">
        <v>129</v>
      </c>
      <c r="AQ317" t="s">
        <v>129</v>
      </c>
      <c r="AR317" t="s">
        <v>129</v>
      </c>
      <c r="AS317" t="s">
        <v>129</v>
      </c>
      <c r="AT317" t="s">
        <v>130</v>
      </c>
      <c r="AU317" t="s">
        <v>312</v>
      </c>
      <c r="AV317" t="s">
        <v>2902</v>
      </c>
      <c r="AW317">
        <v>25</v>
      </c>
      <c r="BD317" t="s">
        <v>3056</v>
      </c>
      <c r="BE317" t="s">
        <v>129</v>
      </c>
      <c r="BG317">
        <v>70</v>
      </c>
      <c r="BH317" t="s">
        <v>280</v>
      </c>
      <c r="BR317" t="s">
        <v>3057</v>
      </c>
      <c r="CG317">
        <v>655</v>
      </c>
      <c r="CH317">
        <v>725</v>
      </c>
      <c r="CI317">
        <v>825</v>
      </c>
      <c r="CJ317">
        <v>945</v>
      </c>
      <c r="CK317">
        <v>310</v>
      </c>
      <c r="CL317">
        <v>435</v>
      </c>
      <c r="CM317">
        <v>53</v>
      </c>
      <c r="CN317">
        <v>56</v>
      </c>
    </row>
    <row r="318" spans="1:100" x14ac:dyDescent="0.25">
      <c r="A318" t="s">
        <v>3058</v>
      </c>
      <c r="B318" t="s">
        <v>2661</v>
      </c>
      <c r="C318" t="s">
        <v>461</v>
      </c>
      <c r="D318" t="s">
        <v>3059</v>
      </c>
      <c r="E318" t="s">
        <v>3036</v>
      </c>
      <c r="F318" t="s">
        <v>113</v>
      </c>
      <c r="G318">
        <v>119500</v>
      </c>
      <c r="H318" t="s">
        <v>3037</v>
      </c>
      <c r="I318" t="s">
        <v>3054</v>
      </c>
      <c r="J318" t="s">
        <v>3055</v>
      </c>
      <c r="K318" t="s">
        <v>129</v>
      </c>
      <c r="L318" t="s">
        <v>2907</v>
      </c>
      <c r="M318" t="s">
        <v>2908</v>
      </c>
      <c r="N318" t="s">
        <v>920</v>
      </c>
      <c r="O318" t="s">
        <v>2910</v>
      </c>
      <c r="P318">
        <v>30</v>
      </c>
      <c r="Q318">
        <v>20</v>
      </c>
      <c r="T318">
        <v>1</v>
      </c>
      <c r="W318">
        <v>-15</v>
      </c>
      <c r="X318">
        <v>49</v>
      </c>
      <c r="Y318">
        <v>-15</v>
      </c>
      <c r="Z318">
        <v>24</v>
      </c>
      <c r="AC318">
        <v>80</v>
      </c>
      <c r="AD318" t="s">
        <v>544</v>
      </c>
      <c r="AE318" t="s">
        <v>2912</v>
      </c>
      <c r="AK318" t="s">
        <v>2703</v>
      </c>
      <c r="AM318" t="s">
        <v>127</v>
      </c>
      <c r="AN318" t="s">
        <v>433</v>
      </c>
      <c r="AO318">
        <v>20</v>
      </c>
      <c r="AP318" t="s">
        <v>129</v>
      </c>
      <c r="AQ318" t="s">
        <v>129</v>
      </c>
      <c r="AR318" t="s">
        <v>129</v>
      </c>
      <c r="AS318" t="s">
        <v>129</v>
      </c>
      <c r="AT318" t="s">
        <v>130</v>
      </c>
      <c r="AU318" t="s">
        <v>2913</v>
      </c>
      <c r="AV318" t="s">
        <v>2914</v>
      </c>
      <c r="AW318">
        <v>20</v>
      </c>
      <c r="BD318" t="s">
        <v>3060</v>
      </c>
      <c r="BE318" t="s">
        <v>129</v>
      </c>
      <c r="BG318">
        <v>106</v>
      </c>
      <c r="BH318" t="s">
        <v>537</v>
      </c>
      <c r="BR318" t="s">
        <v>3061</v>
      </c>
      <c r="CG318">
        <v>805</v>
      </c>
      <c r="CH318">
        <v>895</v>
      </c>
      <c r="CI318">
        <v>970</v>
      </c>
      <c r="CJ318">
        <v>1105</v>
      </c>
      <c r="CK318">
        <v>395</v>
      </c>
      <c r="CL318">
        <v>495</v>
      </c>
      <c r="CM318">
        <v>65</v>
      </c>
      <c r="CN318">
        <v>75</v>
      </c>
    </row>
    <row r="319" spans="1:100" x14ac:dyDescent="0.25">
      <c r="A319" t="s">
        <v>3062</v>
      </c>
      <c r="B319" t="s">
        <v>2661</v>
      </c>
      <c r="C319" t="s">
        <v>461</v>
      </c>
      <c r="D319" t="s">
        <v>3063</v>
      </c>
      <c r="E319" t="s">
        <v>3036</v>
      </c>
      <c r="F319" t="s">
        <v>113</v>
      </c>
      <c r="G319">
        <v>138300</v>
      </c>
      <c r="H319" t="s">
        <v>3037</v>
      </c>
      <c r="I319" t="s">
        <v>3054</v>
      </c>
      <c r="J319" t="s">
        <v>3055</v>
      </c>
      <c r="K319" t="s">
        <v>129</v>
      </c>
      <c r="L319" t="s">
        <v>2400</v>
      </c>
      <c r="M319" t="s">
        <v>2919</v>
      </c>
      <c r="N319" t="s">
        <v>2920</v>
      </c>
      <c r="O319" t="s">
        <v>2921</v>
      </c>
      <c r="P319">
        <v>50</v>
      </c>
      <c r="Q319">
        <v>30</v>
      </c>
      <c r="T319">
        <v>1</v>
      </c>
      <c r="W319">
        <v>-15</v>
      </c>
      <c r="X319">
        <v>49</v>
      </c>
      <c r="Y319">
        <v>-15</v>
      </c>
      <c r="Z319">
        <v>24</v>
      </c>
      <c r="AC319">
        <v>90</v>
      </c>
      <c r="AD319" t="s">
        <v>1946</v>
      </c>
      <c r="AE319" t="s">
        <v>2922</v>
      </c>
      <c r="AK319" t="s">
        <v>2703</v>
      </c>
      <c r="AM319" t="s">
        <v>127</v>
      </c>
      <c r="AN319" t="s">
        <v>2923</v>
      </c>
      <c r="AO319">
        <v>20</v>
      </c>
      <c r="AP319" t="s">
        <v>129</v>
      </c>
      <c r="AQ319" t="s">
        <v>129</v>
      </c>
      <c r="AR319" t="s">
        <v>129</v>
      </c>
      <c r="AS319" t="s">
        <v>129</v>
      </c>
      <c r="AT319" t="s">
        <v>130</v>
      </c>
      <c r="AU319" t="s">
        <v>2913</v>
      </c>
      <c r="AV319" t="s">
        <v>2914</v>
      </c>
      <c r="AW319">
        <v>20</v>
      </c>
      <c r="BD319" t="s">
        <v>2924</v>
      </c>
      <c r="BE319" t="s">
        <v>129</v>
      </c>
      <c r="BG319">
        <v>141</v>
      </c>
      <c r="BH319" t="s">
        <v>537</v>
      </c>
      <c r="BR319" t="s">
        <v>3064</v>
      </c>
      <c r="CG319">
        <v>1325</v>
      </c>
      <c r="CH319">
        <v>1440</v>
      </c>
      <c r="CI319">
        <v>940</v>
      </c>
      <c r="CJ319">
        <v>1080</v>
      </c>
      <c r="CK319">
        <v>370</v>
      </c>
      <c r="CL319">
        <v>430</v>
      </c>
      <c r="CM319">
        <v>95</v>
      </c>
      <c r="CN319">
        <v>105</v>
      </c>
    </row>
    <row r="320" spans="1:100" x14ac:dyDescent="0.25">
      <c r="A320" t="s">
        <v>3065</v>
      </c>
      <c r="B320" t="s">
        <v>2661</v>
      </c>
      <c r="C320" t="s">
        <v>461</v>
      </c>
      <c r="D320" t="s">
        <v>3066</v>
      </c>
      <c r="E320" t="s">
        <v>3036</v>
      </c>
      <c r="F320" t="s">
        <v>113</v>
      </c>
      <c r="G320">
        <v>150300</v>
      </c>
      <c r="H320" t="s">
        <v>3037</v>
      </c>
      <c r="I320" t="s">
        <v>3054</v>
      </c>
      <c r="J320" t="s">
        <v>3055</v>
      </c>
      <c r="K320" t="s">
        <v>129</v>
      </c>
      <c r="L320" t="s">
        <v>2928</v>
      </c>
      <c r="M320" t="s">
        <v>2929</v>
      </c>
      <c r="N320" t="s">
        <v>2930</v>
      </c>
      <c r="O320" t="s">
        <v>2931</v>
      </c>
      <c r="P320">
        <v>50</v>
      </c>
      <c r="Q320">
        <v>30</v>
      </c>
      <c r="T320">
        <v>1</v>
      </c>
      <c r="W320">
        <v>-15</v>
      </c>
      <c r="X320">
        <v>49</v>
      </c>
      <c r="Y320">
        <v>-15</v>
      </c>
      <c r="Z320">
        <v>24</v>
      </c>
      <c r="AC320">
        <v>115</v>
      </c>
      <c r="AD320" t="s">
        <v>2285</v>
      </c>
      <c r="AE320" t="s">
        <v>1556</v>
      </c>
      <c r="AK320" t="s">
        <v>2703</v>
      </c>
      <c r="AM320" t="s">
        <v>127</v>
      </c>
      <c r="AN320" t="s">
        <v>2923</v>
      </c>
      <c r="AO320">
        <v>20</v>
      </c>
      <c r="AP320" t="s">
        <v>129</v>
      </c>
      <c r="AQ320" t="s">
        <v>129</v>
      </c>
      <c r="AR320" t="s">
        <v>129</v>
      </c>
      <c r="AS320" t="s">
        <v>129</v>
      </c>
      <c r="AT320" t="s">
        <v>130</v>
      </c>
      <c r="AU320" t="s">
        <v>2913</v>
      </c>
      <c r="AV320" t="s">
        <v>2914</v>
      </c>
      <c r="AW320">
        <v>25</v>
      </c>
      <c r="BD320" t="s">
        <v>3067</v>
      </c>
      <c r="BE320" t="s">
        <v>129</v>
      </c>
      <c r="BG320">
        <v>176</v>
      </c>
      <c r="BH320" t="s">
        <v>537</v>
      </c>
      <c r="BR320" t="s">
        <v>3064</v>
      </c>
      <c r="CG320">
        <v>1325</v>
      </c>
      <c r="CH320">
        <v>1440</v>
      </c>
      <c r="CI320">
        <v>940</v>
      </c>
      <c r="CJ320">
        <v>1080</v>
      </c>
      <c r="CK320">
        <v>370</v>
      </c>
      <c r="CL320">
        <v>430</v>
      </c>
      <c r="CM320">
        <v>99</v>
      </c>
      <c r="CN320">
        <v>109</v>
      </c>
    </row>
    <row r="321" spans="1:100" x14ac:dyDescent="0.25">
      <c r="A321" t="s">
        <v>3074</v>
      </c>
      <c r="B321" t="s">
        <v>2661</v>
      </c>
      <c r="C321" t="s">
        <v>461</v>
      </c>
      <c r="D321" t="s">
        <v>3075</v>
      </c>
      <c r="E321" t="s">
        <v>3068</v>
      </c>
      <c r="F321" t="s">
        <v>113</v>
      </c>
      <c r="G321">
        <v>64000</v>
      </c>
      <c r="H321" t="s">
        <v>3069</v>
      </c>
      <c r="I321" t="s">
        <v>3076</v>
      </c>
      <c r="J321" t="s">
        <v>3077</v>
      </c>
      <c r="K321" t="s">
        <v>129</v>
      </c>
      <c r="L321" t="s">
        <v>1519</v>
      </c>
      <c r="M321" t="s">
        <v>1519</v>
      </c>
      <c r="N321" t="s">
        <v>3078</v>
      </c>
      <c r="O321" t="s">
        <v>616</v>
      </c>
      <c r="P321">
        <v>25</v>
      </c>
      <c r="Q321">
        <v>15</v>
      </c>
      <c r="T321">
        <v>1</v>
      </c>
      <c r="W321">
        <v>17</v>
      </c>
      <c r="X321">
        <v>43</v>
      </c>
      <c r="Y321">
        <v>-7</v>
      </c>
      <c r="Z321">
        <v>24</v>
      </c>
      <c r="AC321">
        <v>25</v>
      </c>
      <c r="AD321" t="s">
        <v>3001</v>
      </c>
      <c r="AE321" t="s">
        <v>3079</v>
      </c>
      <c r="AK321" t="s">
        <v>1416</v>
      </c>
      <c r="AM321" t="s">
        <v>126</v>
      </c>
      <c r="AN321" t="s">
        <v>170</v>
      </c>
      <c r="AO321">
        <v>32</v>
      </c>
      <c r="AP321" t="s">
        <v>129</v>
      </c>
      <c r="AQ321" t="s">
        <v>129</v>
      </c>
      <c r="AR321" t="s">
        <v>129</v>
      </c>
      <c r="AS321" t="s">
        <v>129</v>
      </c>
      <c r="AT321" t="s">
        <v>130</v>
      </c>
      <c r="AU321" t="s">
        <v>312</v>
      </c>
      <c r="AV321" t="s">
        <v>2944</v>
      </c>
      <c r="AW321">
        <v>16</v>
      </c>
      <c r="BD321" t="s">
        <v>3080</v>
      </c>
      <c r="BE321" t="s">
        <v>129</v>
      </c>
      <c r="BG321">
        <v>35</v>
      </c>
      <c r="BH321" t="s">
        <v>280</v>
      </c>
      <c r="BR321" t="s">
        <v>2225</v>
      </c>
      <c r="CG321">
        <v>550</v>
      </c>
      <c r="CH321">
        <v>590</v>
      </c>
      <c r="CI321">
        <v>760</v>
      </c>
      <c r="CJ321">
        <v>863</v>
      </c>
      <c r="CK321">
        <v>250</v>
      </c>
      <c r="CL321">
        <v>361</v>
      </c>
      <c r="CM321">
        <v>30</v>
      </c>
      <c r="CN321">
        <v>33</v>
      </c>
      <c r="CO321">
        <v>30</v>
      </c>
      <c r="CP321">
        <v>65</v>
      </c>
      <c r="CQ321">
        <v>650</v>
      </c>
      <c r="CR321">
        <v>690</v>
      </c>
      <c r="CS321">
        <v>650</v>
      </c>
      <c r="CT321">
        <v>690</v>
      </c>
      <c r="CU321" t="s">
        <v>142</v>
      </c>
      <c r="CV321" t="s">
        <v>956</v>
      </c>
    </row>
    <row r="322" spans="1:100" x14ac:dyDescent="0.25">
      <c r="A322" t="s">
        <v>3081</v>
      </c>
      <c r="B322" t="s">
        <v>2661</v>
      </c>
      <c r="C322" t="s">
        <v>461</v>
      </c>
      <c r="D322" t="s">
        <v>3082</v>
      </c>
      <c r="E322" t="s">
        <v>3068</v>
      </c>
      <c r="F322" t="s">
        <v>177</v>
      </c>
      <c r="G322">
        <v>65900</v>
      </c>
      <c r="H322" t="s">
        <v>3069</v>
      </c>
      <c r="I322" t="s">
        <v>3083</v>
      </c>
      <c r="J322" t="s">
        <v>3084</v>
      </c>
      <c r="K322" t="s">
        <v>129</v>
      </c>
      <c r="L322" t="s">
        <v>3085</v>
      </c>
      <c r="M322" t="s">
        <v>2892</v>
      </c>
      <c r="N322" t="s">
        <v>3086</v>
      </c>
      <c r="O322" t="s">
        <v>2942</v>
      </c>
      <c r="P322">
        <v>25</v>
      </c>
      <c r="Q322">
        <v>15</v>
      </c>
      <c r="T322">
        <v>1</v>
      </c>
      <c r="W322">
        <v>17</v>
      </c>
      <c r="X322">
        <v>43</v>
      </c>
      <c r="Y322">
        <v>-7</v>
      </c>
      <c r="Z322">
        <v>24</v>
      </c>
      <c r="AC322">
        <v>35</v>
      </c>
      <c r="AD322" t="s">
        <v>2981</v>
      </c>
      <c r="AE322" t="s">
        <v>3087</v>
      </c>
      <c r="AK322" t="s">
        <v>1416</v>
      </c>
      <c r="AM322" t="s">
        <v>126</v>
      </c>
      <c r="AN322" t="s">
        <v>170</v>
      </c>
      <c r="AO322">
        <v>32</v>
      </c>
      <c r="AP322" t="s">
        <v>129</v>
      </c>
      <c r="AQ322" t="s">
        <v>129</v>
      </c>
      <c r="AR322" t="s">
        <v>129</v>
      </c>
      <c r="AS322" t="s">
        <v>129</v>
      </c>
      <c r="AT322" t="s">
        <v>130</v>
      </c>
      <c r="AU322" t="s">
        <v>312</v>
      </c>
      <c r="AV322" t="s">
        <v>2944</v>
      </c>
      <c r="AW322">
        <v>20</v>
      </c>
      <c r="BD322" t="s">
        <v>3088</v>
      </c>
      <c r="BE322" t="s">
        <v>129</v>
      </c>
      <c r="BG322">
        <v>52</v>
      </c>
      <c r="BH322" t="s">
        <v>280</v>
      </c>
      <c r="BR322" t="s">
        <v>2225</v>
      </c>
      <c r="CG322">
        <v>605</v>
      </c>
      <c r="CH322">
        <v>653</v>
      </c>
      <c r="CI322">
        <v>780</v>
      </c>
      <c r="CJ322">
        <v>883</v>
      </c>
      <c r="CK322">
        <v>290</v>
      </c>
      <c r="CL322">
        <v>412</v>
      </c>
      <c r="CM322">
        <v>38</v>
      </c>
      <c r="CN322">
        <v>42</v>
      </c>
      <c r="CO322">
        <v>30</v>
      </c>
      <c r="CP322">
        <v>65</v>
      </c>
      <c r="CQ322">
        <v>650</v>
      </c>
      <c r="CR322">
        <v>690</v>
      </c>
      <c r="CS322">
        <v>650</v>
      </c>
      <c r="CT322">
        <v>690</v>
      </c>
      <c r="CU322" t="s">
        <v>142</v>
      </c>
      <c r="CV322" t="s">
        <v>956</v>
      </c>
    </row>
    <row r="323" spans="1:100" x14ac:dyDescent="0.25">
      <c r="A323" t="s">
        <v>3089</v>
      </c>
      <c r="B323" t="s">
        <v>2661</v>
      </c>
      <c r="C323" t="s">
        <v>461</v>
      </c>
      <c r="D323" t="s">
        <v>3090</v>
      </c>
      <c r="E323" t="s">
        <v>3068</v>
      </c>
      <c r="F323" t="s">
        <v>177</v>
      </c>
      <c r="G323">
        <v>85800</v>
      </c>
      <c r="H323" t="s">
        <v>3069</v>
      </c>
      <c r="I323" t="s">
        <v>3091</v>
      </c>
      <c r="J323" t="s">
        <v>3092</v>
      </c>
      <c r="K323" t="s">
        <v>129</v>
      </c>
      <c r="L323" t="s">
        <v>2952</v>
      </c>
      <c r="M323" t="s">
        <v>2953</v>
      </c>
      <c r="N323" t="s">
        <v>3093</v>
      </c>
      <c r="O323" t="s">
        <v>3094</v>
      </c>
      <c r="P323">
        <v>30</v>
      </c>
      <c r="Q323">
        <v>15</v>
      </c>
      <c r="T323">
        <v>1</v>
      </c>
      <c r="W323">
        <v>17</v>
      </c>
      <c r="X323">
        <v>43</v>
      </c>
      <c r="Y323">
        <v>-7</v>
      </c>
      <c r="Z323">
        <v>24</v>
      </c>
      <c r="AC323">
        <v>50</v>
      </c>
      <c r="AD323" t="s">
        <v>3095</v>
      </c>
      <c r="AE323" t="s">
        <v>3096</v>
      </c>
      <c r="AK323" t="s">
        <v>1416</v>
      </c>
      <c r="AM323" t="s">
        <v>127</v>
      </c>
      <c r="AN323" t="s">
        <v>433</v>
      </c>
      <c r="AO323">
        <v>32</v>
      </c>
      <c r="AP323" t="s">
        <v>129</v>
      </c>
      <c r="AQ323" t="s">
        <v>129</v>
      </c>
      <c r="AR323" t="s">
        <v>129</v>
      </c>
      <c r="AS323" t="s">
        <v>129</v>
      </c>
      <c r="AT323" t="s">
        <v>130</v>
      </c>
      <c r="AU323" t="s">
        <v>2958</v>
      </c>
      <c r="AV323" t="s">
        <v>2959</v>
      </c>
      <c r="AW323">
        <v>25</v>
      </c>
      <c r="BD323" t="s">
        <v>3097</v>
      </c>
      <c r="BE323" t="s">
        <v>129</v>
      </c>
      <c r="BG323">
        <v>72</v>
      </c>
      <c r="BH323" t="s">
        <v>280</v>
      </c>
      <c r="BR323" t="s">
        <v>3098</v>
      </c>
      <c r="CG323">
        <v>650</v>
      </c>
      <c r="CH323">
        <v>720</v>
      </c>
      <c r="CI323">
        <v>900</v>
      </c>
      <c r="CJ323">
        <v>1015</v>
      </c>
      <c r="CK323">
        <v>310</v>
      </c>
      <c r="CL323">
        <v>425</v>
      </c>
      <c r="CM323">
        <v>51</v>
      </c>
      <c r="CN323">
        <v>54</v>
      </c>
      <c r="CO323">
        <v>45</v>
      </c>
      <c r="CP323">
        <v>80</v>
      </c>
      <c r="CQ323">
        <v>950</v>
      </c>
      <c r="CR323">
        <v>1035</v>
      </c>
      <c r="CS323">
        <v>950</v>
      </c>
      <c r="CT323">
        <v>1035</v>
      </c>
      <c r="CU323">
        <v>6</v>
      </c>
      <c r="CV323">
        <v>9</v>
      </c>
    </row>
    <row r="324" spans="1:100" x14ac:dyDescent="0.25">
      <c r="A324" t="s">
        <v>3099</v>
      </c>
      <c r="B324" t="s">
        <v>2661</v>
      </c>
      <c r="C324" t="s">
        <v>461</v>
      </c>
      <c r="D324" t="s">
        <v>3100</v>
      </c>
      <c r="E324" t="s">
        <v>3068</v>
      </c>
      <c r="F324" t="s">
        <v>113</v>
      </c>
      <c r="G324">
        <v>85800</v>
      </c>
      <c r="H324" t="s">
        <v>3069</v>
      </c>
      <c r="I324" t="s">
        <v>3101</v>
      </c>
      <c r="J324" t="s">
        <v>3102</v>
      </c>
      <c r="K324" t="s">
        <v>129</v>
      </c>
      <c r="L324" t="s">
        <v>2952</v>
      </c>
      <c r="M324" t="s">
        <v>2953</v>
      </c>
      <c r="N324" t="s">
        <v>3093</v>
      </c>
      <c r="O324" t="s">
        <v>3094</v>
      </c>
      <c r="P324">
        <v>30</v>
      </c>
      <c r="Q324">
        <v>15</v>
      </c>
      <c r="T324">
        <v>1</v>
      </c>
      <c r="W324">
        <v>17</v>
      </c>
      <c r="X324">
        <v>43</v>
      </c>
      <c r="Y324">
        <v>-7</v>
      </c>
      <c r="Z324">
        <v>24</v>
      </c>
      <c r="AC324">
        <v>50</v>
      </c>
      <c r="AD324" t="s">
        <v>3095</v>
      </c>
      <c r="AE324" t="s">
        <v>3103</v>
      </c>
      <c r="AK324" t="s">
        <v>1416</v>
      </c>
      <c r="AM324" t="s">
        <v>127</v>
      </c>
      <c r="AN324" t="s">
        <v>433</v>
      </c>
      <c r="AO324">
        <v>32</v>
      </c>
      <c r="AP324" t="s">
        <v>129</v>
      </c>
      <c r="AQ324" t="s">
        <v>129</v>
      </c>
      <c r="AR324" t="s">
        <v>129</v>
      </c>
      <c r="AS324" t="s">
        <v>129</v>
      </c>
      <c r="AT324" t="s">
        <v>130</v>
      </c>
      <c r="AU324" t="s">
        <v>3104</v>
      </c>
      <c r="AV324" t="s">
        <v>3105</v>
      </c>
      <c r="AW324">
        <v>25</v>
      </c>
      <c r="BD324" t="s">
        <v>3097</v>
      </c>
      <c r="BE324" t="s">
        <v>129</v>
      </c>
      <c r="BG324">
        <v>72</v>
      </c>
      <c r="BH324" t="s">
        <v>280</v>
      </c>
      <c r="BR324" t="s">
        <v>3098</v>
      </c>
      <c r="CG324">
        <v>650</v>
      </c>
      <c r="CH324">
        <v>720</v>
      </c>
      <c r="CI324">
        <v>900</v>
      </c>
      <c r="CJ324">
        <v>1015</v>
      </c>
      <c r="CK324">
        <v>310</v>
      </c>
      <c r="CL324">
        <v>425</v>
      </c>
      <c r="CM324">
        <v>51</v>
      </c>
      <c r="CN324">
        <v>54</v>
      </c>
      <c r="CO324">
        <v>45</v>
      </c>
      <c r="CP324">
        <v>80</v>
      </c>
      <c r="CQ324">
        <v>950</v>
      </c>
      <c r="CR324">
        <v>1035</v>
      </c>
      <c r="CS324">
        <v>950</v>
      </c>
      <c r="CT324">
        <v>1035</v>
      </c>
      <c r="CU324">
        <v>6</v>
      </c>
      <c r="CV324">
        <v>9</v>
      </c>
    </row>
    <row r="325" spans="1:100" x14ac:dyDescent="0.25">
      <c r="A325" t="s">
        <v>3106</v>
      </c>
      <c r="B325" t="s">
        <v>2661</v>
      </c>
      <c r="C325" t="s">
        <v>461</v>
      </c>
      <c r="D325" t="s">
        <v>3107</v>
      </c>
      <c r="E325" t="s">
        <v>3068</v>
      </c>
      <c r="F325" t="s">
        <v>177</v>
      </c>
      <c r="G325">
        <v>119500</v>
      </c>
      <c r="H325" t="s">
        <v>3108</v>
      </c>
      <c r="I325" t="s">
        <v>3109</v>
      </c>
      <c r="J325" t="s">
        <v>3110</v>
      </c>
      <c r="K325" t="s">
        <v>129</v>
      </c>
      <c r="L325" t="s">
        <v>3111</v>
      </c>
      <c r="M325" t="s">
        <v>2967</v>
      </c>
      <c r="N325" t="s">
        <v>3112</v>
      </c>
      <c r="O325" t="s">
        <v>3113</v>
      </c>
      <c r="P325">
        <v>30</v>
      </c>
      <c r="Q325">
        <v>20</v>
      </c>
      <c r="T325">
        <v>1</v>
      </c>
      <c r="W325">
        <v>17</v>
      </c>
      <c r="X325">
        <v>43</v>
      </c>
      <c r="Y325">
        <v>-7</v>
      </c>
      <c r="Z325">
        <v>24</v>
      </c>
      <c r="AC325">
        <v>80</v>
      </c>
      <c r="AD325" t="s">
        <v>3114</v>
      </c>
      <c r="AE325" t="s">
        <v>1591</v>
      </c>
      <c r="AK325" t="s">
        <v>2703</v>
      </c>
      <c r="AM325" t="s">
        <v>127</v>
      </c>
      <c r="AN325" t="s">
        <v>2923</v>
      </c>
      <c r="AO325">
        <v>32</v>
      </c>
      <c r="AP325" t="s">
        <v>129</v>
      </c>
      <c r="AQ325" t="s">
        <v>129</v>
      </c>
      <c r="AR325" t="s">
        <v>129</v>
      </c>
      <c r="AS325" t="s">
        <v>129</v>
      </c>
      <c r="AT325" t="s">
        <v>130</v>
      </c>
      <c r="AU325" t="s">
        <v>2971</v>
      </c>
      <c r="AV325" t="s">
        <v>2959</v>
      </c>
      <c r="AW325">
        <v>20</v>
      </c>
      <c r="BD325" t="s">
        <v>2972</v>
      </c>
      <c r="BE325" t="s">
        <v>129</v>
      </c>
      <c r="BG325">
        <v>105</v>
      </c>
      <c r="BH325" t="s">
        <v>537</v>
      </c>
      <c r="BR325" t="s">
        <v>3115</v>
      </c>
      <c r="CG325">
        <v>805</v>
      </c>
      <c r="CH325">
        <v>860</v>
      </c>
      <c r="CI325">
        <v>900</v>
      </c>
      <c r="CJ325">
        <v>1020</v>
      </c>
      <c r="CK325">
        <v>360</v>
      </c>
      <c r="CL325">
        <v>475</v>
      </c>
      <c r="CM325">
        <v>64</v>
      </c>
      <c r="CN325">
        <v>69</v>
      </c>
      <c r="CO325">
        <v>45</v>
      </c>
      <c r="CP325">
        <v>80</v>
      </c>
      <c r="CQ325">
        <v>950</v>
      </c>
      <c r="CR325">
        <v>1035</v>
      </c>
      <c r="CS325">
        <v>950</v>
      </c>
      <c r="CT325">
        <v>1035</v>
      </c>
      <c r="CU325">
        <v>6</v>
      </c>
      <c r="CV325">
        <v>9</v>
      </c>
    </row>
    <row r="326" spans="1:100" x14ac:dyDescent="0.25">
      <c r="A326" t="s">
        <v>3116</v>
      </c>
      <c r="B326" t="s">
        <v>2661</v>
      </c>
      <c r="C326" t="s">
        <v>461</v>
      </c>
      <c r="D326" t="s">
        <v>3117</v>
      </c>
      <c r="E326" t="s">
        <v>3068</v>
      </c>
      <c r="F326" t="s">
        <v>113</v>
      </c>
      <c r="G326">
        <v>119500</v>
      </c>
      <c r="H326" t="s">
        <v>3069</v>
      </c>
      <c r="I326" t="s">
        <v>3118</v>
      </c>
      <c r="J326" t="s">
        <v>3119</v>
      </c>
      <c r="K326" t="s">
        <v>129</v>
      </c>
      <c r="L326" t="s">
        <v>3111</v>
      </c>
      <c r="M326" t="s">
        <v>2967</v>
      </c>
      <c r="N326" t="s">
        <v>3112</v>
      </c>
      <c r="O326" t="s">
        <v>3113</v>
      </c>
      <c r="P326">
        <v>30</v>
      </c>
      <c r="Q326">
        <v>20</v>
      </c>
      <c r="T326">
        <v>1</v>
      </c>
      <c r="W326">
        <v>17</v>
      </c>
      <c r="X326">
        <v>43</v>
      </c>
      <c r="Y326">
        <v>-7</v>
      </c>
      <c r="Z326">
        <v>24</v>
      </c>
      <c r="AC326">
        <v>80</v>
      </c>
      <c r="AD326" t="s">
        <v>3114</v>
      </c>
      <c r="AE326" t="s">
        <v>1591</v>
      </c>
      <c r="AK326" t="s">
        <v>2703</v>
      </c>
      <c r="AM326" t="s">
        <v>127</v>
      </c>
      <c r="AN326" t="s">
        <v>2923</v>
      </c>
      <c r="AO326">
        <v>32</v>
      </c>
      <c r="AP326" t="s">
        <v>129</v>
      </c>
      <c r="AQ326" t="s">
        <v>129</v>
      </c>
      <c r="AR326" t="s">
        <v>129</v>
      </c>
      <c r="AS326" t="s">
        <v>129</v>
      </c>
      <c r="AT326" t="s">
        <v>130</v>
      </c>
      <c r="AU326" t="s">
        <v>2971</v>
      </c>
      <c r="AV326" t="s">
        <v>2959</v>
      </c>
      <c r="AW326">
        <v>20</v>
      </c>
      <c r="BD326" t="s">
        <v>2972</v>
      </c>
      <c r="BE326" t="s">
        <v>129</v>
      </c>
      <c r="BG326">
        <v>105</v>
      </c>
      <c r="BH326" t="s">
        <v>537</v>
      </c>
      <c r="BR326" t="s">
        <v>3115</v>
      </c>
      <c r="CG326">
        <v>805</v>
      </c>
      <c r="CH326">
        <v>860</v>
      </c>
      <c r="CI326">
        <v>900</v>
      </c>
      <c r="CJ326">
        <v>1020</v>
      </c>
      <c r="CK326">
        <v>360</v>
      </c>
      <c r="CL326">
        <v>475</v>
      </c>
      <c r="CM326">
        <v>64</v>
      </c>
      <c r="CN326">
        <v>69</v>
      </c>
      <c r="CO326">
        <v>45</v>
      </c>
      <c r="CP326">
        <v>80</v>
      </c>
      <c r="CQ326">
        <v>950</v>
      </c>
      <c r="CR326">
        <v>1035</v>
      </c>
      <c r="CS326">
        <v>950</v>
      </c>
      <c r="CT326">
        <v>1035</v>
      </c>
      <c r="CU326">
        <v>6</v>
      </c>
      <c r="CV326">
        <v>9</v>
      </c>
    </row>
    <row r="327" spans="1:100" x14ac:dyDescent="0.25">
      <c r="A327" t="s">
        <v>3120</v>
      </c>
      <c r="B327" t="s">
        <v>2661</v>
      </c>
      <c r="C327" t="s">
        <v>461</v>
      </c>
      <c r="D327" t="s">
        <v>3121</v>
      </c>
      <c r="E327" t="s">
        <v>3068</v>
      </c>
      <c r="F327" t="s">
        <v>113</v>
      </c>
      <c r="G327">
        <v>138300</v>
      </c>
      <c r="H327" t="s">
        <v>3069</v>
      </c>
      <c r="I327" t="s">
        <v>3122</v>
      </c>
      <c r="J327" t="s">
        <v>3123</v>
      </c>
      <c r="K327" t="s">
        <v>129</v>
      </c>
      <c r="L327" t="s">
        <v>2977</v>
      </c>
      <c r="M327" t="s">
        <v>2978</v>
      </c>
      <c r="N327" t="s">
        <v>3124</v>
      </c>
      <c r="O327" t="s">
        <v>3125</v>
      </c>
      <c r="P327">
        <v>50</v>
      </c>
      <c r="Q327">
        <v>30</v>
      </c>
      <c r="T327">
        <v>1</v>
      </c>
      <c r="W327">
        <v>17</v>
      </c>
      <c r="X327">
        <v>43</v>
      </c>
      <c r="Y327">
        <v>-7</v>
      </c>
      <c r="Z327">
        <v>24</v>
      </c>
      <c r="AC327">
        <v>90</v>
      </c>
      <c r="AD327" t="s">
        <v>3126</v>
      </c>
      <c r="AE327" t="s">
        <v>3127</v>
      </c>
      <c r="AK327" t="s">
        <v>2703</v>
      </c>
      <c r="AM327" t="s">
        <v>127</v>
      </c>
      <c r="AN327" t="s">
        <v>2923</v>
      </c>
      <c r="AO327">
        <v>32</v>
      </c>
      <c r="AP327" t="s">
        <v>129</v>
      </c>
      <c r="AQ327" t="s">
        <v>129</v>
      </c>
      <c r="AR327" t="s">
        <v>129</v>
      </c>
      <c r="AS327" t="s">
        <v>129</v>
      </c>
      <c r="AT327" t="s">
        <v>130</v>
      </c>
      <c r="AU327" t="s">
        <v>2971</v>
      </c>
      <c r="AV327" t="s">
        <v>2959</v>
      </c>
      <c r="AW327">
        <v>20</v>
      </c>
      <c r="BD327" t="s">
        <v>2982</v>
      </c>
      <c r="BE327" t="s">
        <v>129</v>
      </c>
      <c r="BG327">
        <v>140</v>
      </c>
      <c r="BH327" t="s">
        <v>537</v>
      </c>
      <c r="BR327" t="s">
        <v>3115</v>
      </c>
      <c r="CG327">
        <v>1250</v>
      </c>
      <c r="CH327">
        <v>1365</v>
      </c>
      <c r="CI327">
        <v>940</v>
      </c>
      <c r="CJ327">
        <v>1030</v>
      </c>
      <c r="CK327">
        <v>340</v>
      </c>
      <c r="CL327">
        <v>430</v>
      </c>
      <c r="CM327">
        <v>93</v>
      </c>
      <c r="CN327">
        <v>103</v>
      </c>
      <c r="CO327">
        <v>45</v>
      </c>
      <c r="CP327">
        <v>80</v>
      </c>
      <c r="CQ327">
        <v>950</v>
      </c>
      <c r="CR327">
        <v>1035</v>
      </c>
      <c r="CS327">
        <v>950</v>
      </c>
      <c r="CT327">
        <v>1035</v>
      </c>
      <c r="CU327">
        <v>6</v>
      </c>
      <c r="CV327">
        <v>9</v>
      </c>
    </row>
    <row r="328" spans="1:100" x14ac:dyDescent="0.25">
      <c r="A328" t="s">
        <v>3128</v>
      </c>
      <c r="B328" t="s">
        <v>2661</v>
      </c>
      <c r="C328" t="s">
        <v>461</v>
      </c>
      <c r="D328" t="s">
        <v>3129</v>
      </c>
      <c r="E328" t="s">
        <v>3068</v>
      </c>
      <c r="F328" t="s">
        <v>113</v>
      </c>
      <c r="G328">
        <v>138300</v>
      </c>
      <c r="H328" t="s">
        <v>3069</v>
      </c>
      <c r="I328" t="s">
        <v>3130</v>
      </c>
      <c r="J328" t="s">
        <v>3131</v>
      </c>
      <c r="K328" t="s">
        <v>129</v>
      </c>
      <c r="L328" t="s">
        <v>2977</v>
      </c>
      <c r="M328" t="s">
        <v>2978</v>
      </c>
      <c r="N328" t="s">
        <v>3124</v>
      </c>
      <c r="O328" t="s">
        <v>3125</v>
      </c>
      <c r="P328">
        <v>50</v>
      </c>
      <c r="Q328">
        <v>30</v>
      </c>
      <c r="T328">
        <v>1</v>
      </c>
      <c r="W328">
        <v>17</v>
      </c>
      <c r="X328">
        <v>43</v>
      </c>
      <c r="Y328">
        <v>-7</v>
      </c>
      <c r="Z328">
        <v>24</v>
      </c>
      <c r="AC328">
        <v>90</v>
      </c>
      <c r="AD328" t="s">
        <v>3126</v>
      </c>
      <c r="AE328" t="s">
        <v>3127</v>
      </c>
      <c r="AK328" t="s">
        <v>2703</v>
      </c>
      <c r="AM328" t="s">
        <v>127</v>
      </c>
      <c r="AN328" t="s">
        <v>2923</v>
      </c>
      <c r="AO328">
        <v>32</v>
      </c>
      <c r="AP328" t="s">
        <v>129</v>
      </c>
      <c r="AQ328" t="s">
        <v>129</v>
      </c>
      <c r="AR328" t="s">
        <v>129</v>
      </c>
      <c r="AS328" t="s">
        <v>129</v>
      </c>
      <c r="AT328" t="s">
        <v>130</v>
      </c>
      <c r="AU328" t="s">
        <v>2971</v>
      </c>
      <c r="AV328" t="s">
        <v>2959</v>
      </c>
      <c r="AW328">
        <v>20</v>
      </c>
      <c r="BD328" t="s">
        <v>2982</v>
      </c>
      <c r="BE328" t="s">
        <v>129</v>
      </c>
      <c r="BG328">
        <v>140</v>
      </c>
      <c r="BH328" t="s">
        <v>537</v>
      </c>
      <c r="BR328" t="s">
        <v>3115</v>
      </c>
      <c r="CG328">
        <v>1250</v>
      </c>
      <c r="CH328">
        <v>1365</v>
      </c>
      <c r="CI328">
        <v>940</v>
      </c>
      <c r="CJ328">
        <v>1030</v>
      </c>
      <c r="CK328">
        <v>340</v>
      </c>
      <c r="CL328">
        <v>430</v>
      </c>
      <c r="CM328">
        <v>93</v>
      </c>
      <c r="CN328">
        <v>103</v>
      </c>
      <c r="CO328">
        <v>45</v>
      </c>
      <c r="CP328">
        <v>80</v>
      </c>
      <c r="CQ328">
        <v>950</v>
      </c>
      <c r="CR328">
        <v>1035</v>
      </c>
      <c r="CS328">
        <v>950</v>
      </c>
      <c r="CT328">
        <v>1035</v>
      </c>
      <c r="CU328">
        <v>6</v>
      </c>
      <c r="CV328">
        <v>9</v>
      </c>
    </row>
    <row r="329" spans="1:100" x14ac:dyDescent="0.25">
      <c r="A329" t="s">
        <v>3132</v>
      </c>
      <c r="B329" t="s">
        <v>2661</v>
      </c>
      <c r="C329" t="s">
        <v>461</v>
      </c>
      <c r="D329" t="s">
        <v>3133</v>
      </c>
      <c r="E329" t="s">
        <v>3068</v>
      </c>
      <c r="F329" t="s">
        <v>177</v>
      </c>
      <c r="G329">
        <v>150300</v>
      </c>
      <c r="H329" t="s">
        <v>3069</v>
      </c>
      <c r="I329" t="s">
        <v>3134</v>
      </c>
      <c r="J329" t="s">
        <v>3135</v>
      </c>
      <c r="K329" t="s">
        <v>129</v>
      </c>
      <c r="L329" t="s">
        <v>2988</v>
      </c>
      <c r="M329" t="s">
        <v>2989</v>
      </c>
      <c r="N329" t="s">
        <v>2990</v>
      </c>
      <c r="O329" t="s">
        <v>3136</v>
      </c>
      <c r="P329">
        <v>50</v>
      </c>
      <c r="Q329">
        <v>30</v>
      </c>
      <c r="T329">
        <v>1</v>
      </c>
      <c r="W329">
        <v>17</v>
      </c>
      <c r="X329">
        <v>43</v>
      </c>
      <c r="Y329">
        <v>-7</v>
      </c>
      <c r="Z329">
        <v>24</v>
      </c>
      <c r="AC329">
        <v>115</v>
      </c>
      <c r="AD329" t="s">
        <v>757</v>
      </c>
      <c r="AE329" t="s">
        <v>3137</v>
      </c>
      <c r="AK329" t="s">
        <v>2703</v>
      </c>
      <c r="AM329" t="s">
        <v>127</v>
      </c>
      <c r="AN329" t="s">
        <v>2923</v>
      </c>
      <c r="AO329">
        <v>32</v>
      </c>
      <c r="AP329" t="s">
        <v>129</v>
      </c>
      <c r="AQ329" t="s">
        <v>129</v>
      </c>
      <c r="AR329" t="s">
        <v>129</v>
      </c>
      <c r="AS329" t="s">
        <v>129</v>
      </c>
      <c r="AT329" t="s">
        <v>130</v>
      </c>
      <c r="AU329" t="s">
        <v>2971</v>
      </c>
      <c r="AV329" t="s">
        <v>2959</v>
      </c>
      <c r="AW329">
        <v>25</v>
      </c>
      <c r="BD329" t="s">
        <v>3138</v>
      </c>
      <c r="BE329" t="s">
        <v>129</v>
      </c>
      <c r="BG329">
        <v>161</v>
      </c>
      <c r="BH329" t="s">
        <v>537</v>
      </c>
      <c r="BR329" t="s">
        <v>3139</v>
      </c>
      <c r="CG329">
        <v>1250</v>
      </c>
      <c r="CH329">
        <v>1365</v>
      </c>
      <c r="CI329">
        <v>940</v>
      </c>
      <c r="CJ329">
        <v>1030</v>
      </c>
      <c r="CK329">
        <v>340</v>
      </c>
      <c r="CL329">
        <v>430</v>
      </c>
      <c r="CM329">
        <v>101</v>
      </c>
      <c r="CN329">
        <v>111</v>
      </c>
      <c r="CO329">
        <v>45</v>
      </c>
      <c r="CP329">
        <v>80</v>
      </c>
      <c r="CQ329">
        <v>950</v>
      </c>
      <c r="CR329">
        <v>1035</v>
      </c>
      <c r="CS329">
        <v>950</v>
      </c>
      <c r="CT329">
        <v>1035</v>
      </c>
      <c r="CU329">
        <v>6</v>
      </c>
      <c r="CV329">
        <v>9</v>
      </c>
    </row>
    <row r="330" spans="1:100" x14ac:dyDescent="0.25">
      <c r="A330" t="s">
        <v>3140</v>
      </c>
      <c r="B330" t="s">
        <v>2661</v>
      </c>
      <c r="C330" t="s">
        <v>461</v>
      </c>
      <c r="D330" t="s">
        <v>3141</v>
      </c>
      <c r="E330" t="s">
        <v>3068</v>
      </c>
      <c r="F330" t="s">
        <v>113</v>
      </c>
      <c r="G330">
        <v>150300</v>
      </c>
      <c r="H330" t="s">
        <v>3069</v>
      </c>
      <c r="I330" t="s">
        <v>3142</v>
      </c>
      <c r="J330" t="s">
        <v>3143</v>
      </c>
      <c r="K330" t="s">
        <v>129</v>
      </c>
      <c r="L330" t="s">
        <v>2988</v>
      </c>
      <c r="M330" t="s">
        <v>2989</v>
      </c>
      <c r="N330" t="s">
        <v>2990</v>
      </c>
      <c r="O330" t="s">
        <v>3136</v>
      </c>
      <c r="P330">
        <v>50</v>
      </c>
      <c r="Q330">
        <v>30</v>
      </c>
      <c r="T330">
        <v>1</v>
      </c>
      <c r="W330">
        <v>17</v>
      </c>
      <c r="X330">
        <v>43</v>
      </c>
      <c r="Y330">
        <v>-7</v>
      </c>
      <c r="Z330">
        <v>24</v>
      </c>
      <c r="AC330">
        <v>115</v>
      </c>
      <c r="AD330" t="s">
        <v>757</v>
      </c>
      <c r="AE330" t="s">
        <v>3137</v>
      </c>
      <c r="AK330" t="s">
        <v>2703</v>
      </c>
      <c r="AM330" t="s">
        <v>127</v>
      </c>
      <c r="AN330" t="s">
        <v>2923</v>
      </c>
      <c r="AO330">
        <v>32</v>
      </c>
      <c r="AP330" t="s">
        <v>129</v>
      </c>
      <c r="AQ330" t="s">
        <v>129</v>
      </c>
      <c r="AR330" t="s">
        <v>129</v>
      </c>
      <c r="AS330" t="s">
        <v>129</v>
      </c>
      <c r="AT330" t="s">
        <v>130</v>
      </c>
      <c r="AU330" t="s">
        <v>2913</v>
      </c>
      <c r="AV330" t="s">
        <v>3105</v>
      </c>
      <c r="AW330">
        <v>20</v>
      </c>
      <c r="BD330" t="s">
        <v>3138</v>
      </c>
      <c r="BE330" t="s">
        <v>129</v>
      </c>
      <c r="BG330">
        <v>161</v>
      </c>
      <c r="BH330" t="s">
        <v>537</v>
      </c>
      <c r="BR330" t="s">
        <v>3139</v>
      </c>
      <c r="CG330">
        <v>1250</v>
      </c>
      <c r="CH330">
        <v>1365</v>
      </c>
      <c r="CI330">
        <v>940</v>
      </c>
      <c r="CJ330">
        <v>1030</v>
      </c>
      <c r="CK330">
        <v>340</v>
      </c>
      <c r="CL330">
        <v>430</v>
      </c>
      <c r="CM330">
        <v>101</v>
      </c>
      <c r="CN330">
        <v>111</v>
      </c>
      <c r="CO330">
        <v>45</v>
      </c>
      <c r="CP330">
        <v>80</v>
      </c>
      <c r="CQ330">
        <v>950</v>
      </c>
      <c r="CR330">
        <v>1035</v>
      </c>
      <c r="CS330">
        <v>950</v>
      </c>
      <c r="CT330">
        <v>1035</v>
      </c>
      <c r="CU330">
        <v>6</v>
      </c>
      <c r="CV330">
        <v>9</v>
      </c>
    </row>
    <row r="331" spans="1:100" x14ac:dyDescent="0.25">
      <c r="A331" t="s">
        <v>3144</v>
      </c>
      <c r="B331" t="s">
        <v>2661</v>
      </c>
      <c r="C331" t="s">
        <v>461</v>
      </c>
      <c r="D331" t="s">
        <v>3145</v>
      </c>
      <c r="E331" t="s">
        <v>3146</v>
      </c>
      <c r="F331" t="s">
        <v>113</v>
      </c>
      <c r="G331">
        <v>64000</v>
      </c>
      <c r="H331" t="s">
        <v>3147</v>
      </c>
      <c r="I331" t="s">
        <v>3148</v>
      </c>
      <c r="J331" t="s">
        <v>3149</v>
      </c>
      <c r="K331" t="s">
        <v>129</v>
      </c>
      <c r="L331" t="s">
        <v>1519</v>
      </c>
      <c r="M331" t="s">
        <v>3040</v>
      </c>
      <c r="N331" t="s">
        <v>2462</v>
      </c>
      <c r="O331" t="s">
        <v>3150</v>
      </c>
      <c r="P331">
        <v>20</v>
      </c>
      <c r="Q331">
        <v>15</v>
      </c>
      <c r="W331">
        <v>-15</v>
      </c>
      <c r="X331">
        <v>49</v>
      </c>
      <c r="Y331">
        <v>-15</v>
      </c>
      <c r="Z331">
        <v>24</v>
      </c>
      <c r="AD331" t="s">
        <v>1934</v>
      </c>
      <c r="AE331" t="s">
        <v>3151</v>
      </c>
      <c r="AK331" t="s">
        <v>1691</v>
      </c>
      <c r="AM331" t="s">
        <v>126</v>
      </c>
      <c r="AN331" t="s">
        <v>170</v>
      </c>
      <c r="AO331">
        <v>20</v>
      </c>
      <c r="AP331" t="s">
        <v>129</v>
      </c>
      <c r="AQ331" t="s">
        <v>129</v>
      </c>
      <c r="AR331" t="s">
        <v>129</v>
      </c>
      <c r="AS331" t="s">
        <v>129</v>
      </c>
      <c r="AT331" t="s">
        <v>130</v>
      </c>
      <c r="AU331" t="s">
        <v>131</v>
      </c>
      <c r="AV331" t="s">
        <v>1479</v>
      </c>
      <c r="AW331">
        <v>16</v>
      </c>
      <c r="BD331" t="s">
        <v>3152</v>
      </c>
      <c r="BE331" t="s">
        <v>129</v>
      </c>
      <c r="BG331">
        <v>35</v>
      </c>
      <c r="BH331" t="s">
        <v>280</v>
      </c>
      <c r="BR331" t="s">
        <v>3153</v>
      </c>
      <c r="CG331">
        <v>545</v>
      </c>
      <c r="CH331">
        <v>620</v>
      </c>
      <c r="CI331">
        <v>730</v>
      </c>
      <c r="CJ331">
        <v>850</v>
      </c>
      <c r="CK331">
        <v>285</v>
      </c>
      <c r="CL331">
        <v>370</v>
      </c>
      <c r="CM331">
        <v>28</v>
      </c>
      <c r="CN331">
        <v>32</v>
      </c>
      <c r="CO331">
        <v>55</v>
      </c>
      <c r="CP331">
        <v>80</v>
      </c>
      <c r="CQ331">
        <v>650</v>
      </c>
      <c r="CR331">
        <v>710</v>
      </c>
      <c r="CS331">
        <v>650</v>
      </c>
      <c r="CT331">
        <v>710</v>
      </c>
      <c r="CU331" t="s">
        <v>1397</v>
      </c>
      <c r="CV331" t="s">
        <v>3045</v>
      </c>
    </row>
    <row r="332" spans="1:100" x14ac:dyDescent="0.25">
      <c r="A332" t="s">
        <v>3154</v>
      </c>
      <c r="B332" t="s">
        <v>2661</v>
      </c>
      <c r="C332" t="s">
        <v>461</v>
      </c>
      <c r="D332" t="s">
        <v>3155</v>
      </c>
      <c r="E332" t="s">
        <v>3146</v>
      </c>
      <c r="F332" t="s">
        <v>113</v>
      </c>
      <c r="G332">
        <v>65900</v>
      </c>
      <c r="H332" t="s">
        <v>3147</v>
      </c>
      <c r="I332" t="s">
        <v>3148</v>
      </c>
      <c r="J332" t="s">
        <v>3149</v>
      </c>
      <c r="K332" t="s">
        <v>129</v>
      </c>
      <c r="L332" t="s">
        <v>1535</v>
      </c>
      <c r="M332" t="s">
        <v>2892</v>
      </c>
      <c r="N332" t="s">
        <v>3156</v>
      </c>
      <c r="O332" t="s">
        <v>1405</v>
      </c>
      <c r="P332">
        <v>20</v>
      </c>
      <c r="Q332">
        <v>15</v>
      </c>
      <c r="W332">
        <v>-15</v>
      </c>
      <c r="X332">
        <v>49</v>
      </c>
      <c r="Y332">
        <v>-15</v>
      </c>
      <c r="Z332">
        <v>24</v>
      </c>
      <c r="AD332" t="s">
        <v>2895</v>
      </c>
      <c r="AE332" t="s">
        <v>871</v>
      </c>
      <c r="AK332" t="s">
        <v>2703</v>
      </c>
      <c r="AM332" t="s">
        <v>126</v>
      </c>
      <c r="AN332" t="s">
        <v>170</v>
      </c>
      <c r="AO332">
        <v>20</v>
      </c>
      <c r="AP332" t="s">
        <v>129</v>
      </c>
      <c r="AQ332" t="s">
        <v>129</v>
      </c>
      <c r="AR332" t="s">
        <v>129</v>
      </c>
      <c r="AS332" t="s">
        <v>129</v>
      </c>
      <c r="AT332" t="s">
        <v>130</v>
      </c>
      <c r="AU332" t="s">
        <v>131</v>
      </c>
      <c r="AV332" t="s">
        <v>1479</v>
      </c>
      <c r="AW332">
        <v>20</v>
      </c>
      <c r="BD332" t="s">
        <v>3157</v>
      </c>
      <c r="BE332" t="s">
        <v>129</v>
      </c>
      <c r="BG332">
        <v>52</v>
      </c>
      <c r="BH332" t="s">
        <v>280</v>
      </c>
      <c r="BR332" t="s">
        <v>3153</v>
      </c>
      <c r="CG332">
        <v>545</v>
      </c>
      <c r="CH332">
        <v>620</v>
      </c>
      <c r="CI332">
        <v>800</v>
      </c>
      <c r="CJ332">
        <v>920</v>
      </c>
      <c r="CK332">
        <v>315</v>
      </c>
      <c r="CL332">
        <v>400</v>
      </c>
      <c r="CM332">
        <v>36</v>
      </c>
      <c r="CN332">
        <v>39</v>
      </c>
      <c r="CO332">
        <v>55</v>
      </c>
      <c r="CP332">
        <v>80</v>
      </c>
      <c r="CQ332">
        <v>650</v>
      </c>
      <c r="CR332">
        <v>710</v>
      </c>
      <c r="CS332">
        <v>650</v>
      </c>
      <c r="CT332">
        <v>710</v>
      </c>
      <c r="CU332" t="s">
        <v>1397</v>
      </c>
      <c r="CV332" t="s">
        <v>3045</v>
      </c>
    </row>
    <row r="333" spans="1:100" x14ac:dyDescent="0.25">
      <c r="A333" t="s">
        <v>3158</v>
      </c>
      <c r="B333" t="s">
        <v>2661</v>
      </c>
      <c r="C333" t="s">
        <v>461</v>
      </c>
      <c r="D333" t="s">
        <v>3159</v>
      </c>
      <c r="E333" t="s">
        <v>3146</v>
      </c>
      <c r="F333" t="s">
        <v>113</v>
      </c>
      <c r="G333">
        <v>85800</v>
      </c>
      <c r="H333" t="s">
        <v>3147</v>
      </c>
      <c r="I333" t="s">
        <v>3148</v>
      </c>
      <c r="J333" t="s">
        <v>3149</v>
      </c>
      <c r="K333" t="s">
        <v>129</v>
      </c>
      <c r="L333" t="s">
        <v>1551</v>
      </c>
      <c r="M333" t="s">
        <v>2952</v>
      </c>
      <c r="N333" t="s">
        <v>3007</v>
      </c>
      <c r="O333" t="s">
        <v>3160</v>
      </c>
      <c r="P333">
        <v>20</v>
      </c>
      <c r="Q333">
        <v>15</v>
      </c>
      <c r="W333">
        <v>-15</v>
      </c>
      <c r="X333">
        <v>49</v>
      </c>
      <c r="Y333">
        <v>-15</v>
      </c>
      <c r="Z333">
        <v>24</v>
      </c>
      <c r="AD333" t="s">
        <v>3009</v>
      </c>
      <c r="AE333" t="s">
        <v>3010</v>
      </c>
      <c r="AK333" t="s">
        <v>2703</v>
      </c>
      <c r="AM333" t="s">
        <v>127</v>
      </c>
      <c r="AN333" t="s">
        <v>433</v>
      </c>
      <c r="AO333">
        <v>20</v>
      </c>
      <c r="AP333" t="s">
        <v>129</v>
      </c>
      <c r="AQ333" t="s">
        <v>129</v>
      </c>
      <c r="AR333" t="s">
        <v>129</v>
      </c>
      <c r="AS333" t="s">
        <v>129</v>
      </c>
      <c r="AT333" t="s">
        <v>130</v>
      </c>
      <c r="AU333" t="s">
        <v>312</v>
      </c>
      <c r="AV333" t="s">
        <v>2717</v>
      </c>
      <c r="AW333">
        <v>25</v>
      </c>
      <c r="BD333" t="s">
        <v>3161</v>
      </c>
      <c r="BE333" t="s">
        <v>129</v>
      </c>
      <c r="BG333">
        <v>70</v>
      </c>
      <c r="BH333" t="s">
        <v>280</v>
      </c>
      <c r="BR333" t="s">
        <v>3162</v>
      </c>
      <c r="CG333">
        <v>655</v>
      </c>
      <c r="CH333">
        <v>725</v>
      </c>
      <c r="CI333">
        <v>825</v>
      </c>
      <c r="CJ333">
        <v>945</v>
      </c>
      <c r="CK333">
        <v>310</v>
      </c>
      <c r="CL333">
        <v>435</v>
      </c>
      <c r="CM333">
        <v>46</v>
      </c>
      <c r="CN333">
        <v>49</v>
      </c>
      <c r="CO333">
        <v>55</v>
      </c>
      <c r="CP333">
        <v>100</v>
      </c>
      <c r="CQ333">
        <v>950</v>
      </c>
      <c r="CR333">
        <v>1000</v>
      </c>
      <c r="CS333">
        <v>950</v>
      </c>
      <c r="CT333">
        <v>1000</v>
      </c>
      <c r="CU333" t="s">
        <v>3163</v>
      </c>
      <c r="CV333" t="s">
        <v>1389</v>
      </c>
    </row>
    <row r="334" spans="1:100" x14ac:dyDescent="0.25">
      <c r="A334" t="s">
        <v>3164</v>
      </c>
      <c r="B334" t="s">
        <v>2661</v>
      </c>
      <c r="C334" t="s">
        <v>461</v>
      </c>
      <c r="D334" t="s">
        <v>3165</v>
      </c>
      <c r="E334" t="s">
        <v>3146</v>
      </c>
      <c r="F334" t="s">
        <v>113</v>
      </c>
      <c r="G334">
        <v>119500</v>
      </c>
      <c r="H334" t="s">
        <v>3147</v>
      </c>
      <c r="I334" t="s">
        <v>3148</v>
      </c>
      <c r="J334" t="s">
        <v>3149</v>
      </c>
      <c r="K334" t="s">
        <v>129</v>
      </c>
      <c r="L334" t="s">
        <v>2966</v>
      </c>
      <c r="M334" t="s">
        <v>2908</v>
      </c>
      <c r="N334" t="s">
        <v>3016</v>
      </c>
      <c r="O334" t="s">
        <v>3017</v>
      </c>
      <c r="P334">
        <v>30</v>
      </c>
      <c r="Q334">
        <v>20</v>
      </c>
      <c r="W334">
        <v>-15</v>
      </c>
      <c r="X334">
        <v>49</v>
      </c>
      <c r="Y334">
        <v>-15</v>
      </c>
      <c r="Z334">
        <v>24</v>
      </c>
      <c r="AD334" t="s">
        <v>715</v>
      </c>
      <c r="AE334" t="s">
        <v>884</v>
      </c>
      <c r="AK334" t="s">
        <v>1691</v>
      </c>
      <c r="AM334" t="s">
        <v>127</v>
      </c>
      <c r="AN334" t="s">
        <v>433</v>
      </c>
      <c r="AO334">
        <v>20</v>
      </c>
      <c r="AP334" t="s">
        <v>129</v>
      </c>
      <c r="AQ334" t="s">
        <v>129</v>
      </c>
      <c r="AR334" t="s">
        <v>129</v>
      </c>
      <c r="AS334" t="s">
        <v>129</v>
      </c>
      <c r="AT334" t="s">
        <v>130</v>
      </c>
      <c r="AU334" t="s">
        <v>1479</v>
      </c>
      <c r="AV334" t="s">
        <v>2914</v>
      </c>
      <c r="AW334">
        <v>20</v>
      </c>
      <c r="BD334" t="s">
        <v>3019</v>
      </c>
      <c r="BE334" t="s">
        <v>129</v>
      </c>
      <c r="BG334">
        <v>105</v>
      </c>
      <c r="BH334" t="s">
        <v>537</v>
      </c>
      <c r="BR334" t="s">
        <v>3166</v>
      </c>
      <c r="CG334">
        <v>805</v>
      </c>
      <c r="CH334">
        <v>890</v>
      </c>
      <c r="CI334">
        <v>970</v>
      </c>
      <c r="CJ334">
        <v>1105</v>
      </c>
      <c r="CK334">
        <v>395</v>
      </c>
      <c r="CL334">
        <v>495</v>
      </c>
      <c r="CM334">
        <v>64</v>
      </c>
      <c r="CN334">
        <v>68</v>
      </c>
      <c r="CO334">
        <v>55</v>
      </c>
      <c r="CP334">
        <v>100</v>
      </c>
      <c r="CQ334">
        <v>950</v>
      </c>
      <c r="CR334">
        <v>1000</v>
      </c>
      <c r="CS334">
        <v>950</v>
      </c>
      <c r="CT334">
        <v>1000</v>
      </c>
      <c r="CU334" t="s">
        <v>3163</v>
      </c>
      <c r="CV334" t="s">
        <v>1389</v>
      </c>
    </row>
    <row r="335" spans="1:100" x14ac:dyDescent="0.25">
      <c r="A335" t="s">
        <v>3167</v>
      </c>
      <c r="B335" t="s">
        <v>2661</v>
      </c>
      <c r="C335" t="s">
        <v>461</v>
      </c>
      <c r="D335" t="s">
        <v>3168</v>
      </c>
      <c r="E335" t="s">
        <v>3146</v>
      </c>
      <c r="F335" t="s">
        <v>113</v>
      </c>
      <c r="G335">
        <v>138300</v>
      </c>
      <c r="H335" t="s">
        <v>3147</v>
      </c>
      <c r="I335" t="s">
        <v>3148</v>
      </c>
      <c r="J335" t="s">
        <v>3149</v>
      </c>
      <c r="K335" t="s">
        <v>129</v>
      </c>
      <c r="L335" t="s">
        <v>2400</v>
      </c>
      <c r="M335" t="s">
        <v>3023</v>
      </c>
      <c r="N335" t="s">
        <v>3024</v>
      </c>
      <c r="O335" t="s">
        <v>3169</v>
      </c>
      <c r="P335">
        <v>50</v>
      </c>
      <c r="Q335">
        <v>30</v>
      </c>
      <c r="W335">
        <v>-15</v>
      </c>
      <c r="X335">
        <v>49</v>
      </c>
      <c r="Y335">
        <v>-15</v>
      </c>
      <c r="Z335">
        <v>24</v>
      </c>
      <c r="AD335" t="s">
        <v>715</v>
      </c>
      <c r="AE335" t="s">
        <v>2957</v>
      </c>
      <c r="AK335" t="s">
        <v>1416</v>
      </c>
      <c r="AM335" t="s">
        <v>127</v>
      </c>
      <c r="AN335" t="s">
        <v>2923</v>
      </c>
      <c r="AO335">
        <v>20</v>
      </c>
      <c r="AP335" t="s">
        <v>129</v>
      </c>
      <c r="AQ335" t="s">
        <v>129</v>
      </c>
      <c r="AR335" t="s">
        <v>129</v>
      </c>
      <c r="AS335" t="s">
        <v>129</v>
      </c>
      <c r="AT335" t="s">
        <v>130</v>
      </c>
      <c r="AU335" t="s">
        <v>1479</v>
      </c>
      <c r="AV335" t="s">
        <v>2914</v>
      </c>
      <c r="AW335">
        <v>20</v>
      </c>
      <c r="BD335" t="s">
        <v>3027</v>
      </c>
      <c r="BE335" t="s">
        <v>129</v>
      </c>
      <c r="BG335">
        <v>140</v>
      </c>
      <c r="BH335" t="s">
        <v>537</v>
      </c>
      <c r="BR335" t="s">
        <v>3166</v>
      </c>
      <c r="CG335">
        <v>1320</v>
      </c>
      <c r="CH335">
        <v>1440</v>
      </c>
      <c r="CI335">
        <v>940</v>
      </c>
      <c r="CJ335">
        <v>1080</v>
      </c>
      <c r="CK335">
        <v>340</v>
      </c>
      <c r="CL335">
        <v>430</v>
      </c>
      <c r="CM335">
        <v>85</v>
      </c>
      <c r="CN335">
        <v>94</v>
      </c>
      <c r="CO335">
        <v>55</v>
      </c>
      <c r="CP335">
        <v>100</v>
      </c>
      <c r="CQ335">
        <v>950</v>
      </c>
      <c r="CR335">
        <v>1000</v>
      </c>
      <c r="CS335">
        <v>950</v>
      </c>
      <c r="CT335">
        <v>1000</v>
      </c>
      <c r="CU335" t="s">
        <v>3163</v>
      </c>
      <c r="CV335" t="s">
        <v>1389</v>
      </c>
    </row>
    <row r="336" spans="1:100" x14ac:dyDescent="0.25">
      <c r="A336" t="s">
        <v>3170</v>
      </c>
      <c r="B336" t="s">
        <v>2661</v>
      </c>
      <c r="C336" t="s">
        <v>461</v>
      </c>
      <c r="D336" t="s">
        <v>3171</v>
      </c>
      <c r="E336" t="s">
        <v>3146</v>
      </c>
      <c r="F336" t="s">
        <v>113</v>
      </c>
      <c r="G336">
        <v>150300</v>
      </c>
      <c r="H336" t="s">
        <v>3147</v>
      </c>
      <c r="I336" t="s">
        <v>3148</v>
      </c>
      <c r="J336" t="s">
        <v>3149</v>
      </c>
      <c r="K336" t="s">
        <v>129</v>
      </c>
      <c r="L336" t="s">
        <v>2988</v>
      </c>
      <c r="M336" t="s">
        <v>2928</v>
      </c>
      <c r="N336" t="s">
        <v>3031</v>
      </c>
      <c r="O336" t="s">
        <v>1631</v>
      </c>
      <c r="P336">
        <v>50</v>
      </c>
      <c r="Q336">
        <v>30</v>
      </c>
      <c r="W336">
        <v>-15</v>
      </c>
      <c r="X336">
        <v>49</v>
      </c>
      <c r="Y336">
        <v>-15</v>
      </c>
      <c r="Z336">
        <v>24</v>
      </c>
      <c r="AD336" t="s">
        <v>1946</v>
      </c>
      <c r="AE336" t="s">
        <v>3172</v>
      </c>
      <c r="AK336" t="s">
        <v>1416</v>
      </c>
      <c r="AM336" t="s">
        <v>127</v>
      </c>
      <c r="AN336" t="s">
        <v>2923</v>
      </c>
      <c r="AO336">
        <v>20</v>
      </c>
      <c r="AP336" t="s">
        <v>129</v>
      </c>
      <c r="AQ336" t="s">
        <v>129</v>
      </c>
      <c r="AR336" t="s">
        <v>129</v>
      </c>
      <c r="AS336" t="s">
        <v>129</v>
      </c>
      <c r="AT336" t="s">
        <v>130</v>
      </c>
      <c r="AU336" t="s">
        <v>535</v>
      </c>
      <c r="AV336" t="s">
        <v>2914</v>
      </c>
      <c r="AW336">
        <v>25</v>
      </c>
      <c r="BD336" t="s">
        <v>3033</v>
      </c>
      <c r="BE336" t="s">
        <v>129</v>
      </c>
      <c r="BG336">
        <v>160</v>
      </c>
      <c r="BH336" t="s">
        <v>537</v>
      </c>
      <c r="BR336" t="s">
        <v>3166</v>
      </c>
      <c r="CG336">
        <v>1320</v>
      </c>
      <c r="CH336">
        <v>1440</v>
      </c>
      <c r="CI336">
        <v>940</v>
      </c>
      <c r="CJ336">
        <v>1080</v>
      </c>
      <c r="CK336">
        <v>340</v>
      </c>
      <c r="CL336">
        <v>430</v>
      </c>
      <c r="CM336">
        <v>91</v>
      </c>
      <c r="CN336">
        <v>100</v>
      </c>
      <c r="CO336">
        <v>55</v>
      </c>
      <c r="CP336">
        <v>100</v>
      </c>
      <c r="CQ336">
        <v>950</v>
      </c>
      <c r="CR336">
        <v>1000</v>
      </c>
      <c r="CS336">
        <v>950</v>
      </c>
      <c r="CT336">
        <v>1000</v>
      </c>
      <c r="CU336" t="s">
        <v>3163</v>
      </c>
      <c r="CV336" t="s">
        <v>1389</v>
      </c>
    </row>
    <row r="337" spans="1:100" x14ac:dyDescent="0.25">
      <c r="A337" t="s">
        <v>3173</v>
      </c>
      <c r="B337" t="s">
        <v>2661</v>
      </c>
      <c r="C337" t="s">
        <v>461</v>
      </c>
      <c r="D337" t="s">
        <v>3174</v>
      </c>
      <c r="E337" t="s">
        <v>3175</v>
      </c>
      <c r="F337" t="s">
        <v>113</v>
      </c>
      <c r="G337">
        <v>72400</v>
      </c>
      <c r="H337" t="s">
        <v>3176</v>
      </c>
      <c r="I337" t="s">
        <v>3177</v>
      </c>
      <c r="J337" t="s">
        <v>3178</v>
      </c>
      <c r="K337" t="s">
        <v>129</v>
      </c>
      <c r="L337" t="s">
        <v>3179</v>
      </c>
      <c r="M337" t="s">
        <v>3180</v>
      </c>
      <c r="N337" t="s">
        <v>3181</v>
      </c>
      <c r="O337" t="s">
        <v>2702</v>
      </c>
      <c r="P337">
        <v>20</v>
      </c>
      <c r="Q337">
        <v>15</v>
      </c>
      <c r="T337">
        <v>1</v>
      </c>
      <c r="W337">
        <v>-15</v>
      </c>
      <c r="X337">
        <v>49</v>
      </c>
      <c r="Y337">
        <v>-15</v>
      </c>
      <c r="Z337">
        <v>24</v>
      </c>
      <c r="AC337">
        <v>35</v>
      </c>
      <c r="AD337" t="s">
        <v>3009</v>
      </c>
      <c r="AE337" t="s">
        <v>412</v>
      </c>
      <c r="AK337" t="s">
        <v>2703</v>
      </c>
      <c r="AM337" t="s">
        <v>126</v>
      </c>
      <c r="AN337" t="s">
        <v>170</v>
      </c>
      <c r="AO337">
        <v>20</v>
      </c>
      <c r="AP337" t="s">
        <v>129</v>
      </c>
      <c r="AQ337" t="s">
        <v>129</v>
      </c>
      <c r="AR337" t="s">
        <v>129</v>
      </c>
      <c r="AS337" t="s">
        <v>129</v>
      </c>
      <c r="AT337" t="s">
        <v>130</v>
      </c>
      <c r="AU337" t="s">
        <v>312</v>
      </c>
      <c r="AV337" t="s">
        <v>535</v>
      </c>
      <c r="AW337">
        <v>20</v>
      </c>
      <c r="BD337" t="s">
        <v>2972</v>
      </c>
      <c r="BE337" t="s">
        <v>129</v>
      </c>
      <c r="BG337">
        <v>54</v>
      </c>
      <c r="BH337" t="s">
        <v>280</v>
      </c>
      <c r="BR337" t="s">
        <v>2946</v>
      </c>
      <c r="CG337">
        <v>545</v>
      </c>
      <c r="CH337">
        <v>620</v>
      </c>
      <c r="CI337">
        <v>800</v>
      </c>
      <c r="CJ337">
        <v>920</v>
      </c>
      <c r="CK337">
        <v>315</v>
      </c>
      <c r="CL337">
        <v>400</v>
      </c>
      <c r="CM337">
        <v>42</v>
      </c>
      <c r="CN337">
        <v>45</v>
      </c>
      <c r="CO337">
        <v>690</v>
      </c>
      <c r="CP337">
        <v>770</v>
      </c>
      <c r="CQ337">
        <v>1000</v>
      </c>
      <c r="CR337">
        <v>1080</v>
      </c>
      <c r="CS337">
        <v>235</v>
      </c>
      <c r="CT337">
        <v>325</v>
      </c>
      <c r="CU337">
        <v>29</v>
      </c>
      <c r="CV337">
        <v>33</v>
      </c>
    </row>
    <row r="338" spans="1:100" x14ac:dyDescent="0.25">
      <c r="A338" t="s">
        <v>3182</v>
      </c>
      <c r="B338" t="s">
        <v>2661</v>
      </c>
      <c r="C338" t="s">
        <v>461</v>
      </c>
      <c r="D338" t="s">
        <v>3183</v>
      </c>
      <c r="E338" t="s">
        <v>3175</v>
      </c>
      <c r="F338" t="s">
        <v>113</v>
      </c>
      <c r="G338">
        <v>90200</v>
      </c>
      <c r="H338" t="s">
        <v>3176</v>
      </c>
      <c r="I338" t="s">
        <v>3177</v>
      </c>
      <c r="J338" t="s">
        <v>3178</v>
      </c>
      <c r="K338" t="s">
        <v>129</v>
      </c>
      <c r="L338" t="s">
        <v>2952</v>
      </c>
      <c r="M338" t="s">
        <v>3184</v>
      </c>
      <c r="N338" t="s">
        <v>3185</v>
      </c>
      <c r="O338" t="s">
        <v>2833</v>
      </c>
      <c r="P338">
        <v>20</v>
      </c>
      <c r="Q338">
        <v>15</v>
      </c>
      <c r="T338">
        <v>1</v>
      </c>
      <c r="W338">
        <v>-15</v>
      </c>
      <c r="X338">
        <v>49</v>
      </c>
      <c r="Y338">
        <v>-15</v>
      </c>
      <c r="Z338">
        <v>24</v>
      </c>
      <c r="AC338">
        <v>50</v>
      </c>
      <c r="AD338" t="s">
        <v>870</v>
      </c>
      <c r="AE338" t="s">
        <v>2164</v>
      </c>
      <c r="AK338" t="s">
        <v>2703</v>
      </c>
      <c r="AM338" t="s">
        <v>127</v>
      </c>
      <c r="AN338" t="s">
        <v>433</v>
      </c>
      <c r="AO338">
        <v>20</v>
      </c>
      <c r="AP338" t="s">
        <v>129</v>
      </c>
      <c r="AQ338" t="s">
        <v>129</v>
      </c>
      <c r="AR338" t="s">
        <v>129</v>
      </c>
      <c r="AS338" t="s">
        <v>129</v>
      </c>
      <c r="AT338" t="s">
        <v>130</v>
      </c>
      <c r="AU338" t="s">
        <v>312</v>
      </c>
      <c r="AV338" t="s">
        <v>2902</v>
      </c>
      <c r="AW338">
        <v>25</v>
      </c>
      <c r="BD338" t="s">
        <v>3186</v>
      </c>
      <c r="BE338" t="s">
        <v>129</v>
      </c>
      <c r="BG338">
        <v>72</v>
      </c>
      <c r="BH338" t="s">
        <v>280</v>
      </c>
      <c r="BR338" t="s">
        <v>3187</v>
      </c>
      <c r="CG338">
        <v>655</v>
      </c>
      <c r="CH338">
        <v>725</v>
      </c>
      <c r="CI338">
        <v>825</v>
      </c>
      <c r="CJ338">
        <v>945</v>
      </c>
      <c r="CK338">
        <v>310</v>
      </c>
      <c r="CL338">
        <v>435</v>
      </c>
      <c r="CM338">
        <v>53</v>
      </c>
      <c r="CN338">
        <v>56</v>
      </c>
      <c r="CO338">
        <v>690</v>
      </c>
      <c r="CP338">
        <v>770</v>
      </c>
      <c r="CQ338">
        <v>1280</v>
      </c>
      <c r="CR338">
        <v>1360</v>
      </c>
      <c r="CS338">
        <v>235</v>
      </c>
      <c r="CT338">
        <v>325</v>
      </c>
      <c r="CU338">
        <v>36</v>
      </c>
      <c r="CV338">
        <v>42</v>
      </c>
    </row>
    <row r="339" spans="1:100" x14ac:dyDescent="0.25">
      <c r="A339" t="s">
        <v>3188</v>
      </c>
      <c r="B339" t="s">
        <v>2661</v>
      </c>
      <c r="C339" t="s">
        <v>461</v>
      </c>
      <c r="D339" t="s">
        <v>3189</v>
      </c>
      <c r="E339" t="s">
        <v>3175</v>
      </c>
      <c r="F339" t="s">
        <v>113</v>
      </c>
      <c r="G339">
        <v>123800</v>
      </c>
      <c r="H339" t="s">
        <v>3176</v>
      </c>
      <c r="I339" t="s">
        <v>3177</v>
      </c>
      <c r="J339" t="s">
        <v>3178</v>
      </c>
      <c r="K339" t="s">
        <v>129</v>
      </c>
      <c r="L339" t="s">
        <v>2907</v>
      </c>
      <c r="M339" t="s">
        <v>2908</v>
      </c>
      <c r="N339" t="s">
        <v>2910</v>
      </c>
      <c r="O339" t="s">
        <v>3190</v>
      </c>
      <c r="P339">
        <v>30</v>
      </c>
      <c r="Q339">
        <v>20</v>
      </c>
      <c r="T339">
        <v>1</v>
      </c>
      <c r="W339">
        <v>-15</v>
      </c>
      <c r="X339">
        <v>49</v>
      </c>
      <c r="Y339">
        <v>-15</v>
      </c>
      <c r="Z339">
        <v>24</v>
      </c>
      <c r="AC339">
        <v>80</v>
      </c>
      <c r="AD339" t="s">
        <v>3042</v>
      </c>
      <c r="AE339" t="s">
        <v>3191</v>
      </c>
      <c r="AK339" t="s">
        <v>2703</v>
      </c>
      <c r="AM339" t="s">
        <v>127</v>
      </c>
      <c r="AN339" t="s">
        <v>433</v>
      </c>
      <c r="AO339">
        <v>20</v>
      </c>
      <c r="AP339" t="s">
        <v>129</v>
      </c>
      <c r="AQ339" t="s">
        <v>129</v>
      </c>
      <c r="AR339" t="s">
        <v>129</v>
      </c>
      <c r="AS339" t="s">
        <v>129</v>
      </c>
      <c r="AT339" t="s">
        <v>130</v>
      </c>
      <c r="AU339" t="s">
        <v>2913</v>
      </c>
      <c r="AV339" t="s">
        <v>2914</v>
      </c>
      <c r="AW339">
        <v>20</v>
      </c>
      <c r="BD339" t="s">
        <v>3192</v>
      </c>
      <c r="BE339" t="s">
        <v>129</v>
      </c>
      <c r="BG339">
        <v>106</v>
      </c>
      <c r="BH339" t="s">
        <v>537</v>
      </c>
      <c r="BR339" t="s">
        <v>3187</v>
      </c>
      <c r="CG339">
        <v>805</v>
      </c>
      <c r="CH339">
        <v>895</v>
      </c>
      <c r="CI339">
        <v>970</v>
      </c>
      <c r="CJ339">
        <v>1105</v>
      </c>
      <c r="CK339">
        <v>395</v>
      </c>
      <c r="CL339">
        <v>495</v>
      </c>
      <c r="CM339">
        <v>65</v>
      </c>
      <c r="CN339">
        <v>75</v>
      </c>
      <c r="CO339">
        <v>690</v>
      </c>
      <c r="CP339">
        <v>770</v>
      </c>
      <c r="CQ339">
        <v>1280</v>
      </c>
      <c r="CR339">
        <v>1360</v>
      </c>
      <c r="CS339">
        <v>235</v>
      </c>
      <c r="CT339">
        <v>325</v>
      </c>
      <c r="CU339">
        <v>36</v>
      </c>
      <c r="CV339">
        <v>42</v>
      </c>
    </row>
    <row r="340" spans="1:100" x14ac:dyDescent="0.25">
      <c r="A340" t="s">
        <v>3193</v>
      </c>
      <c r="B340" t="s">
        <v>2661</v>
      </c>
      <c r="C340" t="s">
        <v>461</v>
      </c>
      <c r="D340" t="s">
        <v>3194</v>
      </c>
      <c r="E340" t="s">
        <v>3175</v>
      </c>
      <c r="F340" t="s">
        <v>113</v>
      </c>
      <c r="G340">
        <v>149800</v>
      </c>
      <c r="H340" t="s">
        <v>3176</v>
      </c>
      <c r="I340" t="s">
        <v>3177</v>
      </c>
      <c r="J340" t="s">
        <v>3178</v>
      </c>
      <c r="K340" t="s">
        <v>129</v>
      </c>
      <c r="L340" t="s">
        <v>2400</v>
      </c>
      <c r="M340" t="s">
        <v>2919</v>
      </c>
      <c r="N340" t="s">
        <v>2920</v>
      </c>
      <c r="O340" t="s">
        <v>2921</v>
      </c>
      <c r="P340">
        <v>50</v>
      </c>
      <c r="Q340">
        <v>30</v>
      </c>
      <c r="T340">
        <v>1</v>
      </c>
      <c r="W340">
        <v>-15</v>
      </c>
      <c r="X340">
        <v>49</v>
      </c>
      <c r="Y340">
        <v>-15</v>
      </c>
      <c r="Z340">
        <v>24</v>
      </c>
      <c r="AC340">
        <v>90</v>
      </c>
      <c r="AD340" t="s">
        <v>1946</v>
      </c>
      <c r="AE340" t="s">
        <v>2922</v>
      </c>
      <c r="AK340" t="s">
        <v>2703</v>
      </c>
      <c r="AM340" t="s">
        <v>127</v>
      </c>
      <c r="AN340" t="s">
        <v>2923</v>
      </c>
      <c r="AO340">
        <v>20</v>
      </c>
      <c r="AP340" t="s">
        <v>129</v>
      </c>
      <c r="AQ340" t="s">
        <v>129</v>
      </c>
      <c r="AR340" t="s">
        <v>129</v>
      </c>
      <c r="AS340" t="s">
        <v>129</v>
      </c>
      <c r="AT340" t="s">
        <v>130</v>
      </c>
      <c r="AU340" t="s">
        <v>2913</v>
      </c>
      <c r="AV340" t="s">
        <v>2914</v>
      </c>
      <c r="AW340">
        <v>20</v>
      </c>
      <c r="BD340" t="s">
        <v>2924</v>
      </c>
      <c r="BE340" t="s">
        <v>129</v>
      </c>
      <c r="BG340">
        <v>141</v>
      </c>
      <c r="BH340" t="s">
        <v>537</v>
      </c>
      <c r="BR340" t="s">
        <v>3195</v>
      </c>
      <c r="CG340">
        <v>1325</v>
      </c>
      <c r="CH340">
        <v>1440</v>
      </c>
      <c r="CI340">
        <v>940</v>
      </c>
      <c r="CJ340">
        <v>1080</v>
      </c>
      <c r="CK340">
        <v>370</v>
      </c>
      <c r="CL340">
        <v>430</v>
      </c>
      <c r="CM340">
        <v>95</v>
      </c>
      <c r="CN340">
        <v>105</v>
      </c>
      <c r="CO340">
        <v>690</v>
      </c>
      <c r="CP340">
        <v>770</v>
      </c>
      <c r="CQ340">
        <v>1600</v>
      </c>
      <c r="CR340">
        <v>1680</v>
      </c>
      <c r="CS340">
        <v>235</v>
      </c>
      <c r="CT340">
        <v>325</v>
      </c>
      <c r="CU340">
        <v>44</v>
      </c>
      <c r="CV340" t="s">
        <v>3196</v>
      </c>
    </row>
    <row r="341" spans="1:100" x14ac:dyDescent="0.25">
      <c r="A341" t="s">
        <v>3197</v>
      </c>
      <c r="B341" t="s">
        <v>2661</v>
      </c>
      <c r="C341" t="s">
        <v>461</v>
      </c>
      <c r="D341" t="s">
        <v>3198</v>
      </c>
      <c r="E341" t="s">
        <v>3175</v>
      </c>
      <c r="F341" t="s">
        <v>113</v>
      </c>
      <c r="G341">
        <v>155400</v>
      </c>
      <c r="H341" t="s">
        <v>3176</v>
      </c>
      <c r="I341" t="s">
        <v>3177</v>
      </c>
      <c r="J341" t="s">
        <v>3178</v>
      </c>
      <c r="K341" t="s">
        <v>129</v>
      </c>
      <c r="L341" t="s">
        <v>2988</v>
      </c>
      <c r="M341" t="s">
        <v>3199</v>
      </c>
      <c r="N341" t="s">
        <v>3200</v>
      </c>
      <c r="O341" t="s">
        <v>3201</v>
      </c>
      <c r="P341">
        <v>50</v>
      </c>
      <c r="Q341">
        <v>30</v>
      </c>
      <c r="T341">
        <v>1</v>
      </c>
      <c r="W341">
        <v>-15</v>
      </c>
      <c r="X341">
        <v>49</v>
      </c>
      <c r="Y341">
        <v>-15</v>
      </c>
      <c r="Z341">
        <v>24</v>
      </c>
      <c r="AC341">
        <v>115</v>
      </c>
      <c r="AD341" t="s">
        <v>2895</v>
      </c>
      <c r="AE341" t="s">
        <v>3026</v>
      </c>
      <c r="AK341" t="s">
        <v>2703</v>
      </c>
      <c r="AM341" t="s">
        <v>127</v>
      </c>
      <c r="AN341" t="s">
        <v>2923</v>
      </c>
      <c r="AO341">
        <v>20</v>
      </c>
      <c r="AP341" t="s">
        <v>129</v>
      </c>
      <c r="AQ341" t="s">
        <v>129</v>
      </c>
      <c r="AR341" t="s">
        <v>129</v>
      </c>
      <c r="AS341" t="s">
        <v>129</v>
      </c>
      <c r="AT341" t="s">
        <v>130</v>
      </c>
      <c r="AU341" t="s">
        <v>2913</v>
      </c>
      <c r="AV341" t="s">
        <v>2914</v>
      </c>
      <c r="AW341">
        <v>25</v>
      </c>
      <c r="BD341" t="s">
        <v>3202</v>
      </c>
      <c r="BE341" t="s">
        <v>129</v>
      </c>
      <c r="BG341">
        <v>161</v>
      </c>
      <c r="BH341" t="s">
        <v>537</v>
      </c>
      <c r="BR341" t="s">
        <v>3195</v>
      </c>
      <c r="CG341">
        <v>1325</v>
      </c>
      <c r="CH341">
        <v>1440</v>
      </c>
      <c r="CI341">
        <v>940</v>
      </c>
      <c r="CJ341">
        <v>1080</v>
      </c>
      <c r="CK341">
        <v>370</v>
      </c>
      <c r="CL341">
        <v>430</v>
      </c>
      <c r="CM341">
        <v>99</v>
      </c>
      <c r="CN341">
        <v>109</v>
      </c>
      <c r="CO341">
        <v>690</v>
      </c>
      <c r="CP341">
        <v>770</v>
      </c>
      <c r="CQ341">
        <v>1600</v>
      </c>
      <c r="CR341">
        <v>1680</v>
      </c>
      <c r="CS341">
        <v>235</v>
      </c>
      <c r="CT341">
        <v>325</v>
      </c>
      <c r="CU341">
        <v>44</v>
      </c>
      <c r="CV341" t="s">
        <v>3196</v>
      </c>
    </row>
    <row r="342" spans="1:100" x14ac:dyDescent="0.25">
      <c r="A342" t="s">
        <v>3208</v>
      </c>
      <c r="B342" t="s">
        <v>2661</v>
      </c>
      <c r="C342" t="s">
        <v>461</v>
      </c>
      <c r="D342" t="s">
        <v>3209</v>
      </c>
      <c r="E342" t="s">
        <v>3203</v>
      </c>
      <c r="F342" t="s">
        <v>113</v>
      </c>
      <c r="G342">
        <v>72400</v>
      </c>
      <c r="H342" t="s">
        <v>3204</v>
      </c>
      <c r="I342" t="s">
        <v>3210</v>
      </c>
      <c r="J342" t="s">
        <v>3211</v>
      </c>
      <c r="K342" t="s">
        <v>129</v>
      </c>
      <c r="L342" t="s">
        <v>3163</v>
      </c>
      <c r="M342" t="s">
        <v>498</v>
      </c>
      <c r="N342" t="s">
        <v>3212</v>
      </c>
      <c r="O342" t="s">
        <v>3213</v>
      </c>
      <c r="P342">
        <v>25</v>
      </c>
      <c r="Q342">
        <v>15</v>
      </c>
      <c r="T342">
        <v>1</v>
      </c>
      <c r="W342">
        <v>17</v>
      </c>
      <c r="X342">
        <v>43</v>
      </c>
      <c r="Y342">
        <v>-7</v>
      </c>
      <c r="Z342">
        <v>24</v>
      </c>
      <c r="AC342">
        <v>35</v>
      </c>
      <c r="AD342" t="s">
        <v>2895</v>
      </c>
      <c r="AE342" t="s">
        <v>3214</v>
      </c>
      <c r="AK342" t="s">
        <v>1416</v>
      </c>
      <c r="AM342" t="s">
        <v>126</v>
      </c>
      <c r="AN342" t="s">
        <v>170</v>
      </c>
      <c r="AO342" t="s">
        <v>3215</v>
      </c>
      <c r="AP342" t="s">
        <v>129</v>
      </c>
      <c r="AQ342" t="s">
        <v>129</v>
      </c>
      <c r="AR342" t="s">
        <v>129</v>
      </c>
      <c r="AS342" t="s">
        <v>129</v>
      </c>
      <c r="AT342" t="s">
        <v>130</v>
      </c>
      <c r="AU342" t="s">
        <v>312</v>
      </c>
      <c r="AV342" t="s">
        <v>2944</v>
      </c>
      <c r="AW342">
        <v>20</v>
      </c>
      <c r="BD342" t="s">
        <v>3216</v>
      </c>
      <c r="BE342" t="s">
        <v>129</v>
      </c>
      <c r="BG342">
        <v>55</v>
      </c>
      <c r="BH342" t="s">
        <v>280</v>
      </c>
      <c r="BR342" t="s">
        <v>3217</v>
      </c>
      <c r="CG342">
        <v>605</v>
      </c>
      <c r="CH342">
        <v>653</v>
      </c>
      <c r="CI342">
        <v>780</v>
      </c>
      <c r="CJ342">
        <v>883</v>
      </c>
      <c r="CK342">
        <v>290</v>
      </c>
      <c r="CL342">
        <v>412</v>
      </c>
      <c r="CM342">
        <v>38</v>
      </c>
      <c r="CN342">
        <v>42</v>
      </c>
      <c r="CO342">
        <v>235</v>
      </c>
      <c r="CP342">
        <v>305</v>
      </c>
      <c r="CQ342">
        <v>1055</v>
      </c>
      <c r="CR342">
        <v>1130</v>
      </c>
      <c r="CS342">
        <v>675</v>
      </c>
      <c r="CT342">
        <v>748</v>
      </c>
      <c r="CU342">
        <v>24</v>
      </c>
      <c r="CV342">
        <v>29</v>
      </c>
    </row>
    <row r="343" spans="1:100" x14ac:dyDescent="0.25">
      <c r="A343" t="s">
        <v>3218</v>
      </c>
      <c r="B343" t="s">
        <v>2661</v>
      </c>
      <c r="C343" t="s">
        <v>461</v>
      </c>
      <c r="D343" t="s">
        <v>3219</v>
      </c>
      <c r="E343" t="s">
        <v>3203</v>
      </c>
      <c r="F343" t="s">
        <v>113</v>
      </c>
      <c r="G343">
        <v>72400</v>
      </c>
      <c r="H343" t="s">
        <v>3204</v>
      </c>
      <c r="I343" t="s">
        <v>3220</v>
      </c>
      <c r="J343" t="s">
        <v>3221</v>
      </c>
      <c r="K343" t="s">
        <v>129</v>
      </c>
      <c r="L343" t="s">
        <v>2940</v>
      </c>
      <c r="M343" t="s">
        <v>2941</v>
      </c>
      <c r="N343" t="s">
        <v>3212</v>
      </c>
      <c r="O343" t="s">
        <v>3213</v>
      </c>
      <c r="P343">
        <v>25</v>
      </c>
      <c r="Q343">
        <v>15</v>
      </c>
      <c r="T343">
        <v>1</v>
      </c>
      <c r="W343">
        <v>17</v>
      </c>
      <c r="X343">
        <v>43</v>
      </c>
      <c r="Y343">
        <v>7</v>
      </c>
      <c r="Z343">
        <v>24</v>
      </c>
      <c r="AC343">
        <v>35</v>
      </c>
      <c r="AD343" t="s">
        <v>2895</v>
      </c>
      <c r="AE343" t="s">
        <v>3214</v>
      </c>
      <c r="AK343" t="s">
        <v>1416</v>
      </c>
      <c r="AM343" t="s">
        <v>126</v>
      </c>
      <c r="AN343" t="s">
        <v>170</v>
      </c>
      <c r="AO343">
        <v>25</v>
      </c>
      <c r="AP343" t="s">
        <v>129</v>
      </c>
      <c r="AQ343" t="s">
        <v>129</v>
      </c>
      <c r="AR343" t="s">
        <v>129</v>
      </c>
      <c r="AS343" t="s">
        <v>129</v>
      </c>
      <c r="AT343" t="s">
        <v>130</v>
      </c>
      <c r="AU343" t="s">
        <v>312</v>
      </c>
      <c r="AV343" t="s">
        <v>2944</v>
      </c>
      <c r="AW343">
        <v>20</v>
      </c>
      <c r="BD343" t="s">
        <v>3216</v>
      </c>
      <c r="BE343" t="s">
        <v>129</v>
      </c>
      <c r="BG343">
        <v>53</v>
      </c>
      <c r="BH343" t="s">
        <v>280</v>
      </c>
      <c r="BR343" t="s">
        <v>3217</v>
      </c>
      <c r="CG343">
        <v>605</v>
      </c>
      <c r="CH343">
        <v>653</v>
      </c>
      <c r="CI343">
        <v>780</v>
      </c>
      <c r="CJ343">
        <v>883</v>
      </c>
      <c r="CK343">
        <v>290</v>
      </c>
      <c r="CL343">
        <v>412</v>
      </c>
      <c r="CM343">
        <v>38</v>
      </c>
      <c r="CN343">
        <v>42</v>
      </c>
      <c r="CO343">
        <v>675</v>
      </c>
      <c r="CP343">
        <v>748</v>
      </c>
      <c r="CQ343">
        <v>1055</v>
      </c>
      <c r="CR343">
        <v>1130</v>
      </c>
      <c r="CS343">
        <v>235</v>
      </c>
      <c r="CT343">
        <v>305</v>
      </c>
      <c r="CU343">
        <v>24</v>
      </c>
      <c r="CV343">
        <v>29</v>
      </c>
    </row>
    <row r="344" spans="1:100" x14ac:dyDescent="0.25">
      <c r="A344" t="s">
        <v>3222</v>
      </c>
      <c r="B344" t="s">
        <v>2661</v>
      </c>
      <c r="C344" t="s">
        <v>461</v>
      </c>
      <c r="D344" t="s">
        <v>3223</v>
      </c>
      <c r="E344" t="s">
        <v>3203</v>
      </c>
      <c r="F344" t="s">
        <v>113</v>
      </c>
      <c r="G344">
        <v>90200</v>
      </c>
      <c r="H344" t="s">
        <v>3204</v>
      </c>
      <c r="I344" t="s">
        <v>3224</v>
      </c>
      <c r="J344" t="s">
        <v>3225</v>
      </c>
      <c r="K344" t="s">
        <v>129</v>
      </c>
      <c r="L344" t="s">
        <v>3070</v>
      </c>
      <c r="M344" t="s">
        <v>3071</v>
      </c>
      <c r="N344" t="s">
        <v>3205</v>
      </c>
      <c r="O344" t="s">
        <v>3226</v>
      </c>
      <c r="P344">
        <v>30</v>
      </c>
      <c r="Q344">
        <v>15</v>
      </c>
      <c r="T344">
        <v>1</v>
      </c>
      <c r="W344">
        <v>17</v>
      </c>
      <c r="X344">
        <v>43</v>
      </c>
      <c r="Y344">
        <v>-7</v>
      </c>
      <c r="Z344">
        <v>24</v>
      </c>
      <c r="AC344">
        <v>50</v>
      </c>
      <c r="AD344" t="s">
        <v>1699</v>
      </c>
      <c r="AE344" t="s">
        <v>3227</v>
      </c>
      <c r="AK344" t="s">
        <v>1416</v>
      </c>
      <c r="AM344" t="s">
        <v>127</v>
      </c>
      <c r="AN344" t="s">
        <v>433</v>
      </c>
      <c r="AO344" t="s">
        <v>3215</v>
      </c>
      <c r="AP344" t="s">
        <v>129</v>
      </c>
      <c r="AQ344" t="s">
        <v>129</v>
      </c>
      <c r="AR344" t="s">
        <v>129</v>
      </c>
      <c r="AS344" t="s">
        <v>129</v>
      </c>
      <c r="AT344" t="s">
        <v>130</v>
      </c>
      <c r="AU344" t="s">
        <v>2958</v>
      </c>
      <c r="AV344" t="s">
        <v>2959</v>
      </c>
      <c r="AW344">
        <v>25</v>
      </c>
      <c r="BD344" t="s">
        <v>3228</v>
      </c>
      <c r="BE344" t="s">
        <v>129</v>
      </c>
      <c r="BG344">
        <v>70</v>
      </c>
      <c r="BH344" t="s">
        <v>280</v>
      </c>
      <c r="BR344" t="s">
        <v>1914</v>
      </c>
      <c r="CG344">
        <v>650</v>
      </c>
      <c r="CH344">
        <v>720</v>
      </c>
      <c r="CI344">
        <v>900</v>
      </c>
      <c r="CJ344">
        <v>1015</v>
      </c>
      <c r="CK344">
        <v>310</v>
      </c>
      <c r="CL344">
        <v>425</v>
      </c>
      <c r="CM344">
        <v>51</v>
      </c>
      <c r="CN344">
        <v>54</v>
      </c>
      <c r="CO344">
        <v>235</v>
      </c>
      <c r="CP344">
        <v>305</v>
      </c>
      <c r="CQ344">
        <v>1055</v>
      </c>
      <c r="CR344">
        <v>1130</v>
      </c>
      <c r="CS344">
        <v>675</v>
      </c>
      <c r="CT344">
        <v>748</v>
      </c>
      <c r="CU344">
        <v>24</v>
      </c>
      <c r="CV344">
        <v>30</v>
      </c>
    </row>
    <row r="345" spans="1:100" x14ac:dyDescent="0.25">
      <c r="A345" t="s">
        <v>3229</v>
      </c>
      <c r="B345" t="s">
        <v>2661</v>
      </c>
      <c r="C345" t="s">
        <v>461</v>
      </c>
      <c r="D345" t="s">
        <v>3230</v>
      </c>
      <c r="E345" t="s">
        <v>3203</v>
      </c>
      <c r="F345" t="s">
        <v>113</v>
      </c>
      <c r="G345">
        <v>90200</v>
      </c>
      <c r="H345" t="s">
        <v>3204</v>
      </c>
      <c r="I345" t="s">
        <v>3231</v>
      </c>
      <c r="J345" t="s">
        <v>3232</v>
      </c>
      <c r="K345" t="s">
        <v>129</v>
      </c>
      <c r="L345" t="s">
        <v>2952</v>
      </c>
      <c r="M345" t="s">
        <v>2953</v>
      </c>
      <c r="N345" t="s">
        <v>3233</v>
      </c>
      <c r="O345" t="s">
        <v>3226</v>
      </c>
      <c r="P345">
        <v>30</v>
      </c>
      <c r="Q345">
        <v>15</v>
      </c>
      <c r="T345">
        <v>1</v>
      </c>
      <c r="W345">
        <v>17</v>
      </c>
      <c r="X345">
        <v>43</v>
      </c>
      <c r="Y345">
        <v>7</v>
      </c>
      <c r="Z345">
        <v>24</v>
      </c>
      <c r="AC345">
        <v>50</v>
      </c>
      <c r="AD345" t="s">
        <v>1699</v>
      </c>
      <c r="AE345" t="s">
        <v>3227</v>
      </c>
      <c r="AK345" t="s">
        <v>1416</v>
      </c>
      <c r="AM345" t="s">
        <v>127</v>
      </c>
      <c r="AN345" t="s">
        <v>433</v>
      </c>
      <c r="AO345">
        <v>25</v>
      </c>
      <c r="AP345" t="s">
        <v>129</v>
      </c>
      <c r="AQ345" t="s">
        <v>129</v>
      </c>
      <c r="AR345" t="s">
        <v>129</v>
      </c>
      <c r="AS345" t="s">
        <v>129</v>
      </c>
      <c r="AT345" t="s">
        <v>130</v>
      </c>
      <c r="AU345" t="s">
        <v>2958</v>
      </c>
      <c r="AV345" t="s">
        <v>2959</v>
      </c>
      <c r="AW345">
        <v>25</v>
      </c>
      <c r="BD345" t="s">
        <v>3228</v>
      </c>
      <c r="BE345" t="s">
        <v>129</v>
      </c>
      <c r="BG345">
        <v>72</v>
      </c>
      <c r="BH345" t="s">
        <v>280</v>
      </c>
      <c r="BR345" t="s">
        <v>1914</v>
      </c>
      <c r="CG345">
        <v>650</v>
      </c>
      <c r="CH345">
        <v>720</v>
      </c>
      <c r="CI345">
        <v>900</v>
      </c>
      <c r="CJ345">
        <v>1015</v>
      </c>
      <c r="CK345">
        <v>310</v>
      </c>
      <c r="CL345">
        <v>425</v>
      </c>
      <c r="CM345">
        <v>51</v>
      </c>
      <c r="CN345">
        <v>54</v>
      </c>
      <c r="CO345">
        <v>675</v>
      </c>
      <c r="CP345">
        <v>748</v>
      </c>
      <c r="CQ345">
        <v>1055</v>
      </c>
      <c r="CR345">
        <v>1130</v>
      </c>
      <c r="CS345">
        <v>235</v>
      </c>
      <c r="CT345">
        <v>305</v>
      </c>
      <c r="CU345">
        <v>24</v>
      </c>
      <c r="CV345">
        <v>30</v>
      </c>
    </row>
    <row r="346" spans="1:100" x14ac:dyDescent="0.25">
      <c r="A346" t="s">
        <v>3234</v>
      </c>
      <c r="B346" t="s">
        <v>2661</v>
      </c>
      <c r="C346" t="s">
        <v>461</v>
      </c>
      <c r="D346" t="s">
        <v>3235</v>
      </c>
      <c r="E346" t="s">
        <v>3203</v>
      </c>
      <c r="F346" t="s">
        <v>113</v>
      </c>
      <c r="G346">
        <v>123800</v>
      </c>
      <c r="H346" t="s">
        <v>3204</v>
      </c>
      <c r="I346" t="s">
        <v>3236</v>
      </c>
      <c r="J346" t="s">
        <v>3237</v>
      </c>
      <c r="K346" t="s">
        <v>129</v>
      </c>
      <c r="L346" t="s">
        <v>2966</v>
      </c>
      <c r="M346" t="s">
        <v>2967</v>
      </c>
      <c r="N346" t="s">
        <v>3238</v>
      </c>
      <c r="O346" t="s">
        <v>2969</v>
      </c>
      <c r="P346">
        <v>30</v>
      </c>
      <c r="Q346">
        <v>20</v>
      </c>
      <c r="T346">
        <v>1</v>
      </c>
      <c r="W346">
        <v>17</v>
      </c>
      <c r="X346">
        <v>43</v>
      </c>
      <c r="Y346">
        <v>7</v>
      </c>
      <c r="Z346">
        <v>24</v>
      </c>
      <c r="AC346">
        <v>80</v>
      </c>
      <c r="AD346" t="s">
        <v>3239</v>
      </c>
      <c r="AE346" t="s">
        <v>3240</v>
      </c>
      <c r="AK346" t="s">
        <v>2703</v>
      </c>
      <c r="AM346" t="s">
        <v>127</v>
      </c>
      <c r="AN346" t="s">
        <v>2923</v>
      </c>
      <c r="AO346">
        <v>25</v>
      </c>
      <c r="AP346" t="s">
        <v>129</v>
      </c>
      <c r="AQ346" t="s">
        <v>129</v>
      </c>
      <c r="AR346" t="s">
        <v>129</v>
      </c>
      <c r="AS346" t="s">
        <v>129</v>
      </c>
      <c r="AT346" t="s">
        <v>130</v>
      </c>
      <c r="AU346" t="s">
        <v>2971</v>
      </c>
      <c r="AV346" t="s">
        <v>2959</v>
      </c>
      <c r="AW346">
        <v>20</v>
      </c>
      <c r="BD346" t="s">
        <v>2972</v>
      </c>
      <c r="BE346" t="s">
        <v>129</v>
      </c>
      <c r="BG346">
        <v>106</v>
      </c>
      <c r="BH346" t="s">
        <v>537</v>
      </c>
      <c r="BR346" t="s">
        <v>1914</v>
      </c>
      <c r="CG346">
        <v>805</v>
      </c>
      <c r="CH346">
        <v>860</v>
      </c>
      <c r="CI346">
        <v>900</v>
      </c>
      <c r="CJ346">
        <v>1020</v>
      </c>
      <c r="CK346">
        <v>360</v>
      </c>
      <c r="CL346">
        <v>475</v>
      </c>
      <c r="CM346">
        <v>64</v>
      </c>
      <c r="CN346">
        <v>69</v>
      </c>
      <c r="CO346">
        <v>675</v>
      </c>
      <c r="CP346">
        <v>748</v>
      </c>
      <c r="CQ346">
        <v>1275</v>
      </c>
      <c r="CR346">
        <v>1350</v>
      </c>
      <c r="CS346">
        <v>235</v>
      </c>
      <c r="CT346">
        <v>305</v>
      </c>
      <c r="CU346">
        <v>29</v>
      </c>
      <c r="CV346">
        <v>35</v>
      </c>
    </row>
    <row r="347" spans="1:100" x14ac:dyDescent="0.25">
      <c r="A347" t="s">
        <v>3241</v>
      </c>
      <c r="B347" t="s">
        <v>2661</v>
      </c>
      <c r="C347" t="s">
        <v>461</v>
      </c>
      <c r="D347" t="s">
        <v>3242</v>
      </c>
      <c r="E347" t="s">
        <v>3203</v>
      </c>
      <c r="F347" t="s">
        <v>177</v>
      </c>
      <c r="G347">
        <v>149800</v>
      </c>
      <c r="H347" t="s">
        <v>3204</v>
      </c>
      <c r="I347" t="s">
        <v>3243</v>
      </c>
      <c r="J347" t="s">
        <v>3244</v>
      </c>
      <c r="K347" t="s">
        <v>129</v>
      </c>
      <c r="L347">
        <v>14</v>
      </c>
      <c r="M347" t="s">
        <v>2978</v>
      </c>
      <c r="N347" t="s">
        <v>3245</v>
      </c>
      <c r="O347" t="s">
        <v>3246</v>
      </c>
      <c r="P347">
        <v>50</v>
      </c>
      <c r="Q347">
        <v>30</v>
      </c>
      <c r="T347">
        <v>1</v>
      </c>
      <c r="W347">
        <v>17</v>
      </c>
      <c r="X347">
        <v>43</v>
      </c>
      <c r="Y347">
        <v>-7</v>
      </c>
      <c r="Z347">
        <v>24</v>
      </c>
      <c r="AC347">
        <v>90</v>
      </c>
      <c r="AD347" t="s">
        <v>686</v>
      </c>
      <c r="AE347" t="s">
        <v>871</v>
      </c>
      <c r="AK347" t="s">
        <v>2703</v>
      </c>
      <c r="AM347" t="s">
        <v>127</v>
      </c>
      <c r="AN347" t="s">
        <v>2923</v>
      </c>
      <c r="AO347" t="s">
        <v>3215</v>
      </c>
      <c r="AP347" t="s">
        <v>129</v>
      </c>
      <c r="AQ347" t="s">
        <v>129</v>
      </c>
      <c r="AR347" t="s">
        <v>129</v>
      </c>
      <c r="AS347" t="s">
        <v>129</v>
      </c>
      <c r="AT347" t="s">
        <v>130</v>
      </c>
      <c r="AU347" t="s">
        <v>2971</v>
      </c>
      <c r="AV347" t="s">
        <v>2959</v>
      </c>
      <c r="AW347">
        <v>20</v>
      </c>
      <c r="BD347" t="s">
        <v>2982</v>
      </c>
      <c r="BE347" t="s">
        <v>129</v>
      </c>
      <c r="BG347">
        <v>130</v>
      </c>
      <c r="BH347" t="s">
        <v>537</v>
      </c>
      <c r="BR347" t="s">
        <v>1957</v>
      </c>
      <c r="CG347">
        <v>1250</v>
      </c>
      <c r="CH347">
        <v>1365</v>
      </c>
      <c r="CI347">
        <v>940</v>
      </c>
      <c r="CJ347">
        <v>1030</v>
      </c>
      <c r="CK347">
        <v>340</v>
      </c>
      <c r="CL347">
        <v>430</v>
      </c>
      <c r="CM347">
        <v>93</v>
      </c>
      <c r="CN347">
        <v>103</v>
      </c>
      <c r="CO347">
        <v>235</v>
      </c>
      <c r="CP347">
        <v>305</v>
      </c>
      <c r="CQ347">
        <v>1635</v>
      </c>
      <c r="CR347">
        <v>1710</v>
      </c>
      <c r="CS347">
        <v>675</v>
      </c>
      <c r="CT347">
        <v>748</v>
      </c>
      <c r="CU347">
        <v>38</v>
      </c>
      <c r="CV347">
        <v>46</v>
      </c>
    </row>
    <row r="348" spans="1:100" x14ac:dyDescent="0.25">
      <c r="A348" t="s">
        <v>3247</v>
      </c>
      <c r="B348" t="s">
        <v>2661</v>
      </c>
      <c r="C348" t="s">
        <v>461</v>
      </c>
      <c r="D348" t="s">
        <v>3248</v>
      </c>
      <c r="E348" t="s">
        <v>3203</v>
      </c>
      <c r="F348" t="s">
        <v>113</v>
      </c>
      <c r="G348">
        <v>149800</v>
      </c>
      <c r="H348" t="s">
        <v>3204</v>
      </c>
      <c r="I348" t="s">
        <v>3249</v>
      </c>
      <c r="J348" t="s">
        <v>3250</v>
      </c>
      <c r="K348" t="s">
        <v>129</v>
      </c>
      <c r="L348" t="s">
        <v>2977</v>
      </c>
      <c r="M348" t="s">
        <v>2978</v>
      </c>
      <c r="N348" t="s">
        <v>3245</v>
      </c>
      <c r="O348" t="s">
        <v>3246</v>
      </c>
      <c r="P348">
        <v>50</v>
      </c>
      <c r="Q348">
        <v>30</v>
      </c>
      <c r="T348">
        <v>1</v>
      </c>
      <c r="W348">
        <v>17</v>
      </c>
      <c r="X348">
        <v>43</v>
      </c>
      <c r="Y348">
        <v>7</v>
      </c>
      <c r="Z348">
        <v>24</v>
      </c>
      <c r="AC348">
        <v>90</v>
      </c>
      <c r="AD348" t="s">
        <v>686</v>
      </c>
      <c r="AE348" t="s">
        <v>871</v>
      </c>
      <c r="AK348" t="s">
        <v>2703</v>
      </c>
      <c r="AM348" t="s">
        <v>127</v>
      </c>
      <c r="AN348" t="s">
        <v>2923</v>
      </c>
      <c r="AO348">
        <v>25</v>
      </c>
      <c r="AP348" t="s">
        <v>129</v>
      </c>
      <c r="AQ348" t="s">
        <v>129</v>
      </c>
      <c r="AR348" t="s">
        <v>129</v>
      </c>
      <c r="AS348" t="s">
        <v>129</v>
      </c>
      <c r="AT348" t="s">
        <v>130</v>
      </c>
      <c r="AU348" t="s">
        <v>2971</v>
      </c>
      <c r="AV348" t="s">
        <v>2959</v>
      </c>
      <c r="AW348">
        <v>20</v>
      </c>
      <c r="BD348" t="s">
        <v>2982</v>
      </c>
      <c r="BE348" t="s">
        <v>129</v>
      </c>
      <c r="BG348">
        <v>140</v>
      </c>
      <c r="BH348" t="s">
        <v>537</v>
      </c>
      <c r="BR348" t="s">
        <v>1957</v>
      </c>
      <c r="CG348">
        <v>1250</v>
      </c>
      <c r="CH348">
        <v>1365</v>
      </c>
      <c r="CI348">
        <v>940</v>
      </c>
      <c r="CJ348">
        <v>1030</v>
      </c>
      <c r="CK348">
        <v>340</v>
      </c>
      <c r="CL348">
        <v>430</v>
      </c>
      <c r="CM348">
        <v>93</v>
      </c>
      <c r="CN348">
        <v>103</v>
      </c>
      <c r="CO348">
        <v>675</v>
      </c>
      <c r="CP348">
        <v>748</v>
      </c>
      <c r="CQ348">
        <v>1635</v>
      </c>
      <c r="CR348">
        <v>1710</v>
      </c>
      <c r="CS348">
        <v>235</v>
      </c>
      <c r="CT348">
        <v>305</v>
      </c>
      <c r="CU348">
        <v>38</v>
      </c>
      <c r="CV348">
        <v>46</v>
      </c>
    </row>
    <row r="349" spans="1:100" x14ac:dyDescent="0.25">
      <c r="A349" t="s">
        <v>3251</v>
      </c>
      <c r="B349" t="s">
        <v>2661</v>
      </c>
      <c r="C349" t="s">
        <v>461</v>
      </c>
      <c r="D349" t="s">
        <v>3252</v>
      </c>
      <c r="E349" t="s">
        <v>3203</v>
      </c>
      <c r="F349" t="s">
        <v>113</v>
      </c>
      <c r="G349">
        <v>155400</v>
      </c>
      <c r="H349" t="s">
        <v>3204</v>
      </c>
      <c r="I349" t="s">
        <v>3253</v>
      </c>
      <c r="J349" t="s">
        <v>3254</v>
      </c>
      <c r="K349" t="s">
        <v>129</v>
      </c>
      <c r="L349" t="s">
        <v>2988</v>
      </c>
      <c r="M349" t="s">
        <v>2989</v>
      </c>
      <c r="N349" t="s">
        <v>3255</v>
      </c>
      <c r="O349" t="s">
        <v>3256</v>
      </c>
      <c r="P349">
        <v>50</v>
      </c>
      <c r="Q349">
        <v>30</v>
      </c>
      <c r="T349">
        <v>1</v>
      </c>
      <c r="W349">
        <v>17</v>
      </c>
      <c r="X349">
        <v>43</v>
      </c>
      <c r="Y349">
        <v>-7</v>
      </c>
      <c r="Z349">
        <v>24</v>
      </c>
      <c r="AC349">
        <v>115</v>
      </c>
      <c r="AD349" t="s">
        <v>3257</v>
      </c>
      <c r="AE349" t="s">
        <v>3258</v>
      </c>
      <c r="AK349" t="s">
        <v>2703</v>
      </c>
      <c r="AM349" t="s">
        <v>127</v>
      </c>
      <c r="AN349" t="s">
        <v>2923</v>
      </c>
      <c r="AO349" t="s">
        <v>3215</v>
      </c>
      <c r="AP349" t="s">
        <v>129</v>
      </c>
      <c r="AQ349" t="s">
        <v>129</v>
      </c>
      <c r="AR349" t="s">
        <v>129</v>
      </c>
      <c r="AS349" t="s">
        <v>129</v>
      </c>
      <c r="AT349" t="s">
        <v>130</v>
      </c>
      <c r="AU349" t="s">
        <v>2971</v>
      </c>
      <c r="AV349" t="s">
        <v>2959</v>
      </c>
      <c r="AW349">
        <v>20</v>
      </c>
      <c r="BD349" t="s">
        <v>2992</v>
      </c>
      <c r="BE349" t="s">
        <v>129</v>
      </c>
      <c r="BG349">
        <v>150</v>
      </c>
      <c r="BH349" t="s">
        <v>537</v>
      </c>
      <c r="BR349" t="s">
        <v>1957</v>
      </c>
      <c r="CG349">
        <v>1250</v>
      </c>
      <c r="CH349">
        <v>1365</v>
      </c>
      <c r="CI349">
        <v>940</v>
      </c>
      <c r="CJ349">
        <v>1030</v>
      </c>
      <c r="CK349">
        <v>340</v>
      </c>
      <c r="CL349">
        <v>430</v>
      </c>
      <c r="CM349">
        <v>101</v>
      </c>
      <c r="CN349">
        <v>111</v>
      </c>
      <c r="CO349">
        <v>235</v>
      </c>
      <c r="CP349">
        <v>305</v>
      </c>
      <c r="CQ349">
        <v>1635</v>
      </c>
      <c r="CR349">
        <v>1710</v>
      </c>
      <c r="CS349">
        <v>675</v>
      </c>
      <c r="CT349">
        <v>748</v>
      </c>
      <c r="CU349">
        <v>41</v>
      </c>
      <c r="CV349">
        <v>48</v>
      </c>
    </row>
    <row r="350" spans="1:100" x14ac:dyDescent="0.25">
      <c r="A350" t="s">
        <v>3259</v>
      </c>
      <c r="B350" t="s">
        <v>2661</v>
      </c>
      <c r="C350" t="s">
        <v>461</v>
      </c>
      <c r="D350" t="s">
        <v>3260</v>
      </c>
      <c r="E350" t="s">
        <v>3203</v>
      </c>
      <c r="F350" t="s">
        <v>113</v>
      </c>
      <c r="G350">
        <v>155400</v>
      </c>
      <c r="H350" t="s">
        <v>3204</v>
      </c>
      <c r="I350" t="s">
        <v>3261</v>
      </c>
      <c r="J350" t="s">
        <v>3262</v>
      </c>
      <c r="K350" t="s">
        <v>129</v>
      </c>
      <c r="L350" t="s">
        <v>2988</v>
      </c>
      <c r="M350" t="s">
        <v>2989</v>
      </c>
      <c r="N350" t="s">
        <v>3255</v>
      </c>
      <c r="O350" t="s">
        <v>3256</v>
      </c>
      <c r="P350">
        <v>50</v>
      </c>
      <c r="Q350">
        <v>30</v>
      </c>
      <c r="T350">
        <v>1</v>
      </c>
      <c r="W350">
        <v>17</v>
      </c>
      <c r="X350">
        <v>43</v>
      </c>
      <c r="Y350">
        <v>7</v>
      </c>
      <c r="Z350">
        <v>24</v>
      </c>
      <c r="AC350">
        <v>115</v>
      </c>
      <c r="AD350" t="s">
        <v>3257</v>
      </c>
      <c r="AE350" t="s">
        <v>3258</v>
      </c>
      <c r="AK350" t="s">
        <v>2703</v>
      </c>
      <c r="AM350" t="s">
        <v>127</v>
      </c>
      <c r="AN350" t="s">
        <v>2923</v>
      </c>
      <c r="AO350">
        <v>25</v>
      </c>
      <c r="AP350" t="s">
        <v>129</v>
      </c>
      <c r="AQ350" t="s">
        <v>129</v>
      </c>
      <c r="AR350" t="s">
        <v>129</v>
      </c>
      <c r="AS350" t="s">
        <v>129</v>
      </c>
      <c r="AT350" t="s">
        <v>130</v>
      </c>
      <c r="AU350" t="s">
        <v>2971</v>
      </c>
      <c r="AV350" t="s">
        <v>2959</v>
      </c>
      <c r="AW350">
        <v>20</v>
      </c>
      <c r="BD350" t="s">
        <v>2992</v>
      </c>
      <c r="BE350" t="s">
        <v>129</v>
      </c>
      <c r="BG350">
        <v>161</v>
      </c>
      <c r="BH350" t="s">
        <v>537</v>
      </c>
      <c r="BR350" t="s">
        <v>1957</v>
      </c>
      <c r="CG350">
        <v>1250</v>
      </c>
      <c r="CH350">
        <v>1365</v>
      </c>
      <c r="CI350">
        <v>940</v>
      </c>
      <c r="CJ350">
        <v>1030</v>
      </c>
      <c r="CK350">
        <v>340</v>
      </c>
      <c r="CL350">
        <v>430</v>
      </c>
      <c r="CM350">
        <v>101</v>
      </c>
      <c r="CN350">
        <v>111</v>
      </c>
      <c r="CO350">
        <v>675</v>
      </c>
      <c r="CP350">
        <v>748</v>
      </c>
      <c r="CQ350">
        <v>1635</v>
      </c>
      <c r="CR350">
        <v>1710</v>
      </c>
      <c r="CS350">
        <v>235</v>
      </c>
      <c r="CT350">
        <v>305</v>
      </c>
      <c r="CU350">
        <v>41</v>
      </c>
      <c r="CV350">
        <v>48</v>
      </c>
    </row>
    <row r="351" spans="1:100" x14ac:dyDescent="0.25">
      <c r="A351" t="s">
        <v>3263</v>
      </c>
      <c r="B351" t="s">
        <v>2661</v>
      </c>
      <c r="C351" t="s">
        <v>461</v>
      </c>
      <c r="D351" t="s">
        <v>3264</v>
      </c>
      <c r="E351" t="s">
        <v>3265</v>
      </c>
      <c r="F351" t="s">
        <v>113</v>
      </c>
      <c r="G351">
        <v>72400</v>
      </c>
      <c r="H351" t="s">
        <v>3266</v>
      </c>
      <c r="I351" t="s">
        <v>3267</v>
      </c>
      <c r="J351" t="s">
        <v>3268</v>
      </c>
      <c r="K351" t="s">
        <v>129</v>
      </c>
      <c r="L351" t="s">
        <v>1535</v>
      </c>
      <c r="M351" t="s">
        <v>2892</v>
      </c>
      <c r="N351" t="s">
        <v>3269</v>
      </c>
      <c r="O351" t="s">
        <v>1405</v>
      </c>
      <c r="P351">
        <v>20</v>
      </c>
      <c r="Q351">
        <v>15</v>
      </c>
      <c r="W351">
        <v>-15</v>
      </c>
      <c r="X351">
        <v>49</v>
      </c>
      <c r="Y351">
        <v>-15</v>
      </c>
      <c r="Z351">
        <v>24</v>
      </c>
      <c r="AD351" t="s">
        <v>2901</v>
      </c>
      <c r="AE351" t="s">
        <v>871</v>
      </c>
      <c r="AK351" t="s">
        <v>2703</v>
      </c>
      <c r="AM351" t="s">
        <v>126</v>
      </c>
      <c r="AN351" t="s">
        <v>170</v>
      </c>
      <c r="AO351">
        <v>20</v>
      </c>
      <c r="AP351" t="s">
        <v>129</v>
      </c>
      <c r="AQ351" t="s">
        <v>129</v>
      </c>
      <c r="AR351" t="s">
        <v>129</v>
      </c>
      <c r="AS351" t="s">
        <v>129</v>
      </c>
      <c r="AT351" t="s">
        <v>130</v>
      </c>
      <c r="AU351" t="s">
        <v>131</v>
      </c>
      <c r="AV351" t="s">
        <v>1479</v>
      </c>
      <c r="AW351">
        <v>20</v>
      </c>
      <c r="BD351" t="s">
        <v>3270</v>
      </c>
      <c r="BE351" t="s">
        <v>129</v>
      </c>
      <c r="BG351">
        <v>52</v>
      </c>
      <c r="BH351" t="s">
        <v>280</v>
      </c>
      <c r="BR351" t="s">
        <v>2946</v>
      </c>
      <c r="CG351">
        <v>545</v>
      </c>
      <c r="CH351">
        <v>620</v>
      </c>
      <c r="CI351">
        <v>800</v>
      </c>
      <c r="CJ351">
        <v>920</v>
      </c>
      <c r="CK351">
        <v>315</v>
      </c>
      <c r="CL351">
        <v>400</v>
      </c>
      <c r="CM351">
        <v>36</v>
      </c>
      <c r="CN351">
        <v>39</v>
      </c>
      <c r="CO351">
        <v>235</v>
      </c>
      <c r="CP351">
        <v>325</v>
      </c>
      <c r="CQ351">
        <v>1000</v>
      </c>
      <c r="CR351">
        <v>1080</v>
      </c>
      <c r="CS351">
        <v>690</v>
      </c>
      <c r="CT351">
        <v>770</v>
      </c>
      <c r="CU351">
        <v>28</v>
      </c>
      <c r="CV351">
        <v>32</v>
      </c>
    </row>
    <row r="352" spans="1:100" x14ac:dyDescent="0.25">
      <c r="A352" t="s">
        <v>3271</v>
      </c>
      <c r="B352" t="s">
        <v>2661</v>
      </c>
      <c r="C352" t="s">
        <v>461</v>
      </c>
      <c r="D352" t="s">
        <v>3272</v>
      </c>
      <c r="E352" t="s">
        <v>3265</v>
      </c>
      <c r="F352" t="s">
        <v>113</v>
      </c>
      <c r="G352">
        <v>90200</v>
      </c>
      <c r="H352" t="s">
        <v>3266</v>
      </c>
      <c r="I352" t="s">
        <v>3267</v>
      </c>
      <c r="J352" t="s">
        <v>3268</v>
      </c>
      <c r="K352" t="s">
        <v>129</v>
      </c>
      <c r="L352" t="s">
        <v>1551</v>
      </c>
      <c r="M352" t="s">
        <v>3006</v>
      </c>
      <c r="N352" t="s">
        <v>3007</v>
      </c>
      <c r="O352" t="s">
        <v>3273</v>
      </c>
      <c r="P352">
        <v>20</v>
      </c>
      <c r="Q352">
        <v>15</v>
      </c>
      <c r="W352">
        <v>-15</v>
      </c>
      <c r="X352">
        <v>49</v>
      </c>
      <c r="Y352">
        <v>-15</v>
      </c>
      <c r="Z352">
        <v>24</v>
      </c>
      <c r="AD352" t="s">
        <v>3009</v>
      </c>
      <c r="AE352" t="s">
        <v>430</v>
      </c>
      <c r="AK352" t="s">
        <v>2703</v>
      </c>
      <c r="AM352" t="s">
        <v>127</v>
      </c>
      <c r="AN352" t="s">
        <v>433</v>
      </c>
      <c r="AO352">
        <v>20</v>
      </c>
      <c r="AP352" t="s">
        <v>129</v>
      </c>
      <c r="AQ352" t="s">
        <v>129</v>
      </c>
      <c r="AR352" t="s">
        <v>129</v>
      </c>
      <c r="AS352" t="s">
        <v>129</v>
      </c>
      <c r="AT352" t="s">
        <v>130</v>
      </c>
      <c r="AU352" t="s">
        <v>312</v>
      </c>
      <c r="AV352" t="s">
        <v>2717</v>
      </c>
      <c r="AW352">
        <v>25</v>
      </c>
      <c r="BD352" t="s">
        <v>3274</v>
      </c>
      <c r="BE352" t="s">
        <v>129</v>
      </c>
      <c r="BG352">
        <v>70</v>
      </c>
      <c r="BH352" t="s">
        <v>280</v>
      </c>
      <c r="BR352" t="s">
        <v>3275</v>
      </c>
      <c r="CG352">
        <v>655</v>
      </c>
      <c r="CH352">
        <v>725</v>
      </c>
      <c r="CI352">
        <v>825</v>
      </c>
      <c r="CJ352">
        <v>945</v>
      </c>
      <c r="CK352">
        <v>310</v>
      </c>
      <c r="CL352">
        <v>435</v>
      </c>
      <c r="CM352">
        <v>46</v>
      </c>
      <c r="CN352">
        <v>49</v>
      </c>
      <c r="CO352">
        <v>235</v>
      </c>
      <c r="CP352">
        <v>325</v>
      </c>
      <c r="CQ352">
        <v>1000</v>
      </c>
      <c r="CR352">
        <v>1080</v>
      </c>
      <c r="CS352">
        <v>690</v>
      </c>
      <c r="CT352">
        <v>770</v>
      </c>
      <c r="CU352">
        <v>29</v>
      </c>
      <c r="CV352">
        <v>33</v>
      </c>
    </row>
    <row r="353" spans="1:100" x14ac:dyDescent="0.25">
      <c r="A353" t="s">
        <v>3276</v>
      </c>
      <c r="B353" t="s">
        <v>2661</v>
      </c>
      <c r="C353" t="s">
        <v>461</v>
      </c>
      <c r="D353" t="s">
        <v>3277</v>
      </c>
      <c r="E353" t="s">
        <v>3265</v>
      </c>
      <c r="F353" t="s">
        <v>113</v>
      </c>
      <c r="G353">
        <v>123800</v>
      </c>
      <c r="H353" t="s">
        <v>3266</v>
      </c>
      <c r="I353" t="s">
        <v>3267</v>
      </c>
      <c r="J353" t="s">
        <v>3268</v>
      </c>
      <c r="K353" t="s">
        <v>129</v>
      </c>
      <c r="L353" t="s">
        <v>2966</v>
      </c>
      <c r="M353" t="s">
        <v>2908</v>
      </c>
      <c r="N353" t="s">
        <v>3016</v>
      </c>
      <c r="O353" t="s">
        <v>3278</v>
      </c>
      <c r="P353">
        <v>30</v>
      </c>
      <c r="Q353">
        <v>20</v>
      </c>
      <c r="W353">
        <v>-15</v>
      </c>
      <c r="X353">
        <v>49</v>
      </c>
      <c r="Y353">
        <v>-15</v>
      </c>
      <c r="Z353">
        <v>24</v>
      </c>
      <c r="AD353" t="s">
        <v>715</v>
      </c>
      <c r="AE353" t="s">
        <v>871</v>
      </c>
      <c r="AK353" t="s">
        <v>1691</v>
      </c>
      <c r="AM353" t="s">
        <v>127</v>
      </c>
      <c r="AN353" t="s">
        <v>433</v>
      </c>
      <c r="AO353">
        <v>20</v>
      </c>
      <c r="AP353" t="s">
        <v>129</v>
      </c>
      <c r="AQ353" t="s">
        <v>129</v>
      </c>
      <c r="AR353" t="s">
        <v>129</v>
      </c>
      <c r="AS353" t="s">
        <v>129</v>
      </c>
      <c r="AT353" t="s">
        <v>130</v>
      </c>
      <c r="AU353" t="s">
        <v>1479</v>
      </c>
      <c r="AV353" t="s">
        <v>2914</v>
      </c>
      <c r="AW353">
        <v>20</v>
      </c>
      <c r="BD353" t="s">
        <v>3279</v>
      </c>
      <c r="BE353" t="s">
        <v>129</v>
      </c>
      <c r="BG353">
        <v>105</v>
      </c>
      <c r="BH353" t="s">
        <v>537</v>
      </c>
      <c r="BR353" t="s">
        <v>3280</v>
      </c>
      <c r="CG353">
        <v>805</v>
      </c>
      <c r="CH353">
        <v>890</v>
      </c>
      <c r="CI353">
        <v>970</v>
      </c>
      <c r="CJ353">
        <v>1105</v>
      </c>
      <c r="CK353">
        <v>395</v>
      </c>
      <c r="CL353">
        <v>495</v>
      </c>
      <c r="CM353">
        <v>64</v>
      </c>
      <c r="CN353">
        <v>68</v>
      </c>
      <c r="CO353">
        <v>235</v>
      </c>
      <c r="CP353">
        <v>325</v>
      </c>
      <c r="CQ353">
        <v>1280</v>
      </c>
      <c r="CR353">
        <v>1360</v>
      </c>
      <c r="CS353">
        <v>690</v>
      </c>
      <c r="CT353">
        <v>770</v>
      </c>
      <c r="CU353">
        <v>36</v>
      </c>
      <c r="CV353">
        <v>42</v>
      </c>
    </row>
    <row r="354" spans="1:100" x14ac:dyDescent="0.25">
      <c r="A354" t="s">
        <v>3281</v>
      </c>
      <c r="B354" t="s">
        <v>2661</v>
      </c>
      <c r="C354" t="s">
        <v>461</v>
      </c>
      <c r="D354" t="s">
        <v>3282</v>
      </c>
      <c r="E354" t="s">
        <v>3265</v>
      </c>
      <c r="F354" t="s">
        <v>113</v>
      </c>
      <c r="G354">
        <v>149800</v>
      </c>
      <c r="H354" t="s">
        <v>3266</v>
      </c>
      <c r="I354" t="s">
        <v>3267</v>
      </c>
      <c r="J354" t="s">
        <v>3268</v>
      </c>
      <c r="K354" t="s">
        <v>129</v>
      </c>
      <c r="L354" t="s">
        <v>2400</v>
      </c>
      <c r="M354" t="s">
        <v>3023</v>
      </c>
      <c r="N354" t="s">
        <v>3024</v>
      </c>
      <c r="O354" t="s">
        <v>3025</v>
      </c>
      <c r="P354">
        <v>50</v>
      </c>
      <c r="Q354">
        <v>30</v>
      </c>
      <c r="W354">
        <v>-15</v>
      </c>
      <c r="X354">
        <v>49</v>
      </c>
      <c r="Y354">
        <v>-15</v>
      </c>
      <c r="Z354">
        <v>24</v>
      </c>
      <c r="AD354" t="s">
        <v>715</v>
      </c>
      <c r="AE354" t="s">
        <v>3026</v>
      </c>
      <c r="AK354" t="s">
        <v>1416</v>
      </c>
      <c r="AM354" t="s">
        <v>127</v>
      </c>
      <c r="AN354" t="s">
        <v>2923</v>
      </c>
      <c r="AO354">
        <v>20</v>
      </c>
      <c r="AP354" t="s">
        <v>129</v>
      </c>
      <c r="AQ354" t="s">
        <v>129</v>
      </c>
      <c r="AR354" t="s">
        <v>129</v>
      </c>
      <c r="AS354" t="s">
        <v>129</v>
      </c>
      <c r="AT354" t="s">
        <v>130</v>
      </c>
      <c r="AU354" t="s">
        <v>1479</v>
      </c>
      <c r="AV354" t="s">
        <v>2914</v>
      </c>
      <c r="AW354">
        <v>20</v>
      </c>
      <c r="BD354" t="s">
        <v>3027</v>
      </c>
      <c r="BE354" t="s">
        <v>129</v>
      </c>
      <c r="BG354">
        <v>140</v>
      </c>
      <c r="BH354" t="s">
        <v>537</v>
      </c>
      <c r="BR354" t="s">
        <v>3283</v>
      </c>
      <c r="CG354">
        <v>1320</v>
      </c>
      <c r="CH354">
        <v>1440</v>
      </c>
      <c r="CI354">
        <v>940</v>
      </c>
      <c r="CJ354">
        <v>1080</v>
      </c>
      <c r="CK354">
        <v>340</v>
      </c>
      <c r="CL354">
        <v>430</v>
      </c>
      <c r="CM354">
        <v>85</v>
      </c>
      <c r="CN354">
        <v>94</v>
      </c>
      <c r="CO354">
        <v>690</v>
      </c>
      <c r="CP354">
        <v>770</v>
      </c>
      <c r="CQ354">
        <v>1600</v>
      </c>
      <c r="CR354">
        <v>1680</v>
      </c>
      <c r="CS354">
        <v>235</v>
      </c>
      <c r="CT354">
        <v>325</v>
      </c>
      <c r="CU354">
        <v>44</v>
      </c>
      <c r="CV354" t="s">
        <v>3196</v>
      </c>
    </row>
    <row r="355" spans="1:100" x14ac:dyDescent="0.25">
      <c r="A355" t="s">
        <v>3284</v>
      </c>
      <c r="B355" t="s">
        <v>2661</v>
      </c>
      <c r="C355" t="s">
        <v>461</v>
      </c>
      <c r="D355" t="s">
        <v>3285</v>
      </c>
      <c r="E355" t="s">
        <v>3265</v>
      </c>
      <c r="F355" t="s">
        <v>113</v>
      </c>
      <c r="G355">
        <v>155400</v>
      </c>
      <c r="H355" t="s">
        <v>3266</v>
      </c>
      <c r="I355" t="s">
        <v>3267</v>
      </c>
      <c r="J355" t="s">
        <v>3268</v>
      </c>
      <c r="K355" t="s">
        <v>129</v>
      </c>
      <c r="L355" t="s">
        <v>2988</v>
      </c>
      <c r="M355" t="s">
        <v>2928</v>
      </c>
      <c r="N355" t="s">
        <v>3031</v>
      </c>
      <c r="O355" t="s">
        <v>3032</v>
      </c>
      <c r="P355">
        <v>50</v>
      </c>
      <c r="Q355">
        <v>30</v>
      </c>
      <c r="W355">
        <v>-15</v>
      </c>
      <c r="X355">
        <v>49</v>
      </c>
      <c r="Y355">
        <v>-15</v>
      </c>
      <c r="Z355">
        <v>24</v>
      </c>
      <c r="AD355" t="s">
        <v>1946</v>
      </c>
      <c r="AE355" t="s">
        <v>1955</v>
      </c>
      <c r="AK355" t="s">
        <v>1416</v>
      </c>
      <c r="AM355" t="s">
        <v>127</v>
      </c>
      <c r="AN355" t="s">
        <v>2923</v>
      </c>
      <c r="AO355">
        <v>20</v>
      </c>
      <c r="AP355" t="s">
        <v>129</v>
      </c>
      <c r="AQ355" t="s">
        <v>129</v>
      </c>
      <c r="AR355" t="s">
        <v>129</v>
      </c>
      <c r="AS355" t="s">
        <v>129</v>
      </c>
      <c r="AT355" t="s">
        <v>130</v>
      </c>
      <c r="AU355" t="s">
        <v>535</v>
      </c>
      <c r="AV355" t="s">
        <v>2914</v>
      </c>
      <c r="AW355">
        <v>25</v>
      </c>
      <c r="BD355" t="s">
        <v>3033</v>
      </c>
      <c r="BE355" t="s">
        <v>129</v>
      </c>
      <c r="BG355">
        <v>160</v>
      </c>
      <c r="BH355" t="s">
        <v>537</v>
      </c>
      <c r="BR355" t="s">
        <v>3283</v>
      </c>
      <c r="CG355">
        <v>1320</v>
      </c>
      <c r="CH355">
        <v>1440</v>
      </c>
      <c r="CI355">
        <v>940</v>
      </c>
      <c r="CJ355">
        <v>1080</v>
      </c>
      <c r="CK355">
        <v>340</v>
      </c>
      <c r="CL355">
        <v>430</v>
      </c>
      <c r="CM355">
        <v>91</v>
      </c>
      <c r="CN355">
        <v>100</v>
      </c>
      <c r="CO355">
        <v>235</v>
      </c>
      <c r="CP355">
        <v>325</v>
      </c>
      <c r="CQ355">
        <v>1600</v>
      </c>
      <c r="CR355">
        <v>1680</v>
      </c>
      <c r="CS355">
        <v>690</v>
      </c>
      <c r="CT355">
        <v>770</v>
      </c>
      <c r="CU355">
        <v>44</v>
      </c>
      <c r="CV355" t="s">
        <v>3196</v>
      </c>
    </row>
    <row r="356" spans="1:100" x14ac:dyDescent="0.25">
      <c r="A356" t="s">
        <v>3286</v>
      </c>
      <c r="B356" t="s">
        <v>2661</v>
      </c>
      <c r="C356" t="s">
        <v>1100</v>
      </c>
      <c r="D356" t="s">
        <v>3287</v>
      </c>
      <c r="E356" t="s">
        <v>437</v>
      </c>
      <c r="F356" t="s">
        <v>113</v>
      </c>
      <c r="G356">
        <v>11800</v>
      </c>
      <c r="H356" t="s">
        <v>3288</v>
      </c>
      <c r="I356" t="s">
        <v>3289</v>
      </c>
      <c r="J356" t="s">
        <v>3290</v>
      </c>
      <c r="K356" t="s">
        <v>117</v>
      </c>
      <c r="L356" t="s">
        <v>1273</v>
      </c>
      <c r="M356" t="s">
        <v>1273</v>
      </c>
      <c r="N356" t="s">
        <v>1394</v>
      </c>
      <c r="O356" t="s">
        <v>1394</v>
      </c>
      <c r="AM356" t="s">
        <v>126</v>
      </c>
      <c r="AN356" t="s">
        <v>127</v>
      </c>
      <c r="AO356">
        <v>16</v>
      </c>
      <c r="AP356" t="s">
        <v>129</v>
      </c>
      <c r="AQ356" t="s">
        <v>129</v>
      </c>
      <c r="AR356" t="s">
        <v>129</v>
      </c>
      <c r="AS356" t="s">
        <v>129</v>
      </c>
      <c r="AT356" t="s">
        <v>187</v>
      </c>
      <c r="AV356" t="s">
        <v>132</v>
      </c>
      <c r="BD356" t="s">
        <v>3291</v>
      </c>
      <c r="BE356" t="s">
        <v>129</v>
      </c>
      <c r="BG356">
        <v>20</v>
      </c>
      <c r="BH356" t="s">
        <v>280</v>
      </c>
      <c r="BJ356">
        <v>250</v>
      </c>
      <c r="BK356">
        <v>777</v>
      </c>
      <c r="BL356">
        <v>201</v>
      </c>
      <c r="BM356">
        <v>8</v>
      </c>
      <c r="BN356" t="s">
        <v>138</v>
      </c>
      <c r="BO356">
        <v>320</v>
      </c>
      <c r="BP356">
        <v>850</v>
      </c>
      <c r="BQ356">
        <v>275</v>
      </c>
      <c r="BR356" t="s">
        <v>3292</v>
      </c>
    </row>
    <row r="357" spans="1:100" x14ac:dyDescent="0.25">
      <c r="A357" t="s">
        <v>3293</v>
      </c>
      <c r="B357" t="s">
        <v>2661</v>
      </c>
      <c r="C357" t="s">
        <v>1100</v>
      </c>
      <c r="D357" t="s">
        <v>3294</v>
      </c>
      <c r="E357" t="s">
        <v>437</v>
      </c>
      <c r="F357" t="s">
        <v>113</v>
      </c>
      <c r="G357">
        <v>12600</v>
      </c>
      <c r="H357" t="s">
        <v>3288</v>
      </c>
      <c r="I357" t="s">
        <v>3289</v>
      </c>
      <c r="J357" t="s">
        <v>3290</v>
      </c>
      <c r="K357" t="s">
        <v>117</v>
      </c>
      <c r="L357" t="s">
        <v>1505</v>
      </c>
      <c r="M357" t="s">
        <v>1505</v>
      </c>
      <c r="N357" t="s">
        <v>1394</v>
      </c>
      <c r="O357" t="s">
        <v>1394</v>
      </c>
      <c r="AM357" t="s">
        <v>126</v>
      </c>
      <c r="AN357" t="s">
        <v>127</v>
      </c>
      <c r="AO357">
        <v>16</v>
      </c>
      <c r="AP357" t="s">
        <v>129</v>
      </c>
      <c r="AQ357" t="s">
        <v>129</v>
      </c>
      <c r="AR357" t="s">
        <v>129</v>
      </c>
      <c r="AS357" t="s">
        <v>129</v>
      </c>
      <c r="AT357" t="s">
        <v>187</v>
      </c>
      <c r="AV357" t="s">
        <v>132</v>
      </c>
      <c r="BD357" t="s">
        <v>3291</v>
      </c>
      <c r="BE357" t="s">
        <v>129</v>
      </c>
      <c r="BG357">
        <v>26</v>
      </c>
      <c r="BH357" t="s">
        <v>280</v>
      </c>
      <c r="BJ357">
        <v>250</v>
      </c>
      <c r="BK357">
        <v>777</v>
      </c>
      <c r="BL357">
        <v>201</v>
      </c>
      <c r="BM357">
        <v>8</v>
      </c>
      <c r="BN357" t="s">
        <v>138</v>
      </c>
      <c r="BO357">
        <v>320</v>
      </c>
      <c r="BP357">
        <v>850</v>
      </c>
      <c r="BQ357">
        <v>275</v>
      </c>
      <c r="BR357" t="s">
        <v>3292</v>
      </c>
    </row>
    <row r="358" spans="1:100" x14ac:dyDescent="0.25">
      <c r="A358" t="s">
        <v>3295</v>
      </c>
      <c r="B358" t="s">
        <v>2661</v>
      </c>
      <c r="C358" t="s">
        <v>1100</v>
      </c>
      <c r="D358" t="s">
        <v>3296</v>
      </c>
      <c r="E358" t="s">
        <v>437</v>
      </c>
      <c r="F358" t="s">
        <v>113</v>
      </c>
      <c r="G358">
        <v>13900</v>
      </c>
      <c r="H358" t="s">
        <v>3288</v>
      </c>
      <c r="I358" t="s">
        <v>3289</v>
      </c>
      <c r="J358" t="s">
        <v>3290</v>
      </c>
      <c r="K358" t="s">
        <v>117</v>
      </c>
      <c r="L358" t="s">
        <v>1519</v>
      </c>
      <c r="M358" t="s">
        <v>1519</v>
      </c>
      <c r="N358" t="s">
        <v>1394</v>
      </c>
      <c r="O358" t="s">
        <v>1394</v>
      </c>
      <c r="AM358" t="s">
        <v>126</v>
      </c>
      <c r="AN358" t="s">
        <v>127</v>
      </c>
      <c r="AO358">
        <v>16</v>
      </c>
      <c r="AP358" t="s">
        <v>129</v>
      </c>
      <c r="AQ358" t="s">
        <v>129</v>
      </c>
      <c r="AR358" t="s">
        <v>129</v>
      </c>
      <c r="AS358" t="s">
        <v>129</v>
      </c>
      <c r="AT358" t="s">
        <v>187</v>
      </c>
      <c r="AV358" t="s">
        <v>132</v>
      </c>
      <c r="BD358" t="s">
        <v>3291</v>
      </c>
      <c r="BE358" t="s">
        <v>129</v>
      </c>
      <c r="BG358">
        <v>35</v>
      </c>
      <c r="BH358" t="s">
        <v>280</v>
      </c>
      <c r="BJ358">
        <v>250</v>
      </c>
      <c r="BK358">
        <v>777</v>
      </c>
      <c r="BL358">
        <v>201</v>
      </c>
      <c r="BM358">
        <v>8</v>
      </c>
      <c r="BN358" t="s">
        <v>138</v>
      </c>
      <c r="BO358">
        <v>320</v>
      </c>
      <c r="BP358">
        <v>850</v>
      </c>
      <c r="BQ358">
        <v>275</v>
      </c>
      <c r="BR358" t="s">
        <v>3292</v>
      </c>
    </row>
    <row r="359" spans="1:100" x14ac:dyDescent="0.25">
      <c r="A359" t="s">
        <v>3297</v>
      </c>
      <c r="B359" t="s">
        <v>2661</v>
      </c>
      <c r="C359" t="s">
        <v>1100</v>
      </c>
      <c r="D359" t="s">
        <v>3298</v>
      </c>
      <c r="E359" t="s">
        <v>437</v>
      </c>
      <c r="F359" t="s">
        <v>113</v>
      </c>
      <c r="G359">
        <v>18500</v>
      </c>
      <c r="H359" t="s">
        <v>3288</v>
      </c>
      <c r="I359" t="s">
        <v>3289</v>
      </c>
      <c r="J359" t="s">
        <v>3290</v>
      </c>
      <c r="K359" t="s">
        <v>117</v>
      </c>
      <c r="L359" t="s">
        <v>2824</v>
      </c>
      <c r="M359" t="s">
        <v>3299</v>
      </c>
      <c r="N359" t="s">
        <v>3300</v>
      </c>
      <c r="O359" t="s">
        <v>3300</v>
      </c>
      <c r="AM359" t="s">
        <v>126</v>
      </c>
      <c r="AN359" t="s">
        <v>127</v>
      </c>
      <c r="AO359">
        <v>16</v>
      </c>
      <c r="AP359" t="s">
        <v>129</v>
      </c>
      <c r="AQ359" t="s">
        <v>129</v>
      </c>
      <c r="AR359" t="s">
        <v>129</v>
      </c>
      <c r="AS359" t="s">
        <v>129</v>
      </c>
      <c r="AT359" t="s">
        <v>187</v>
      </c>
      <c r="AV359" t="s">
        <v>132</v>
      </c>
      <c r="BD359" t="s">
        <v>3301</v>
      </c>
      <c r="BE359" t="s">
        <v>129</v>
      </c>
      <c r="BG359">
        <v>51</v>
      </c>
      <c r="BH359" t="s">
        <v>280</v>
      </c>
      <c r="BJ359">
        <v>294</v>
      </c>
      <c r="BK359">
        <v>910</v>
      </c>
      <c r="BL359">
        <v>206</v>
      </c>
      <c r="BM359">
        <v>10</v>
      </c>
      <c r="BN359">
        <v>13</v>
      </c>
      <c r="BO359">
        <v>372</v>
      </c>
      <c r="BP359">
        <v>979</v>
      </c>
      <c r="BQ359">
        <v>277</v>
      </c>
      <c r="BR359" t="s">
        <v>3302</v>
      </c>
    </row>
    <row r="360" spans="1:100" x14ac:dyDescent="0.25">
      <c r="A360" t="s">
        <v>3303</v>
      </c>
      <c r="B360" t="s">
        <v>2661</v>
      </c>
      <c r="C360" t="s">
        <v>1100</v>
      </c>
      <c r="D360" t="s">
        <v>3304</v>
      </c>
      <c r="E360" t="s">
        <v>3305</v>
      </c>
      <c r="F360" t="s">
        <v>113</v>
      </c>
      <c r="G360">
        <v>55200</v>
      </c>
      <c r="H360" t="s">
        <v>3288</v>
      </c>
      <c r="I360" t="s">
        <v>3306</v>
      </c>
      <c r="J360" t="s">
        <v>3307</v>
      </c>
      <c r="K360" t="s">
        <v>117</v>
      </c>
      <c r="L360" t="s">
        <v>3308</v>
      </c>
      <c r="M360" t="s">
        <v>3309</v>
      </c>
      <c r="N360" t="s">
        <v>3310</v>
      </c>
      <c r="O360" t="s">
        <v>3311</v>
      </c>
      <c r="P360">
        <v>30</v>
      </c>
      <c r="Q360">
        <v>10</v>
      </c>
      <c r="T360">
        <v>2</v>
      </c>
      <c r="W360">
        <v>-15</v>
      </c>
      <c r="X360">
        <v>53</v>
      </c>
      <c r="Y360">
        <v>-20</v>
      </c>
      <c r="Z360">
        <v>30</v>
      </c>
      <c r="AF360" t="s">
        <v>653</v>
      </c>
      <c r="AG360" t="s">
        <v>157</v>
      </c>
      <c r="AK360" t="s">
        <v>2680</v>
      </c>
      <c r="AM360" t="s">
        <v>3312</v>
      </c>
      <c r="AN360" t="s">
        <v>3313</v>
      </c>
      <c r="AP360" t="s">
        <v>129</v>
      </c>
      <c r="AQ360" t="s">
        <v>129</v>
      </c>
      <c r="AR360" t="s">
        <v>129</v>
      </c>
      <c r="AS360" t="s">
        <v>129</v>
      </c>
      <c r="AT360" t="s">
        <v>187</v>
      </c>
      <c r="AU360" t="s">
        <v>131</v>
      </c>
      <c r="AV360" t="s">
        <v>132</v>
      </c>
      <c r="AW360">
        <v>16</v>
      </c>
      <c r="AX360">
        <v>15</v>
      </c>
      <c r="AY360">
        <v>15</v>
      </c>
      <c r="BD360" t="s">
        <v>3314</v>
      </c>
      <c r="BE360" t="s">
        <v>129</v>
      </c>
      <c r="BH360" t="s">
        <v>280</v>
      </c>
      <c r="BJ360">
        <v>605</v>
      </c>
      <c r="BK360">
        <v>835</v>
      </c>
      <c r="BL360">
        <v>360</v>
      </c>
      <c r="BM360">
        <v>34</v>
      </c>
      <c r="BN360">
        <v>38</v>
      </c>
      <c r="BO360">
        <v>645</v>
      </c>
      <c r="BP360">
        <v>883</v>
      </c>
      <c r="BQ360">
        <v>394</v>
      </c>
    </row>
    <row r="361" spans="1:100" x14ac:dyDescent="0.25">
      <c r="A361" t="s">
        <v>3315</v>
      </c>
      <c r="B361" t="s">
        <v>2661</v>
      </c>
      <c r="C361" t="s">
        <v>1100</v>
      </c>
      <c r="D361" t="s">
        <v>3316</v>
      </c>
      <c r="E361" t="s">
        <v>3305</v>
      </c>
      <c r="F361" t="s">
        <v>113</v>
      </c>
      <c r="G361">
        <v>69900</v>
      </c>
      <c r="H361" t="s">
        <v>3288</v>
      </c>
      <c r="I361" t="s">
        <v>3306</v>
      </c>
      <c r="J361" t="s">
        <v>3307</v>
      </c>
      <c r="K361" t="s">
        <v>117</v>
      </c>
      <c r="L361" t="s">
        <v>3317</v>
      </c>
      <c r="M361" t="s">
        <v>3318</v>
      </c>
      <c r="N361" t="s">
        <v>3319</v>
      </c>
      <c r="O361" t="s">
        <v>3320</v>
      </c>
      <c r="P361">
        <v>30</v>
      </c>
      <c r="Q361">
        <v>10</v>
      </c>
      <c r="T361">
        <v>1</v>
      </c>
      <c r="W361">
        <v>-15</v>
      </c>
      <c r="X361">
        <v>53</v>
      </c>
      <c r="Y361">
        <v>-20</v>
      </c>
      <c r="Z361">
        <v>30</v>
      </c>
      <c r="AF361" t="s">
        <v>618</v>
      </c>
      <c r="AG361" t="s">
        <v>157</v>
      </c>
      <c r="AK361" t="s">
        <v>2680</v>
      </c>
      <c r="AM361" t="s">
        <v>3312</v>
      </c>
      <c r="AN361" t="s">
        <v>3313</v>
      </c>
      <c r="AP361" t="s">
        <v>129</v>
      </c>
      <c r="AQ361" t="s">
        <v>129</v>
      </c>
      <c r="AR361" t="s">
        <v>129</v>
      </c>
      <c r="AS361" t="s">
        <v>129</v>
      </c>
      <c r="AT361" t="s">
        <v>187</v>
      </c>
      <c r="AU361" t="s">
        <v>312</v>
      </c>
      <c r="AV361" t="s">
        <v>132</v>
      </c>
      <c r="AW361">
        <v>16</v>
      </c>
      <c r="AX361">
        <v>15</v>
      </c>
      <c r="AY361">
        <v>15</v>
      </c>
      <c r="BD361" t="s">
        <v>3321</v>
      </c>
      <c r="BE361" t="s">
        <v>129</v>
      </c>
      <c r="BH361" t="s">
        <v>280</v>
      </c>
      <c r="BJ361">
        <v>605</v>
      </c>
      <c r="BK361">
        <v>835</v>
      </c>
      <c r="BL361">
        <v>360</v>
      </c>
      <c r="BM361">
        <v>34</v>
      </c>
      <c r="BN361">
        <v>38</v>
      </c>
      <c r="BO361">
        <v>645</v>
      </c>
      <c r="BP361">
        <v>883</v>
      </c>
      <c r="BQ361">
        <v>394</v>
      </c>
    </row>
    <row r="362" spans="1:100" x14ac:dyDescent="0.25">
      <c r="A362" t="s">
        <v>3322</v>
      </c>
      <c r="B362" t="s">
        <v>2661</v>
      </c>
      <c r="C362" t="s">
        <v>1100</v>
      </c>
      <c r="D362" t="s">
        <v>3323</v>
      </c>
      <c r="E362" t="s">
        <v>3305</v>
      </c>
      <c r="F362" t="s">
        <v>113</v>
      </c>
      <c r="G362">
        <v>78300</v>
      </c>
      <c r="H362" t="s">
        <v>3288</v>
      </c>
      <c r="I362" t="s">
        <v>3306</v>
      </c>
      <c r="J362" t="s">
        <v>3307</v>
      </c>
      <c r="K362" t="s">
        <v>117</v>
      </c>
      <c r="L362" t="s">
        <v>3324</v>
      </c>
      <c r="M362" t="s">
        <v>3325</v>
      </c>
      <c r="N362" t="s">
        <v>3326</v>
      </c>
      <c r="O362" t="s">
        <v>3327</v>
      </c>
      <c r="P362">
        <v>45</v>
      </c>
      <c r="Q362">
        <v>10</v>
      </c>
      <c r="T362">
        <v>3</v>
      </c>
      <c r="W362">
        <v>-15</v>
      </c>
      <c r="X362">
        <v>53</v>
      </c>
      <c r="Y362">
        <v>-20</v>
      </c>
      <c r="Z362">
        <v>30</v>
      </c>
      <c r="AF362" t="s">
        <v>653</v>
      </c>
      <c r="AG362" t="s">
        <v>157</v>
      </c>
      <c r="AK362" t="s">
        <v>1386</v>
      </c>
      <c r="AM362" t="s">
        <v>3328</v>
      </c>
      <c r="AN362" t="s">
        <v>3329</v>
      </c>
      <c r="AP362" t="s">
        <v>129</v>
      </c>
      <c r="AQ362" t="s">
        <v>129</v>
      </c>
      <c r="AR362" t="s">
        <v>129</v>
      </c>
      <c r="AS362" t="s">
        <v>129</v>
      </c>
      <c r="AT362" t="s">
        <v>187</v>
      </c>
      <c r="AU362" t="s">
        <v>312</v>
      </c>
      <c r="AV362" t="s">
        <v>132</v>
      </c>
      <c r="AW362">
        <v>20</v>
      </c>
      <c r="AX362">
        <v>15</v>
      </c>
      <c r="AY362">
        <v>15</v>
      </c>
      <c r="BD362" t="s">
        <v>3330</v>
      </c>
      <c r="BE362" t="s">
        <v>129</v>
      </c>
      <c r="BH362" t="s">
        <v>280</v>
      </c>
      <c r="BJ362">
        <v>655</v>
      </c>
      <c r="BK362">
        <v>968</v>
      </c>
      <c r="BL362">
        <v>375</v>
      </c>
      <c r="BM362">
        <v>46</v>
      </c>
      <c r="BN362">
        <v>51</v>
      </c>
      <c r="BO362">
        <v>715</v>
      </c>
      <c r="BP362">
        <v>1015</v>
      </c>
      <c r="BQ362">
        <v>425</v>
      </c>
    </row>
    <row r="363" spans="1:100" x14ac:dyDescent="0.25">
      <c r="A363" t="s">
        <v>3331</v>
      </c>
      <c r="B363" t="s">
        <v>2661</v>
      </c>
      <c r="C363" t="s">
        <v>1100</v>
      </c>
      <c r="D363" t="s">
        <v>3332</v>
      </c>
      <c r="E363" t="s">
        <v>3305</v>
      </c>
      <c r="F363" t="s">
        <v>113</v>
      </c>
      <c r="G363">
        <v>86700</v>
      </c>
      <c r="H363" t="s">
        <v>3288</v>
      </c>
      <c r="I363" t="s">
        <v>3306</v>
      </c>
      <c r="J363" t="s">
        <v>3307</v>
      </c>
      <c r="K363" t="s">
        <v>117</v>
      </c>
      <c r="L363" t="s">
        <v>3333</v>
      </c>
      <c r="M363" t="s">
        <v>3334</v>
      </c>
      <c r="N363" t="s">
        <v>3335</v>
      </c>
      <c r="O363" t="s">
        <v>3336</v>
      </c>
      <c r="P363">
        <v>45</v>
      </c>
      <c r="Q363">
        <v>10</v>
      </c>
      <c r="T363">
        <v>3</v>
      </c>
      <c r="W363">
        <v>-15</v>
      </c>
      <c r="X363">
        <v>53</v>
      </c>
      <c r="Y363">
        <v>-20</v>
      </c>
      <c r="Z363">
        <v>30</v>
      </c>
      <c r="AF363" t="s">
        <v>653</v>
      </c>
      <c r="AG363" t="s">
        <v>157</v>
      </c>
      <c r="AK363" t="s">
        <v>1386</v>
      </c>
      <c r="AM363" t="s">
        <v>3328</v>
      </c>
      <c r="AN363" t="s">
        <v>3329</v>
      </c>
      <c r="AP363" t="s">
        <v>129</v>
      </c>
      <c r="AQ363" t="s">
        <v>129</v>
      </c>
      <c r="AR363" t="s">
        <v>129</v>
      </c>
      <c r="AS363" t="s">
        <v>129</v>
      </c>
      <c r="AT363" t="s">
        <v>187</v>
      </c>
      <c r="AU363" t="s">
        <v>312</v>
      </c>
      <c r="AV363" t="s">
        <v>132</v>
      </c>
      <c r="AW363">
        <v>25</v>
      </c>
      <c r="AX363">
        <v>15</v>
      </c>
      <c r="AY363">
        <v>15</v>
      </c>
      <c r="BD363" t="s">
        <v>3337</v>
      </c>
      <c r="BE363" t="s">
        <v>129</v>
      </c>
      <c r="BH363" t="s">
        <v>280</v>
      </c>
      <c r="BJ363">
        <v>655</v>
      </c>
      <c r="BK363">
        <v>968</v>
      </c>
      <c r="BL363">
        <v>375</v>
      </c>
      <c r="BM363">
        <v>46</v>
      </c>
      <c r="BN363">
        <v>51</v>
      </c>
      <c r="BO363">
        <v>715</v>
      </c>
      <c r="BP363">
        <v>1015</v>
      </c>
      <c r="BQ363">
        <v>425</v>
      </c>
    </row>
    <row r="364" spans="1:100" x14ac:dyDescent="0.25">
      <c r="A364" t="s">
        <v>3338</v>
      </c>
      <c r="B364" t="s">
        <v>3339</v>
      </c>
      <c r="C364" t="s">
        <v>110</v>
      </c>
      <c r="D364" t="s">
        <v>3340</v>
      </c>
      <c r="E364" t="s">
        <v>3341</v>
      </c>
      <c r="F364" t="s">
        <v>113</v>
      </c>
      <c r="G364">
        <v>70600</v>
      </c>
      <c r="H364" t="s">
        <v>3342</v>
      </c>
      <c r="I364" t="s">
        <v>3343</v>
      </c>
      <c r="J364" t="s">
        <v>3344</v>
      </c>
      <c r="K364" t="s">
        <v>117</v>
      </c>
      <c r="L364" t="s">
        <v>3345</v>
      </c>
      <c r="M364" t="s">
        <v>3346</v>
      </c>
      <c r="N364" t="s">
        <v>3347</v>
      </c>
      <c r="O364" t="s">
        <v>3348</v>
      </c>
      <c r="P364">
        <v>15</v>
      </c>
      <c r="Q364">
        <v>10</v>
      </c>
      <c r="T364">
        <v>1</v>
      </c>
      <c r="W364">
        <v>-15</v>
      </c>
      <c r="X364">
        <v>43</v>
      </c>
      <c r="Y364">
        <v>-22</v>
      </c>
      <c r="Z364">
        <v>24</v>
      </c>
      <c r="AC364">
        <v>12</v>
      </c>
      <c r="AF364" t="s">
        <v>1832</v>
      </c>
      <c r="AG364" t="s">
        <v>1833</v>
      </c>
      <c r="AK364" t="s">
        <v>1691</v>
      </c>
      <c r="AM364" t="s">
        <v>126</v>
      </c>
      <c r="AN364" t="s">
        <v>127</v>
      </c>
      <c r="AO364">
        <v>17</v>
      </c>
      <c r="AP364" t="s">
        <v>129</v>
      </c>
      <c r="AQ364" t="s">
        <v>129</v>
      </c>
      <c r="AR364" t="s">
        <v>129</v>
      </c>
      <c r="AS364" t="s">
        <v>129</v>
      </c>
      <c r="AT364" t="s">
        <v>187</v>
      </c>
      <c r="AU364" t="s">
        <v>131</v>
      </c>
      <c r="AV364" t="s">
        <v>1479</v>
      </c>
      <c r="AW364">
        <v>16</v>
      </c>
      <c r="BD364" t="s">
        <v>3349</v>
      </c>
      <c r="BE364" t="s">
        <v>129</v>
      </c>
      <c r="BG364">
        <v>27</v>
      </c>
      <c r="BH364" t="s">
        <v>280</v>
      </c>
      <c r="BR364" t="s">
        <v>3350</v>
      </c>
      <c r="CG364">
        <v>596</v>
      </c>
      <c r="CH364">
        <v>645</v>
      </c>
      <c r="CI364">
        <v>848</v>
      </c>
      <c r="CJ364">
        <v>881</v>
      </c>
      <c r="CK364">
        <v>320</v>
      </c>
      <c r="CL364">
        <v>363</v>
      </c>
      <c r="CM364" t="s">
        <v>1529</v>
      </c>
      <c r="CN364" t="s">
        <v>3351</v>
      </c>
      <c r="CO364">
        <v>293</v>
      </c>
      <c r="CP364">
        <v>384</v>
      </c>
      <c r="CQ364">
        <v>945</v>
      </c>
      <c r="CR364">
        <v>1035</v>
      </c>
      <c r="CS364">
        <v>225</v>
      </c>
      <c r="CT364">
        <v>325</v>
      </c>
      <c r="CU364">
        <v>14</v>
      </c>
      <c r="CV364">
        <v>17</v>
      </c>
    </row>
    <row r="365" spans="1:100" x14ac:dyDescent="0.25">
      <c r="A365" t="s">
        <v>3352</v>
      </c>
      <c r="B365" t="s">
        <v>3339</v>
      </c>
      <c r="C365" t="s">
        <v>110</v>
      </c>
      <c r="D365" t="s">
        <v>3353</v>
      </c>
      <c r="E365" t="s">
        <v>3341</v>
      </c>
      <c r="F365" t="s">
        <v>113</v>
      </c>
      <c r="G365">
        <v>79500</v>
      </c>
      <c r="H365" t="s">
        <v>3342</v>
      </c>
      <c r="I365" t="s">
        <v>3343</v>
      </c>
      <c r="J365" t="s">
        <v>3344</v>
      </c>
      <c r="K365" t="s">
        <v>117</v>
      </c>
      <c r="L365" t="s">
        <v>3354</v>
      </c>
      <c r="M365" t="s">
        <v>3355</v>
      </c>
      <c r="N365" t="s">
        <v>3356</v>
      </c>
      <c r="O365" t="s">
        <v>3357</v>
      </c>
      <c r="P365">
        <v>15</v>
      </c>
      <c r="Q365">
        <v>10</v>
      </c>
      <c r="T365">
        <v>1</v>
      </c>
      <c r="W365">
        <v>-15</v>
      </c>
      <c r="X365">
        <v>43</v>
      </c>
      <c r="Y365">
        <v>-22</v>
      </c>
      <c r="Z365">
        <v>24</v>
      </c>
      <c r="AC365">
        <v>16</v>
      </c>
      <c r="AF365" t="s">
        <v>1832</v>
      </c>
      <c r="AG365" t="s">
        <v>1833</v>
      </c>
      <c r="AK365" t="s">
        <v>1691</v>
      </c>
      <c r="AM365" t="s">
        <v>126</v>
      </c>
      <c r="AN365" t="s">
        <v>127</v>
      </c>
      <c r="AO365">
        <v>17</v>
      </c>
      <c r="AP365" t="s">
        <v>129</v>
      </c>
      <c r="AQ365" t="s">
        <v>129</v>
      </c>
      <c r="AR365" t="s">
        <v>129</v>
      </c>
      <c r="AS365" t="s">
        <v>129</v>
      </c>
      <c r="AT365" t="s">
        <v>187</v>
      </c>
      <c r="AU365" t="s">
        <v>131</v>
      </c>
      <c r="AV365" t="s">
        <v>1479</v>
      </c>
      <c r="AW365">
        <v>16</v>
      </c>
      <c r="BD365" t="s">
        <v>3358</v>
      </c>
      <c r="BE365" t="s">
        <v>129</v>
      </c>
      <c r="BG365">
        <v>35</v>
      </c>
      <c r="BH365" t="s">
        <v>280</v>
      </c>
      <c r="BR365" t="s">
        <v>3350</v>
      </c>
      <c r="CG365">
        <v>596</v>
      </c>
      <c r="CH365">
        <v>645</v>
      </c>
      <c r="CI365">
        <v>848</v>
      </c>
      <c r="CJ365">
        <v>881</v>
      </c>
      <c r="CK365">
        <v>320</v>
      </c>
      <c r="CL365">
        <v>363</v>
      </c>
      <c r="CM365" t="s">
        <v>1529</v>
      </c>
      <c r="CN365" t="s">
        <v>3351</v>
      </c>
      <c r="CO365">
        <v>293</v>
      </c>
      <c r="CP365">
        <v>384</v>
      </c>
      <c r="CQ365">
        <v>945</v>
      </c>
      <c r="CR365">
        <v>1035</v>
      </c>
      <c r="CS365">
        <v>225</v>
      </c>
      <c r="CT365">
        <v>325</v>
      </c>
      <c r="CU365">
        <v>14</v>
      </c>
      <c r="CV365">
        <v>17</v>
      </c>
    </row>
    <row r="366" spans="1:100" x14ac:dyDescent="0.25">
      <c r="A366" t="s">
        <v>3359</v>
      </c>
      <c r="B366" t="s">
        <v>3339</v>
      </c>
      <c r="C366" t="s">
        <v>110</v>
      </c>
      <c r="D366" t="s">
        <v>3360</v>
      </c>
      <c r="E366" t="s">
        <v>3361</v>
      </c>
      <c r="F366" t="s">
        <v>177</v>
      </c>
      <c r="G366">
        <v>41800</v>
      </c>
      <c r="H366" t="s">
        <v>3362</v>
      </c>
      <c r="I366" t="s">
        <v>3363</v>
      </c>
      <c r="J366" t="s">
        <v>3364</v>
      </c>
      <c r="K366" t="s">
        <v>117</v>
      </c>
      <c r="L366" t="s">
        <v>3365</v>
      </c>
      <c r="M366" t="s">
        <v>3366</v>
      </c>
      <c r="N366" t="s">
        <v>3367</v>
      </c>
      <c r="O366" t="s">
        <v>3368</v>
      </c>
      <c r="P366">
        <v>15</v>
      </c>
      <c r="Q366">
        <v>10</v>
      </c>
      <c r="T366">
        <v>1</v>
      </c>
      <c r="W366">
        <v>18</v>
      </c>
      <c r="X366">
        <v>43</v>
      </c>
      <c r="Y366">
        <v>-15</v>
      </c>
      <c r="Z366">
        <v>24</v>
      </c>
      <c r="AC366">
        <v>15</v>
      </c>
      <c r="AD366" t="s">
        <v>3369</v>
      </c>
      <c r="AE366" t="s">
        <v>3370</v>
      </c>
      <c r="AK366" t="s">
        <v>1691</v>
      </c>
      <c r="AM366" t="s">
        <v>126</v>
      </c>
      <c r="AN366" t="s">
        <v>127</v>
      </c>
      <c r="AO366">
        <v>17</v>
      </c>
      <c r="AP366" t="s">
        <v>129</v>
      </c>
      <c r="AQ366" t="s">
        <v>129</v>
      </c>
      <c r="AR366" t="s">
        <v>129</v>
      </c>
      <c r="AS366" t="s">
        <v>129</v>
      </c>
      <c r="AT366" t="s">
        <v>187</v>
      </c>
      <c r="AU366" t="s">
        <v>131</v>
      </c>
      <c r="AV366" t="s">
        <v>1560</v>
      </c>
      <c r="AW366">
        <v>10</v>
      </c>
      <c r="BD366" t="s">
        <v>3371</v>
      </c>
      <c r="BE366" t="s">
        <v>129</v>
      </c>
      <c r="BG366">
        <v>22</v>
      </c>
      <c r="BH366" t="s">
        <v>280</v>
      </c>
      <c r="BR366" t="s">
        <v>3372</v>
      </c>
      <c r="CG366">
        <v>450</v>
      </c>
      <c r="CH366">
        <v>500</v>
      </c>
      <c r="CI366">
        <v>710</v>
      </c>
      <c r="CJ366">
        <v>761</v>
      </c>
      <c r="CK366">
        <v>293</v>
      </c>
      <c r="CL366">
        <v>327</v>
      </c>
      <c r="CM366" t="s">
        <v>3373</v>
      </c>
      <c r="CN366" t="s">
        <v>1434</v>
      </c>
      <c r="CO366">
        <v>256</v>
      </c>
      <c r="CP366">
        <v>315</v>
      </c>
      <c r="CQ366">
        <v>744</v>
      </c>
      <c r="CR366">
        <v>788</v>
      </c>
      <c r="CS366">
        <v>185</v>
      </c>
      <c r="CT366">
        <v>249</v>
      </c>
      <c r="CU366" t="s">
        <v>1400</v>
      </c>
      <c r="CV366">
        <v>9</v>
      </c>
    </row>
    <row r="367" spans="1:100" x14ac:dyDescent="0.25">
      <c r="A367" t="s">
        <v>3374</v>
      </c>
      <c r="B367" t="s">
        <v>3339</v>
      </c>
      <c r="C367" t="s">
        <v>110</v>
      </c>
      <c r="D367" t="s">
        <v>3375</v>
      </c>
      <c r="E367" t="s">
        <v>3361</v>
      </c>
      <c r="F367" t="s">
        <v>113</v>
      </c>
      <c r="G367">
        <v>41800</v>
      </c>
      <c r="H367" t="s">
        <v>3376</v>
      </c>
      <c r="I367" t="s">
        <v>3377</v>
      </c>
      <c r="J367" t="s">
        <v>3378</v>
      </c>
      <c r="K367" t="s">
        <v>117</v>
      </c>
      <c r="L367" t="s">
        <v>3365</v>
      </c>
      <c r="M367" t="s">
        <v>3366</v>
      </c>
      <c r="N367" t="s">
        <v>3367</v>
      </c>
      <c r="O367" t="s">
        <v>3368</v>
      </c>
      <c r="P367">
        <v>15</v>
      </c>
      <c r="Q367">
        <v>10</v>
      </c>
      <c r="W367">
        <v>-15</v>
      </c>
      <c r="X367">
        <v>43</v>
      </c>
      <c r="Y367">
        <v>-15</v>
      </c>
      <c r="Z367">
        <v>24</v>
      </c>
      <c r="AF367" t="s">
        <v>3379</v>
      </c>
      <c r="AG367" t="s">
        <v>3380</v>
      </c>
      <c r="AK367" t="s">
        <v>1691</v>
      </c>
      <c r="AM367">
        <v>6</v>
      </c>
      <c r="AN367" t="s">
        <v>127</v>
      </c>
      <c r="AO367">
        <v>17</v>
      </c>
      <c r="AP367" t="s">
        <v>129</v>
      </c>
      <c r="AQ367" t="s">
        <v>129</v>
      </c>
      <c r="AR367" t="s">
        <v>129</v>
      </c>
      <c r="AS367" t="s">
        <v>129</v>
      </c>
      <c r="AT367" t="s">
        <v>187</v>
      </c>
      <c r="AU367" t="s">
        <v>131</v>
      </c>
      <c r="AV367" t="s">
        <v>132</v>
      </c>
      <c r="AW367">
        <v>10</v>
      </c>
      <c r="BD367" t="s">
        <v>3381</v>
      </c>
      <c r="BE367" t="s">
        <v>129</v>
      </c>
      <c r="BG367">
        <v>23</v>
      </c>
      <c r="BH367" t="s">
        <v>280</v>
      </c>
      <c r="BR367" t="s">
        <v>3382</v>
      </c>
      <c r="CG367">
        <v>450</v>
      </c>
      <c r="CH367">
        <v>500</v>
      </c>
      <c r="CI367">
        <v>710</v>
      </c>
      <c r="CJ367">
        <v>761</v>
      </c>
      <c r="CK367">
        <v>293</v>
      </c>
      <c r="CL367">
        <v>327</v>
      </c>
      <c r="CM367" t="s">
        <v>3373</v>
      </c>
      <c r="CN367" t="s">
        <v>1434</v>
      </c>
      <c r="CO367">
        <v>256</v>
      </c>
      <c r="CP367">
        <v>314</v>
      </c>
      <c r="CQ367">
        <v>744</v>
      </c>
      <c r="CR367">
        <v>788</v>
      </c>
      <c r="CS367">
        <v>185</v>
      </c>
      <c r="CT367">
        <v>249</v>
      </c>
      <c r="CU367" t="s">
        <v>1421</v>
      </c>
      <c r="CV367" t="s">
        <v>1396</v>
      </c>
    </row>
    <row r="368" spans="1:100" x14ac:dyDescent="0.25">
      <c r="A368" t="s">
        <v>3383</v>
      </c>
      <c r="B368" t="s">
        <v>3339</v>
      </c>
      <c r="C368" t="s">
        <v>110</v>
      </c>
      <c r="D368" t="s">
        <v>3384</v>
      </c>
      <c r="E368" t="s">
        <v>3361</v>
      </c>
      <c r="F368" t="s">
        <v>177</v>
      </c>
      <c r="G368">
        <v>45400</v>
      </c>
      <c r="H368" t="s">
        <v>3362</v>
      </c>
      <c r="I368" t="s">
        <v>3363</v>
      </c>
      <c r="J368" t="s">
        <v>3364</v>
      </c>
      <c r="K368" t="s">
        <v>117</v>
      </c>
      <c r="L368" t="s">
        <v>3385</v>
      </c>
      <c r="M368" t="s">
        <v>3386</v>
      </c>
      <c r="N368" t="s">
        <v>3387</v>
      </c>
      <c r="O368" t="s">
        <v>3388</v>
      </c>
      <c r="P368">
        <v>15</v>
      </c>
      <c r="Q368">
        <v>10</v>
      </c>
      <c r="T368">
        <v>1</v>
      </c>
      <c r="W368">
        <v>-15</v>
      </c>
      <c r="X368">
        <v>43</v>
      </c>
      <c r="Y368">
        <v>-15</v>
      </c>
      <c r="Z368">
        <v>24</v>
      </c>
      <c r="AC368">
        <v>18</v>
      </c>
      <c r="AF368" t="s">
        <v>627</v>
      </c>
      <c r="AG368" t="s">
        <v>157</v>
      </c>
      <c r="AK368" t="s">
        <v>1691</v>
      </c>
      <c r="AM368" t="s">
        <v>126</v>
      </c>
      <c r="AN368" t="s">
        <v>127</v>
      </c>
      <c r="AO368">
        <v>17</v>
      </c>
      <c r="AP368" t="s">
        <v>129</v>
      </c>
      <c r="AQ368" t="s">
        <v>129</v>
      </c>
      <c r="AR368" t="s">
        <v>129</v>
      </c>
      <c r="AS368" t="s">
        <v>129</v>
      </c>
      <c r="AT368" t="s">
        <v>187</v>
      </c>
      <c r="AU368" t="s">
        <v>131</v>
      </c>
      <c r="AV368" t="s">
        <v>1560</v>
      </c>
      <c r="AW368">
        <v>10</v>
      </c>
      <c r="BD368" t="s">
        <v>3389</v>
      </c>
      <c r="BE368" t="s">
        <v>129</v>
      </c>
      <c r="BG368">
        <v>27</v>
      </c>
      <c r="BH368" t="s">
        <v>280</v>
      </c>
      <c r="BR368" t="s">
        <v>3390</v>
      </c>
      <c r="CG368">
        <v>550</v>
      </c>
      <c r="CH368">
        <v>600</v>
      </c>
      <c r="CI368">
        <v>732</v>
      </c>
      <c r="CJ368">
        <v>789</v>
      </c>
      <c r="CK368">
        <v>330</v>
      </c>
      <c r="CL368">
        <v>390</v>
      </c>
      <c r="CM368">
        <v>25</v>
      </c>
      <c r="CN368" t="s">
        <v>3391</v>
      </c>
      <c r="CO368">
        <v>256</v>
      </c>
      <c r="CP368">
        <v>315</v>
      </c>
      <c r="CQ368">
        <v>744</v>
      </c>
      <c r="CR368">
        <v>788</v>
      </c>
      <c r="CS368">
        <v>185</v>
      </c>
      <c r="CT368">
        <v>249</v>
      </c>
      <c r="CU368" t="s">
        <v>1400</v>
      </c>
      <c r="CV368">
        <v>9</v>
      </c>
    </row>
    <row r="369" spans="1:100" x14ac:dyDescent="0.25">
      <c r="A369" t="s">
        <v>3392</v>
      </c>
      <c r="B369" t="s">
        <v>3339</v>
      </c>
      <c r="C369" t="s">
        <v>110</v>
      </c>
      <c r="D369" t="s">
        <v>3393</v>
      </c>
      <c r="E369" t="s">
        <v>3361</v>
      </c>
      <c r="F369" t="s">
        <v>113</v>
      </c>
      <c r="G369">
        <v>45400</v>
      </c>
      <c r="H369" t="s">
        <v>3376</v>
      </c>
      <c r="I369" t="s">
        <v>3394</v>
      </c>
      <c r="J369" t="s">
        <v>3395</v>
      </c>
      <c r="K369" t="s">
        <v>117</v>
      </c>
      <c r="L369" t="s">
        <v>1685</v>
      </c>
      <c r="M369" t="s">
        <v>1686</v>
      </c>
      <c r="N369" t="s">
        <v>1687</v>
      </c>
      <c r="O369" t="s">
        <v>1688</v>
      </c>
      <c r="P369">
        <v>15</v>
      </c>
      <c r="Q369">
        <v>10</v>
      </c>
      <c r="W369">
        <v>-15</v>
      </c>
      <c r="X369">
        <v>43</v>
      </c>
      <c r="Y369">
        <v>-15</v>
      </c>
      <c r="Z369">
        <v>24</v>
      </c>
      <c r="AF369" t="s">
        <v>627</v>
      </c>
      <c r="AG369" t="s">
        <v>157</v>
      </c>
      <c r="AK369" t="s">
        <v>1691</v>
      </c>
      <c r="AM369">
        <v>6</v>
      </c>
      <c r="AN369" t="s">
        <v>127</v>
      </c>
      <c r="AO369">
        <v>17</v>
      </c>
      <c r="AP369" t="s">
        <v>129</v>
      </c>
      <c r="AQ369" t="s">
        <v>129</v>
      </c>
      <c r="AR369" t="s">
        <v>129</v>
      </c>
      <c r="AS369" t="s">
        <v>129</v>
      </c>
      <c r="AT369" t="s">
        <v>187</v>
      </c>
      <c r="AU369" t="s">
        <v>131</v>
      </c>
      <c r="AV369" t="s">
        <v>132</v>
      </c>
      <c r="AW369">
        <v>10</v>
      </c>
      <c r="BD369" t="s">
        <v>3396</v>
      </c>
      <c r="BE369" t="s">
        <v>129</v>
      </c>
      <c r="BG369">
        <v>26</v>
      </c>
      <c r="BH369" t="s">
        <v>280</v>
      </c>
      <c r="BR369" t="s">
        <v>3372</v>
      </c>
      <c r="CG369">
        <v>450</v>
      </c>
      <c r="CH369">
        <v>500</v>
      </c>
      <c r="CI369">
        <v>710</v>
      </c>
      <c r="CJ369">
        <v>761</v>
      </c>
      <c r="CK369">
        <v>293</v>
      </c>
      <c r="CL369">
        <v>327</v>
      </c>
      <c r="CM369">
        <v>21</v>
      </c>
      <c r="CN369">
        <v>23</v>
      </c>
      <c r="CO369">
        <v>256</v>
      </c>
      <c r="CP369">
        <v>314</v>
      </c>
      <c r="CQ369">
        <v>744</v>
      </c>
      <c r="CR369">
        <v>788</v>
      </c>
      <c r="CS369">
        <v>185</v>
      </c>
      <c r="CT369">
        <v>249</v>
      </c>
      <c r="CU369" t="s">
        <v>1400</v>
      </c>
      <c r="CV369">
        <v>9</v>
      </c>
    </row>
    <row r="370" spans="1:100" x14ac:dyDescent="0.25">
      <c r="A370" t="s">
        <v>3397</v>
      </c>
      <c r="B370" t="s">
        <v>3339</v>
      </c>
      <c r="C370" t="s">
        <v>110</v>
      </c>
      <c r="D370" t="s">
        <v>3398</v>
      </c>
      <c r="E370" t="s">
        <v>3361</v>
      </c>
      <c r="F370" t="s">
        <v>177</v>
      </c>
      <c r="G370">
        <v>50800</v>
      </c>
      <c r="H370" t="s">
        <v>3362</v>
      </c>
      <c r="I370" t="s">
        <v>3363</v>
      </c>
      <c r="J370" t="s">
        <v>3364</v>
      </c>
      <c r="K370" t="s">
        <v>117</v>
      </c>
      <c r="L370" t="s">
        <v>3399</v>
      </c>
      <c r="M370" t="s">
        <v>3400</v>
      </c>
      <c r="N370" t="s">
        <v>3401</v>
      </c>
      <c r="O370" t="s">
        <v>3402</v>
      </c>
      <c r="P370">
        <v>15</v>
      </c>
      <c r="Q370">
        <v>10</v>
      </c>
      <c r="T370">
        <v>1</v>
      </c>
      <c r="W370">
        <v>-15</v>
      </c>
      <c r="X370">
        <v>43</v>
      </c>
      <c r="Y370">
        <v>-15</v>
      </c>
      <c r="Z370">
        <v>24</v>
      </c>
      <c r="AC370">
        <v>25</v>
      </c>
      <c r="AF370" t="s">
        <v>653</v>
      </c>
      <c r="AG370" t="s">
        <v>157</v>
      </c>
      <c r="AK370" t="s">
        <v>1691</v>
      </c>
      <c r="AM370" t="s">
        <v>126</v>
      </c>
      <c r="AN370" t="s">
        <v>127</v>
      </c>
      <c r="AO370">
        <v>17</v>
      </c>
      <c r="AP370" t="s">
        <v>129</v>
      </c>
      <c r="AQ370" t="s">
        <v>129</v>
      </c>
      <c r="AR370" t="s">
        <v>129</v>
      </c>
      <c r="AS370" t="s">
        <v>129</v>
      </c>
      <c r="AT370" t="s">
        <v>187</v>
      </c>
      <c r="AU370" t="s">
        <v>131</v>
      </c>
      <c r="AV370" t="s">
        <v>1560</v>
      </c>
      <c r="AW370">
        <v>10</v>
      </c>
      <c r="BD370" t="s">
        <v>3403</v>
      </c>
      <c r="BE370" t="s">
        <v>129</v>
      </c>
      <c r="BG370">
        <v>37</v>
      </c>
      <c r="BH370" t="s">
        <v>280</v>
      </c>
      <c r="BR370" t="s">
        <v>1701</v>
      </c>
      <c r="CG370">
        <v>550</v>
      </c>
      <c r="CH370">
        <v>600</v>
      </c>
      <c r="CI370">
        <v>732</v>
      </c>
      <c r="CJ370">
        <v>789</v>
      </c>
      <c r="CK370">
        <v>330</v>
      </c>
      <c r="CL370">
        <v>390</v>
      </c>
      <c r="CM370">
        <v>25</v>
      </c>
      <c r="CN370" t="s">
        <v>3391</v>
      </c>
      <c r="CO370">
        <v>256</v>
      </c>
      <c r="CP370">
        <v>314</v>
      </c>
      <c r="CQ370">
        <v>819</v>
      </c>
      <c r="CR370">
        <v>863</v>
      </c>
      <c r="CS370">
        <v>185</v>
      </c>
      <c r="CT370">
        <v>249</v>
      </c>
      <c r="CU370">
        <v>8</v>
      </c>
      <c r="CV370" t="s">
        <v>247</v>
      </c>
    </row>
    <row r="371" spans="1:100" x14ac:dyDescent="0.25">
      <c r="A371" t="s">
        <v>3404</v>
      </c>
      <c r="B371" t="s">
        <v>3339</v>
      </c>
      <c r="C371" t="s">
        <v>110</v>
      </c>
      <c r="D371" t="s">
        <v>3405</v>
      </c>
      <c r="E371" t="s">
        <v>3361</v>
      </c>
      <c r="F371" t="s">
        <v>113</v>
      </c>
      <c r="G371">
        <v>50800</v>
      </c>
      <c r="H371" t="s">
        <v>3376</v>
      </c>
      <c r="I371" t="s">
        <v>3406</v>
      </c>
      <c r="J371" t="s">
        <v>3407</v>
      </c>
      <c r="K371" t="s">
        <v>117</v>
      </c>
      <c r="L371" t="s">
        <v>3408</v>
      </c>
      <c r="M371" t="s">
        <v>1024</v>
      </c>
      <c r="N371" t="s">
        <v>3409</v>
      </c>
      <c r="O371" t="s">
        <v>3410</v>
      </c>
      <c r="P371">
        <v>15</v>
      </c>
      <c r="Q371">
        <v>10</v>
      </c>
      <c r="W371">
        <v>-15</v>
      </c>
      <c r="X371">
        <v>43</v>
      </c>
      <c r="Y371">
        <v>-15</v>
      </c>
      <c r="Z371">
        <v>24</v>
      </c>
      <c r="AF371" t="s">
        <v>653</v>
      </c>
      <c r="AG371" t="s">
        <v>157</v>
      </c>
      <c r="AK371" t="s">
        <v>1691</v>
      </c>
      <c r="AM371">
        <v>6</v>
      </c>
      <c r="AN371" t="s">
        <v>127</v>
      </c>
      <c r="AO371">
        <v>17</v>
      </c>
      <c r="AP371" t="s">
        <v>129</v>
      </c>
      <c r="AQ371" t="s">
        <v>129</v>
      </c>
      <c r="AR371" t="s">
        <v>129</v>
      </c>
      <c r="AS371" t="s">
        <v>129</v>
      </c>
      <c r="AT371" t="s">
        <v>187</v>
      </c>
      <c r="AU371" t="s">
        <v>131</v>
      </c>
      <c r="AV371" t="s">
        <v>132</v>
      </c>
      <c r="AW371">
        <v>10</v>
      </c>
      <c r="BD371" t="s">
        <v>3411</v>
      </c>
      <c r="BE371" t="s">
        <v>129</v>
      </c>
      <c r="BG371">
        <v>35</v>
      </c>
      <c r="BH371" t="s">
        <v>280</v>
      </c>
      <c r="BR371" t="s">
        <v>3412</v>
      </c>
      <c r="CG371">
        <v>550</v>
      </c>
      <c r="CH371">
        <v>600</v>
      </c>
      <c r="CI371">
        <v>732</v>
      </c>
      <c r="CJ371">
        <v>789</v>
      </c>
      <c r="CK371">
        <v>330</v>
      </c>
      <c r="CL371">
        <v>390</v>
      </c>
      <c r="CM371">
        <v>25</v>
      </c>
      <c r="CN371" t="s">
        <v>3391</v>
      </c>
      <c r="CO371">
        <v>256</v>
      </c>
      <c r="CP371">
        <v>314</v>
      </c>
      <c r="CQ371">
        <v>819</v>
      </c>
      <c r="CR371">
        <v>863</v>
      </c>
      <c r="CS371">
        <v>185</v>
      </c>
      <c r="CT371">
        <v>249</v>
      </c>
      <c r="CU371" t="s">
        <v>137</v>
      </c>
      <c r="CV371">
        <v>10</v>
      </c>
    </row>
    <row r="372" spans="1:100" x14ac:dyDescent="0.25">
      <c r="A372" t="s">
        <v>3413</v>
      </c>
      <c r="B372" t="s">
        <v>3339</v>
      </c>
      <c r="C372" t="s">
        <v>110</v>
      </c>
      <c r="D372" t="s">
        <v>3414</v>
      </c>
      <c r="E372" t="s">
        <v>3361</v>
      </c>
      <c r="F372" t="s">
        <v>177</v>
      </c>
      <c r="G372">
        <v>76800</v>
      </c>
      <c r="H372" t="s">
        <v>3362</v>
      </c>
      <c r="I372" t="s">
        <v>3363</v>
      </c>
      <c r="J372" t="s">
        <v>3364</v>
      </c>
      <c r="K372" t="s">
        <v>117</v>
      </c>
      <c r="L372" t="s">
        <v>3415</v>
      </c>
      <c r="M372" t="s">
        <v>3416</v>
      </c>
      <c r="N372" t="s">
        <v>3417</v>
      </c>
      <c r="O372" t="s">
        <v>3418</v>
      </c>
      <c r="P372">
        <v>20</v>
      </c>
      <c r="Q372">
        <v>10</v>
      </c>
      <c r="T372">
        <v>1</v>
      </c>
      <c r="W372">
        <v>-15</v>
      </c>
      <c r="X372">
        <v>43</v>
      </c>
      <c r="Y372">
        <v>-15</v>
      </c>
      <c r="Z372">
        <v>24</v>
      </c>
      <c r="AC372">
        <v>35</v>
      </c>
      <c r="AF372" t="s">
        <v>653</v>
      </c>
      <c r="AG372" t="s">
        <v>157</v>
      </c>
      <c r="AK372" t="s">
        <v>1691</v>
      </c>
      <c r="AM372" t="s">
        <v>126</v>
      </c>
      <c r="AN372" t="s">
        <v>127</v>
      </c>
      <c r="AO372">
        <v>17</v>
      </c>
      <c r="AP372" t="s">
        <v>129</v>
      </c>
      <c r="AQ372" t="s">
        <v>129</v>
      </c>
      <c r="AR372" t="s">
        <v>129</v>
      </c>
      <c r="AS372" t="s">
        <v>129</v>
      </c>
      <c r="AT372" t="s">
        <v>187</v>
      </c>
      <c r="AU372" t="s">
        <v>312</v>
      </c>
      <c r="AV372" t="s">
        <v>1560</v>
      </c>
      <c r="AW372">
        <v>16</v>
      </c>
      <c r="BD372" t="s">
        <v>3419</v>
      </c>
      <c r="BE372" t="s">
        <v>129</v>
      </c>
      <c r="BG372">
        <v>55</v>
      </c>
      <c r="BH372" t="s">
        <v>280</v>
      </c>
      <c r="BR372" t="s">
        <v>3420</v>
      </c>
      <c r="CG372">
        <v>596</v>
      </c>
      <c r="CH372">
        <v>630</v>
      </c>
      <c r="CI372">
        <v>848</v>
      </c>
      <c r="CJ372">
        <v>878</v>
      </c>
      <c r="CK372">
        <v>320</v>
      </c>
      <c r="CL372">
        <v>360</v>
      </c>
      <c r="CM372">
        <v>34</v>
      </c>
      <c r="CN372">
        <v>37</v>
      </c>
      <c r="CO372">
        <v>304</v>
      </c>
      <c r="CP372">
        <v>375</v>
      </c>
      <c r="CQ372">
        <v>1017</v>
      </c>
      <c r="CR372">
        <v>1077</v>
      </c>
      <c r="CS372">
        <v>221</v>
      </c>
      <c r="CT372">
        <v>300</v>
      </c>
      <c r="CU372">
        <v>14</v>
      </c>
      <c r="CV372">
        <v>17</v>
      </c>
    </row>
    <row r="373" spans="1:100" x14ac:dyDescent="0.25">
      <c r="A373" t="s">
        <v>3421</v>
      </c>
      <c r="B373" t="s">
        <v>3339</v>
      </c>
      <c r="C373" t="s">
        <v>110</v>
      </c>
      <c r="D373" t="s">
        <v>3422</v>
      </c>
      <c r="E373" t="s">
        <v>3361</v>
      </c>
      <c r="F373" t="s">
        <v>113</v>
      </c>
      <c r="G373">
        <v>76800</v>
      </c>
      <c r="H373" t="s">
        <v>3376</v>
      </c>
      <c r="I373" t="s">
        <v>3423</v>
      </c>
      <c r="J373" t="s">
        <v>3424</v>
      </c>
      <c r="K373" t="s">
        <v>117</v>
      </c>
      <c r="L373" t="s">
        <v>3425</v>
      </c>
      <c r="M373" t="s">
        <v>1706</v>
      </c>
      <c r="N373" t="s">
        <v>1707</v>
      </c>
      <c r="O373" t="s">
        <v>1708</v>
      </c>
      <c r="P373">
        <v>25</v>
      </c>
      <c r="Q373">
        <v>10</v>
      </c>
      <c r="W373">
        <v>-15</v>
      </c>
      <c r="X373">
        <v>43</v>
      </c>
      <c r="Y373">
        <v>-15</v>
      </c>
      <c r="Z373">
        <v>24</v>
      </c>
      <c r="AF373" t="s">
        <v>966</v>
      </c>
      <c r="AG373" t="s">
        <v>157</v>
      </c>
      <c r="AK373" t="s">
        <v>1691</v>
      </c>
      <c r="AM373">
        <v>6</v>
      </c>
      <c r="AN373" t="s">
        <v>127</v>
      </c>
      <c r="AO373">
        <v>17</v>
      </c>
      <c r="AP373" t="s">
        <v>129</v>
      </c>
      <c r="AQ373" t="s">
        <v>129</v>
      </c>
      <c r="AR373" t="s">
        <v>129</v>
      </c>
      <c r="AS373" t="s">
        <v>129</v>
      </c>
      <c r="AT373" t="s">
        <v>187</v>
      </c>
      <c r="AU373" t="s">
        <v>312</v>
      </c>
      <c r="AV373" t="s">
        <v>132</v>
      </c>
      <c r="AW373">
        <v>16</v>
      </c>
      <c r="BD373" t="s">
        <v>3426</v>
      </c>
      <c r="BE373" t="s">
        <v>129</v>
      </c>
      <c r="BG373">
        <v>46</v>
      </c>
      <c r="BH373" t="s">
        <v>280</v>
      </c>
      <c r="BR373" t="s">
        <v>1711</v>
      </c>
      <c r="CG373">
        <v>555</v>
      </c>
      <c r="CH373">
        <v>590</v>
      </c>
      <c r="CI373">
        <v>732</v>
      </c>
      <c r="CJ373">
        <v>791</v>
      </c>
      <c r="CK373">
        <v>330</v>
      </c>
      <c r="CL373">
        <v>373</v>
      </c>
      <c r="CM373" t="s">
        <v>1498</v>
      </c>
      <c r="CN373">
        <v>29</v>
      </c>
      <c r="CO373">
        <v>307</v>
      </c>
      <c r="CP373">
        <v>366</v>
      </c>
      <c r="CQ373">
        <v>1013</v>
      </c>
      <c r="CR373">
        <v>1055</v>
      </c>
      <c r="CS373">
        <v>221</v>
      </c>
      <c r="CT373">
        <v>287</v>
      </c>
      <c r="CU373" t="s">
        <v>1712</v>
      </c>
      <c r="CV373">
        <v>16</v>
      </c>
    </row>
    <row r="374" spans="1:100" x14ac:dyDescent="0.25">
      <c r="A374" t="s">
        <v>3427</v>
      </c>
      <c r="B374" t="s">
        <v>3339</v>
      </c>
      <c r="C374" t="s">
        <v>110</v>
      </c>
      <c r="D374" t="s">
        <v>3428</v>
      </c>
      <c r="E374" t="s">
        <v>3361</v>
      </c>
      <c r="F374" t="s">
        <v>177</v>
      </c>
      <c r="G374">
        <v>101200</v>
      </c>
      <c r="H374" t="s">
        <v>3362</v>
      </c>
      <c r="I374" t="s">
        <v>3363</v>
      </c>
      <c r="J374" t="s">
        <v>3364</v>
      </c>
      <c r="K374" t="s">
        <v>117</v>
      </c>
      <c r="L374" t="s">
        <v>3429</v>
      </c>
      <c r="M374" t="s">
        <v>3430</v>
      </c>
      <c r="N374" t="s">
        <v>3431</v>
      </c>
      <c r="O374" t="s">
        <v>3432</v>
      </c>
      <c r="P374">
        <v>25</v>
      </c>
      <c r="Q374">
        <v>10</v>
      </c>
      <c r="T374">
        <v>1</v>
      </c>
      <c r="W374">
        <v>-15</v>
      </c>
      <c r="X374">
        <v>43</v>
      </c>
      <c r="Y374">
        <v>-15</v>
      </c>
      <c r="Z374">
        <v>24</v>
      </c>
      <c r="AC374">
        <v>50</v>
      </c>
      <c r="AF374" t="s">
        <v>653</v>
      </c>
      <c r="AG374" t="s">
        <v>157</v>
      </c>
      <c r="AK374" t="s">
        <v>1691</v>
      </c>
      <c r="AM374" t="s">
        <v>126</v>
      </c>
      <c r="AN374" t="s">
        <v>1559</v>
      </c>
      <c r="AO374">
        <v>17</v>
      </c>
      <c r="AP374" t="s">
        <v>129</v>
      </c>
      <c r="AQ374" t="s">
        <v>129</v>
      </c>
      <c r="AR374" t="s">
        <v>129</v>
      </c>
      <c r="AS374" t="s">
        <v>129</v>
      </c>
      <c r="AT374" t="s">
        <v>187</v>
      </c>
      <c r="AU374" t="s">
        <v>312</v>
      </c>
      <c r="AV374" t="s">
        <v>1560</v>
      </c>
      <c r="AW374">
        <v>20</v>
      </c>
      <c r="BD374" t="s">
        <v>3433</v>
      </c>
      <c r="BE374" t="s">
        <v>129</v>
      </c>
      <c r="BG374">
        <v>70</v>
      </c>
      <c r="BH374" t="s">
        <v>280</v>
      </c>
      <c r="BR374" t="s">
        <v>3434</v>
      </c>
      <c r="CG374">
        <v>700</v>
      </c>
      <c r="CH374">
        <v>735</v>
      </c>
      <c r="CI374">
        <v>965</v>
      </c>
      <c r="CJ374">
        <v>1026</v>
      </c>
      <c r="CK374">
        <v>396</v>
      </c>
      <c r="CL374">
        <v>455</v>
      </c>
      <c r="CM374">
        <v>46</v>
      </c>
      <c r="CN374" t="s">
        <v>3196</v>
      </c>
      <c r="CO374">
        <v>304</v>
      </c>
      <c r="CP374">
        <v>375</v>
      </c>
      <c r="CQ374">
        <v>1017</v>
      </c>
      <c r="CR374">
        <v>1077</v>
      </c>
      <c r="CS374">
        <v>221</v>
      </c>
      <c r="CT374">
        <v>300</v>
      </c>
      <c r="CU374">
        <v>14</v>
      </c>
      <c r="CV374">
        <v>17</v>
      </c>
    </row>
    <row r="375" spans="1:100" x14ac:dyDescent="0.25">
      <c r="A375" t="s">
        <v>3435</v>
      </c>
      <c r="B375" t="s">
        <v>3339</v>
      </c>
      <c r="C375" t="s">
        <v>110</v>
      </c>
      <c r="D375" t="s">
        <v>3436</v>
      </c>
      <c r="E375" t="s">
        <v>3361</v>
      </c>
      <c r="F375" t="s">
        <v>113</v>
      </c>
      <c r="G375">
        <v>101200</v>
      </c>
      <c r="H375" t="s">
        <v>3376</v>
      </c>
      <c r="I375" t="s">
        <v>3437</v>
      </c>
      <c r="J375" t="s">
        <v>3438</v>
      </c>
      <c r="K375" t="s">
        <v>117</v>
      </c>
      <c r="L375" t="s">
        <v>3439</v>
      </c>
      <c r="M375" t="s">
        <v>3440</v>
      </c>
      <c r="N375" t="s">
        <v>3441</v>
      </c>
      <c r="O375" t="s">
        <v>3442</v>
      </c>
      <c r="P375">
        <v>25</v>
      </c>
      <c r="Q375">
        <v>10</v>
      </c>
      <c r="W375">
        <v>-15</v>
      </c>
      <c r="X375">
        <v>43</v>
      </c>
      <c r="Y375">
        <v>-15</v>
      </c>
      <c r="Z375">
        <v>24</v>
      </c>
      <c r="AF375" t="s">
        <v>121</v>
      </c>
      <c r="AG375" t="s">
        <v>157</v>
      </c>
      <c r="AK375" t="s">
        <v>1691</v>
      </c>
      <c r="AM375">
        <v>6</v>
      </c>
      <c r="AN375">
        <v>12</v>
      </c>
      <c r="AO375">
        <v>17</v>
      </c>
      <c r="AP375" t="s">
        <v>129</v>
      </c>
      <c r="AQ375" t="s">
        <v>129</v>
      </c>
      <c r="AR375" t="s">
        <v>129</v>
      </c>
      <c r="AS375" t="s">
        <v>129</v>
      </c>
      <c r="AT375" t="s">
        <v>187</v>
      </c>
      <c r="AU375" t="s">
        <v>312</v>
      </c>
      <c r="AV375" t="s">
        <v>132</v>
      </c>
      <c r="AW375">
        <v>16</v>
      </c>
      <c r="BD375" t="s">
        <v>3443</v>
      </c>
      <c r="BE375" t="s">
        <v>129</v>
      </c>
      <c r="BG375">
        <v>62</v>
      </c>
      <c r="BH375" t="s">
        <v>280</v>
      </c>
      <c r="BR375" t="s">
        <v>3444</v>
      </c>
      <c r="CG375">
        <v>555</v>
      </c>
      <c r="CH375">
        <v>591</v>
      </c>
      <c r="CI375">
        <v>873</v>
      </c>
      <c r="CJ375">
        <v>948</v>
      </c>
      <c r="CK375">
        <v>376</v>
      </c>
      <c r="CL375">
        <v>428</v>
      </c>
      <c r="CM375" t="s">
        <v>3351</v>
      </c>
      <c r="CN375" t="s">
        <v>1402</v>
      </c>
      <c r="CO375">
        <v>307</v>
      </c>
      <c r="CP375">
        <v>375</v>
      </c>
      <c r="CQ375">
        <v>1013</v>
      </c>
      <c r="CR375">
        <v>1077</v>
      </c>
      <c r="CS375">
        <v>221</v>
      </c>
      <c r="CT375">
        <v>300</v>
      </c>
      <c r="CU375">
        <v>14</v>
      </c>
      <c r="CV375">
        <v>17</v>
      </c>
    </row>
    <row r="376" spans="1:100" x14ac:dyDescent="0.25">
      <c r="A376" t="s">
        <v>3445</v>
      </c>
      <c r="B376" t="s">
        <v>3339</v>
      </c>
      <c r="C376" t="s">
        <v>110</v>
      </c>
      <c r="D376" t="s">
        <v>3446</v>
      </c>
      <c r="E376" t="s">
        <v>3447</v>
      </c>
      <c r="F376" t="s">
        <v>177</v>
      </c>
      <c r="G376">
        <v>29000</v>
      </c>
      <c r="H376" t="s">
        <v>3448</v>
      </c>
      <c r="I376" t="s">
        <v>3449</v>
      </c>
      <c r="J376" t="s">
        <v>3450</v>
      </c>
      <c r="K376" t="s">
        <v>129</v>
      </c>
      <c r="L376" t="s">
        <v>3206</v>
      </c>
      <c r="M376" t="s">
        <v>3451</v>
      </c>
      <c r="N376" t="s">
        <v>3452</v>
      </c>
      <c r="O376" t="s">
        <v>3453</v>
      </c>
      <c r="P376">
        <v>15</v>
      </c>
      <c r="Q376">
        <v>10</v>
      </c>
      <c r="T376">
        <v>1</v>
      </c>
      <c r="W376">
        <v>18</v>
      </c>
      <c r="X376">
        <v>43</v>
      </c>
      <c r="Y376">
        <v>-15</v>
      </c>
      <c r="Z376">
        <v>24</v>
      </c>
      <c r="AC376">
        <v>10</v>
      </c>
      <c r="AD376" t="s">
        <v>3454</v>
      </c>
      <c r="AE376" t="s">
        <v>3455</v>
      </c>
      <c r="AK376" t="s">
        <v>1691</v>
      </c>
      <c r="AM376" t="s">
        <v>126</v>
      </c>
      <c r="AN376" t="s">
        <v>127</v>
      </c>
      <c r="AO376">
        <v>17</v>
      </c>
      <c r="AP376" t="s">
        <v>129</v>
      </c>
      <c r="AQ376" t="s">
        <v>129</v>
      </c>
      <c r="AR376" t="s">
        <v>129</v>
      </c>
      <c r="AS376" t="s">
        <v>129</v>
      </c>
      <c r="AT376" t="s">
        <v>130</v>
      </c>
      <c r="AU376" t="s">
        <v>131</v>
      </c>
      <c r="AV376" t="s">
        <v>1479</v>
      </c>
      <c r="AW376">
        <v>10</v>
      </c>
      <c r="BD376" t="s">
        <v>3456</v>
      </c>
      <c r="BE376" t="s">
        <v>129</v>
      </c>
      <c r="BG376">
        <v>23</v>
      </c>
      <c r="BH376" t="s">
        <v>280</v>
      </c>
      <c r="BR376" t="s">
        <v>3457</v>
      </c>
      <c r="CG376">
        <v>428</v>
      </c>
      <c r="CH376">
        <v>475</v>
      </c>
      <c r="CI376">
        <v>720</v>
      </c>
      <c r="CJ376">
        <v>765</v>
      </c>
      <c r="CK376">
        <v>310</v>
      </c>
      <c r="CL376">
        <v>350</v>
      </c>
      <c r="CM376" t="s">
        <v>3458</v>
      </c>
      <c r="CN376" t="s">
        <v>529</v>
      </c>
      <c r="CO376">
        <v>260</v>
      </c>
      <c r="CP376">
        <v>316</v>
      </c>
      <c r="CQ376">
        <v>704</v>
      </c>
      <c r="CR376">
        <v>748</v>
      </c>
      <c r="CS376">
        <v>185</v>
      </c>
      <c r="CT376">
        <v>247</v>
      </c>
      <c r="CU376" t="s">
        <v>1400</v>
      </c>
      <c r="CV376" t="s">
        <v>3459</v>
      </c>
    </row>
    <row r="377" spans="1:100" x14ac:dyDescent="0.25">
      <c r="A377" t="s">
        <v>3460</v>
      </c>
      <c r="B377" t="s">
        <v>3339</v>
      </c>
      <c r="C377" t="s">
        <v>110</v>
      </c>
      <c r="D377" t="s">
        <v>3461</v>
      </c>
      <c r="E377" t="s">
        <v>3447</v>
      </c>
      <c r="F377" t="s">
        <v>113</v>
      </c>
      <c r="G377">
        <v>29000</v>
      </c>
      <c r="H377" t="s">
        <v>3448</v>
      </c>
      <c r="I377" t="s">
        <v>3449</v>
      </c>
      <c r="J377" t="s">
        <v>3450</v>
      </c>
      <c r="K377" t="s">
        <v>129</v>
      </c>
      <c r="L377" t="s">
        <v>3206</v>
      </c>
      <c r="M377" t="s">
        <v>3462</v>
      </c>
      <c r="N377" t="s">
        <v>3452</v>
      </c>
      <c r="O377" t="s">
        <v>3463</v>
      </c>
      <c r="P377">
        <v>15</v>
      </c>
      <c r="Q377">
        <v>10</v>
      </c>
      <c r="W377">
        <v>18</v>
      </c>
      <c r="X377">
        <v>43</v>
      </c>
      <c r="Y377">
        <v>-15</v>
      </c>
      <c r="Z377">
        <v>24</v>
      </c>
      <c r="AD377" t="s">
        <v>870</v>
      </c>
      <c r="AE377" t="s">
        <v>871</v>
      </c>
      <c r="AK377" t="s">
        <v>1691</v>
      </c>
      <c r="AM377" t="s">
        <v>126</v>
      </c>
      <c r="AN377" t="s">
        <v>127</v>
      </c>
      <c r="AO377">
        <v>17</v>
      </c>
      <c r="AP377" t="s">
        <v>129</v>
      </c>
      <c r="AQ377" t="s">
        <v>129</v>
      </c>
      <c r="AR377" t="s">
        <v>129</v>
      </c>
      <c r="AS377" t="s">
        <v>129</v>
      </c>
      <c r="AT377" t="s">
        <v>130</v>
      </c>
      <c r="AU377" t="s">
        <v>131</v>
      </c>
      <c r="AV377" t="s">
        <v>1479</v>
      </c>
      <c r="AW377">
        <v>10</v>
      </c>
      <c r="BD377" t="s">
        <v>3464</v>
      </c>
      <c r="BE377" t="s">
        <v>129</v>
      </c>
      <c r="BG377">
        <v>23</v>
      </c>
      <c r="BH377" t="s">
        <v>280</v>
      </c>
      <c r="BR377" t="s">
        <v>3465</v>
      </c>
      <c r="CG377">
        <v>450</v>
      </c>
      <c r="CH377">
        <v>500</v>
      </c>
      <c r="CI377">
        <v>710</v>
      </c>
      <c r="CJ377">
        <v>761</v>
      </c>
      <c r="CK377">
        <v>293</v>
      </c>
      <c r="CL377">
        <v>327</v>
      </c>
      <c r="CM377" t="s">
        <v>3466</v>
      </c>
      <c r="CN377" t="s">
        <v>2215</v>
      </c>
      <c r="CO377">
        <v>260</v>
      </c>
      <c r="CP377">
        <v>316</v>
      </c>
      <c r="CQ377">
        <v>704</v>
      </c>
      <c r="CR377">
        <v>748</v>
      </c>
      <c r="CS377">
        <v>185</v>
      </c>
      <c r="CT377">
        <v>247</v>
      </c>
      <c r="CU377" t="s">
        <v>1400</v>
      </c>
      <c r="CV377" t="s">
        <v>3459</v>
      </c>
    </row>
    <row r="378" spans="1:100" x14ac:dyDescent="0.25">
      <c r="A378" t="s">
        <v>3467</v>
      </c>
      <c r="B378" t="s">
        <v>3339</v>
      </c>
      <c r="C378" t="s">
        <v>110</v>
      </c>
      <c r="D378" t="s">
        <v>3468</v>
      </c>
      <c r="E378" t="s">
        <v>3447</v>
      </c>
      <c r="F378" t="s">
        <v>177</v>
      </c>
      <c r="G378">
        <v>30800</v>
      </c>
      <c r="H378" t="s">
        <v>3448</v>
      </c>
      <c r="I378" t="s">
        <v>3449</v>
      </c>
      <c r="J378" t="s">
        <v>3450</v>
      </c>
      <c r="K378" t="s">
        <v>129</v>
      </c>
      <c r="L378" t="s">
        <v>2810</v>
      </c>
      <c r="M378" t="s">
        <v>3469</v>
      </c>
      <c r="N378" t="s">
        <v>2812</v>
      </c>
      <c r="O378" t="s">
        <v>3470</v>
      </c>
      <c r="P378">
        <v>15</v>
      </c>
      <c r="Q378">
        <v>10</v>
      </c>
      <c r="T378">
        <v>1</v>
      </c>
      <c r="W378">
        <v>18</v>
      </c>
      <c r="X378">
        <v>43</v>
      </c>
      <c r="Y378">
        <v>-15</v>
      </c>
      <c r="Z378">
        <v>24</v>
      </c>
      <c r="AC378">
        <v>12</v>
      </c>
      <c r="AD378" t="s">
        <v>3454</v>
      </c>
      <c r="AE378" t="s">
        <v>3455</v>
      </c>
      <c r="AK378" t="s">
        <v>1691</v>
      </c>
      <c r="AM378" t="s">
        <v>126</v>
      </c>
      <c r="AN378" t="s">
        <v>127</v>
      </c>
      <c r="AO378">
        <v>17</v>
      </c>
      <c r="AP378" t="s">
        <v>129</v>
      </c>
      <c r="AQ378" t="s">
        <v>129</v>
      </c>
      <c r="AR378" t="s">
        <v>129</v>
      </c>
      <c r="AS378" t="s">
        <v>129</v>
      </c>
      <c r="AT378" t="s">
        <v>130</v>
      </c>
      <c r="AU378" t="s">
        <v>131</v>
      </c>
      <c r="AV378" t="s">
        <v>1479</v>
      </c>
      <c r="AW378">
        <v>10</v>
      </c>
      <c r="BD378" t="s">
        <v>3471</v>
      </c>
      <c r="BE378" t="s">
        <v>129</v>
      </c>
      <c r="BG378">
        <v>26</v>
      </c>
      <c r="BH378" t="s">
        <v>280</v>
      </c>
      <c r="BR378" t="s">
        <v>3472</v>
      </c>
      <c r="CG378">
        <v>428</v>
      </c>
      <c r="CH378">
        <v>475</v>
      </c>
      <c r="CI378">
        <v>720</v>
      </c>
      <c r="CJ378">
        <v>765</v>
      </c>
      <c r="CK378">
        <v>310</v>
      </c>
      <c r="CL378">
        <v>350</v>
      </c>
      <c r="CM378">
        <v>25</v>
      </c>
      <c r="CN378">
        <v>27</v>
      </c>
      <c r="CO378">
        <v>260</v>
      </c>
      <c r="CP378">
        <v>316</v>
      </c>
      <c r="CQ378">
        <v>704</v>
      </c>
      <c r="CR378">
        <v>748</v>
      </c>
      <c r="CS378">
        <v>185</v>
      </c>
      <c r="CT378">
        <v>247</v>
      </c>
      <c r="CU378" t="s">
        <v>1400</v>
      </c>
      <c r="CV378" t="s">
        <v>3459</v>
      </c>
    </row>
    <row r="379" spans="1:100" x14ac:dyDescent="0.25">
      <c r="A379" t="s">
        <v>3473</v>
      </c>
      <c r="B379" t="s">
        <v>3339</v>
      </c>
      <c r="C379" t="s">
        <v>110</v>
      </c>
      <c r="D379" t="s">
        <v>3474</v>
      </c>
      <c r="E379" t="s">
        <v>3447</v>
      </c>
      <c r="F379" t="s">
        <v>113</v>
      </c>
      <c r="G379">
        <v>30800</v>
      </c>
      <c r="H379" t="s">
        <v>3448</v>
      </c>
      <c r="I379" t="s">
        <v>3449</v>
      </c>
      <c r="J379" t="s">
        <v>3450</v>
      </c>
      <c r="K379" t="s">
        <v>129</v>
      </c>
      <c r="L379" t="s">
        <v>2810</v>
      </c>
      <c r="M379" t="s">
        <v>3469</v>
      </c>
      <c r="N379" t="s">
        <v>2812</v>
      </c>
      <c r="O379" t="s">
        <v>3470</v>
      </c>
      <c r="P379">
        <v>15</v>
      </c>
      <c r="Q379">
        <v>10</v>
      </c>
      <c r="W379">
        <v>18</v>
      </c>
      <c r="X379">
        <v>43</v>
      </c>
      <c r="Y379">
        <v>-15</v>
      </c>
      <c r="Z379">
        <v>24</v>
      </c>
      <c r="AD379" t="s">
        <v>870</v>
      </c>
      <c r="AE379" t="s">
        <v>871</v>
      </c>
      <c r="AK379" t="s">
        <v>1691</v>
      </c>
      <c r="AM379" t="s">
        <v>126</v>
      </c>
      <c r="AN379" t="s">
        <v>127</v>
      </c>
      <c r="AO379">
        <v>17</v>
      </c>
      <c r="AP379" t="s">
        <v>129</v>
      </c>
      <c r="AQ379" t="s">
        <v>129</v>
      </c>
      <c r="AR379" t="s">
        <v>129</v>
      </c>
      <c r="AS379" t="s">
        <v>129</v>
      </c>
      <c r="AT379" t="s">
        <v>130</v>
      </c>
      <c r="AU379" t="s">
        <v>131</v>
      </c>
      <c r="AV379" t="s">
        <v>1479</v>
      </c>
      <c r="AW379">
        <v>10</v>
      </c>
      <c r="BD379" t="s">
        <v>3475</v>
      </c>
      <c r="BE379" t="s">
        <v>129</v>
      </c>
      <c r="BG379">
        <v>26</v>
      </c>
      <c r="BH379" t="s">
        <v>280</v>
      </c>
      <c r="BR379" t="s">
        <v>3465</v>
      </c>
      <c r="CG379">
        <v>450</v>
      </c>
      <c r="CH379">
        <v>500</v>
      </c>
      <c r="CI379">
        <v>710</v>
      </c>
      <c r="CJ379">
        <v>761</v>
      </c>
      <c r="CK379">
        <v>293</v>
      </c>
      <c r="CL379">
        <v>327</v>
      </c>
      <c r="CM379" t="s">
        <v>3476</v>
      </c>
      <c r="CN379" t="s">
        <v>1836</v>
      </c>
      <c r="CO379">
        <v>260</v>
      </c>
      <c r="CP379">
        <v>316</v>
      </c>
      <c r="CQ379">
        <v>704</v>
      </c>
      <c r="CR379">
        <v>748</v>
      </c>
      <c r="CS379">
        <v>185</v>
      </c>
      <c r="CT379">
        <v>247</v>
      </c>
      <c r="CU379" t="s">
        <v>3477</v>
      </c>
      <c r="CV379" t="s">
        <v>1530</v>
      </c>
    </row>
    <row r="380" spans="1:100" x14ac:dyDescent="0.25">
      <c r="A380" t="s">
        <v>3478</v>
      </c>
      <c r="B380" t="s">
        <v>3339</v>
      </c>
      <c r="C380" t="s">
        <v>110</v>
      </c>
      <c r="D380" t="s">
        <v>3479</v>
      </c>
      <c r="E380" t="s">
        <v>3447</v>
      </c>
      <c r="F380" t="s">
        <v>177</v>
      </c>
      <c r="G380">
        <v>38200</v>
      </c>
      <c r="H380" t="s">
        <v>3448</v>
      </c>
      <c r="I380" t="s">
        <v>3449</v>
      </c>
      <c r="J380" t="s">
        <v>3450</v>
      </c>
      <c r="K380" t="s">
        <v>129</v>
      </c>
      <c r="L380" t="s">
        <v>3480</v>
      </c>
      <c r="M380" t="s">
        <v>3481</v>
      </c>
      <c r="N380" t="s">
        <v>3482</v>
      </c>
      <c r="O380" t="s">
        <v>3483</v>
      </c>
      <c r="P380">
        <v>20</v>
      </c>
      <c r="Q380">
        <v>10</v>
      </c>
      <c r="T380">
        <v>1</v>
      </c>
      <c r="W380">
        <v>18</v>
      </c>
      <c r="X380">
        <v>43</v>
      </c>
      <c r="Y380">
        <v>-15</v>
      </c>
      <c r="Z380">
        <v>24</v>
      </c>
      <c r="AC380">
        <v>16</v>
      </c>
      <c r="AD380" t="s">
        <v>3484</v>
      </c>
      <c r="AE380" t="s">
        <v>3455</v>
      </c>
      <c r="AK380" t="s">
        <v>1691</v>
      </c>
      <c r="AM380" t="s">
        <v>126</v>
      </c>
      <c r="AN380" t="s">
        <v>170</v>
      </c>
      <c r="AO380">
        <v>17</v>
      </c>
      <c r="AP380" t="s">
        <v>129</v>
      </c>
      <c r="AQ380" t="s">
        <v>129</v>
      </c>
      <c r="AR380" t="s">
        <v>129</v>
      </c>
      <c r="AS380" t="s">
        <v>129</v>
      </c>
      <c r="AT380" t="s">
        <v>130</v>
      </c>
      <c r="AU380" t="s">
        <v>131</v>
      </c>
      <c r="AV380" t="s">
        <v>1479</v>
      </c>
      <c r="AW380">
        <v>16</v>
      </c>
      <c r="BD380" t="s">
        <v>3485</v>
      </c>
      <c r="BE380" t="s">
        <v>129</v>
      </c>
      <c r="BG380">
        <v>33</v>
      </c>
      <c r="BH380" t="s">
        <v>280</v>
      </c>
      <c r="BR380" t="s">
        <v>3486</v>
      </c>
      <c r="CG380">
        <v>540</v>
      </c>
      <c r="CH380">
        <v>580</v>
      </c>
      <c r="CI380">
        <v>782</v>
      </c>
      <c r="CJ380">
        <v>820</v>
      </c>
      <c r="CK380">
        <v>320</v>
      </c>
      <c r="CL380">
        <v>355</v>
      </c>
      <c r="CM380" t="s">
        <v>2017</v>
      </c>
      <c r="CN380" t="s">
        <v>3487</v>
      </c>
      <c r="CO380">
        <v>260</v>
      </c>
      <c r="CP380">
        <v>316</v>
      </c>
      <c r="CQ380">
        <v>779</v>
      </c>
      <c r="CR380">
        <v>823</v>
      </c>
      <c r="CS380">
        <v>185</v>
      </c>
      <c r="CT380">
        <v>247</v>
      </c>
      <c r="CU380" t="s">
        <v>512</v>
      </c>
      <c r="CV380" t="s">
        <v>2495</v>
      </c>
    </row>
    <row r="381" spans="1:100" x14ac:dyDescent="0.25">
      <c r="A381" t="s">
        <v>3488</v>
      </c>
      <c r="B381" t="s">
        <v>3339</v>
      </c>
      <c r="C381" t="s">
        <v>110</v>
      </c>
      <c r="D381" t="s">
        <v>3489</v>
      </c>
      <c r="E381" t="s">
        <v>3447</v>
      </c>
      <c r="F381" t="s">
        <v>113</v>
      </c>
      <c r="G381">
        <v>38200</v>
      </c>
      <c r="H381" t="s">
        <v>3448</v>
      </c>
      <c r="I381" t="s">
        <v>3449</v>
      </c>
      <c r="J381" t="s">
        <v>3450</v>
      </c>
      <c r="K381" t="s">
        <v>129</v>
      </c>
      <c r="L381" t="s">
        <v>3480</v>
      </c>
      <c r="M381" t="s">
        <v>3481</v>
      </c>
      <c r="N381" t="s">
        <v>3490</v>
      </c>
      <c r="O381" t="s">
        <v>3491</v>
      </c>
      <c r="P381">
        <v>20</v>
      </c>
      <c r="Q381">
        <v>10</v>
      </c>
      <c r="W381">
        <v>18</v>
      </c>
      <c r="X381">
        <v>43</v>
      </c>
      <c r="Y381">
        <v>-15</v>
      </c>
      <c r="Z381">
        <v>24</v>
      </c>
      <c r="AD381" t="s">
        <v>861</v>
      </c>
      <c r="AE381" t="s">
        <v>871</v>
      </c>
      <c r="AK381" t="s">
        <v>1691</v>
      </c>
      <c r="AM381" t="s">
        <v>126</v>
      </c>
      <c r="AN381" t="s">
        <v>170</v>
      </c>
      <c r="AO381">
        <v>17</v>
      </c>
      <c r="AP381" t="s">
        <v>129</v>
      </c>
      <c r="AQ381" t="s">
        <v>129</v>
      </c>
      <c r="AR381" t="s">
        <v>129</v>
      </c>
      <c r="AS381" t="s">
        <v>129</v>
      </c>
      <c r="AT381" t="s">
        <v>130</v>
      </c>
      <c r="AU381" t="s">
        <v>131</v>
      </c>
      <c r="AV381" t="s">
        <v>1479</v>
      </c>
      <c r="AW381">
        <v>16</v>
      </c>
      <c r="BD381" t="s">
        <v>3492</v>
      </c>
      <c r="BE381" t="s">
        <v>129</v>
      </c>
      <c r="BG381">
        <v>33</v>
      </c>
      <c r="BH381" t="s">
        <v>280</v>
      </c>
      <c r="BR381" t="s">
        <v>3493</v>
      </c>
      <c r="CG381">
        <v>555</v>
      </c>
      <c r="CH381">
        <v>590</v>
      </c>
      <c r="CI381">
        <v>732</v>
      </c>
      <c r="CJ381">
        <v>791</v>
      </c>
      <c r="CK381">
        <v>330</v>
      </c>
      <c r="CL381">
        <v>373</v>
      </c>
      <c r="CM381">
        <v>28</v>
      </c>
      <c r="CN381" t="s">
        <v>3494</v>
      </c>
      <c r="CO381">
        <v>260</v>
      </c>
      <c r="CP381">
        <v>316</v>
      </c>
      <c r="CQ381">
        <v>779</v>
      </c>
      <c r="CR381">
        <v>823</v>
      </c>
      <c r="CS381">
        <v>185</v>
      </c>
      <c r="CT381">
        <v>247</v>
      </c>
      <c r="CU381" t="s">
        <v>137</v>
      </c>
      <c r="CV381">
        <v>10</v>
      </c>
    </row>
    <row r="382" spans="1:100" x14ac:dyDescent="0.25">
      <c r="A382" t="s">
        <v>3495</v>
      </c>
      <c r="B382" t="s">
        <v>3339</v>
      </c>
      <c r="C382" t="s">
        <v>110</v>
      </c>
      <c r="D382" t="s">
        <v>3496</v>
      </c>
      <c r="E382" t="s">
        <v>3447</v>
      </c>
      <c r="F382" t="s">
        <v>177</v>
      </c>
      <c r="G382">
        <v>61300</v>
      </c>
      <c r="H382" t="s">
        <v>3448</v>
      </c>
      <c r="I382" t="s">
        <v>3449</v>
      </c>
      <c r="J382" t="s">
        <v>3450</v>
      </c>
      <c r="K382" t="s">
        <v>129</v>
      </c>
      <c r="L382" t="s">
        <v>3497</v>
      </c>
      <c r="M382" t="s">
        <v>2940</v>
      </c>
      <c r="N382" t="s">
        <v>3498</v>
      </c>
      <c r="O382" t="s">
        <v>3499</v>
      </c>
      <c r="P382">
        <v>25</v>
      </c>
      <c r="Q382">
        <v>10</v>
      </c>
      <c r="T382">
        <v>1</v>
      </c>
      <c r="W382">
        <v>18</v>
      </c>
      <c r="X382">
        <v>43</v>
      </c>
      <c r="Y382">
        <v>-15</v>
      </c>
      <c r="Z382">
        <v>24</v>
      </c>
      <c r="AC382">
        <v>21</v>
      </c>
      <c r="AD382" t="s">
        <v>3500</v>
      </c>
      <c r="AE382" t="s">
        <v>3455</v>
      </c>
      <c r="AK382" t="s">
        <v>1691</v>
      </c>
      <c r="AM382" t="s">
        <v>126</v>
      </c>
      <c r="AN382" t="s">
        <v>170</v>
      </c>
      <c r="AO382">
        <v>17</v>
      </c>
      <c r="AP382" t="s">
        <v>129</v>
      </c>
      <c r="AQ382" t="s">
        <v>129</v>
      </c>
      <c r="AR382" t="s">
        <v>129</v>
      </c>
      <c r="AS382" t="s">
        <v>129</v>
      </c>
      <c r="AT382" t="s">
        <v>130</v>
      </c>
      <c r="AU382" t="s">
        <v>312</v>
      </c>
      <c r="AV382" t="s">
        <v>535</v>
      </c>
      <c r="AW382">
        <v>25</v>
      </c>
      <c r="BD382" t="s">
        <v>3501</v>
      </c>
      <c r="BE382" t="s">
        <v>129</v>
      </c>
      <c r="BG382">
        <v>48</v>
      </c>
      <c r="BH382" t="s">
        <v>280</v>
      </c>
      <c r="BR382" t="s">
        <v>3502</v>
      </c>
      <c r="CG382">
        <v>540</v>
      </c>
      <c r="CH382">
        <v>580</v>
      </c>
      <c r="CI382">
        <v>848</v>
      </c>
      <c r="CJ382">
        <v>878</v>
      </c>
      <c r="CK382">
        <v>320</v>
      </c>
      <c r="CL382">
        <v>360</v>
      </c>
      <c r="CM382">
        <v>38</v>
      </c>
      <c r="CN382" t="s">
        <v>2268</v>
      </c>
      <c r="CO382">
        <v>293</v>
      </c>
      <c r="CP382">
        <v>349</v>
      </c>
      <c r="CQ382">
        <v>825</v>
      </c>
      <c r="CR382">
        <v>870</v>
      </c>
      <c r="CS382">
        <v>196</v>
      </c>
      <c r="CT382">
        <v>257</v>
      </c>
      <c r="CU382" t="s">
        <v>1779</v>
      </c>
      <c r="CV382" t="s">
        <v>3503</v>
      </c>
    </row>
    <row r="383" spans="1:100" x14ac:dyDescent="0.25">
      <c r="A383" t="s">
        <v>3504</v>
      </c>
      <c r="B383" t="s">
        <v>3339</v>
      </c>
      <c r="C383" t="s">
        <v>110</v>
      </c>
      <c r="D383" t="s">
        <v>3505</v>
      </c>
      <c r="E383" t="s">
        <v>3447</v>
      </c>
      <c r="F383" t="s">
        <v>113</v>
      </c>
      <c r="G383">
        <v>61300</v>
      </c>
      <c r="H383" t="s">
        <v>3448</v>
      </c>
      <c r="I383" t="s">
        <v>3449</v>
      </c>
      <c r="J383" t="s">
        <v>3450</v>
      </c>
      <c r="K383" t="s">
        <v>129</v>
      </c>
      <c r="L383" t="s">
        <v>3497</v>
      </c>
      <c r="M383" t="s">
        <v>1382</v>
      </c>
      <c r="N383" t="s">
        <v>3506</v>
      </c>
      <c r="O383" t="s">
        <v>3507</v>
      </c>
      <c r="P383">
        <v>25</v>
      </c>
      <c r="Q383">
        <v>10</v>
      </c>
      <c r="W383">
        <v>18</v>
      </c>
      <c r="X383">
        <v>43</v>
      </c>
      <c r="Y383">
        <v>-15</v>
      </c>
      <c r="Z383">
        <v>24</v>
      </c>
      <c r="AD383" t="s">
        <v>3508</v>
      </c>
      <c r="AE383" t="s">
        <v>871</v>
      </c>
      <c r="AK383" t="s">
        <v>1691</v>
      </c>
      <c r="AM383" t="s">
        <v>126</v>
      </c>
      <c r="AN383" t="s">
        <v>170</v>
      </c>
      <c r="AO383">
        <v>17</v>
      </c>
      <c r="AP383" t="s">
        <v>129</v>
      </c>
      <c r="AQ383" t="s">
        <v>129</v>
      </c>
      <c r="AR383" t="s">
        <v>129</v>
      </c>
      <c r="AS383" t="s">
        <v>129</v>
      </c>
      <c r="AT383" t="s">
        <v>130</v>
      </c>
      <c r="AU383" t="s">
        <v>312</v>
      </c>
      <c r="AV383" t="s">
        <v>535</v>
      </c>
      <c r="AW383">
        <v>25</v>
      </c>
      <c r="BD383" t="s">
        <v>3509</v>
      </c>
      <c r="BE383" t="s">
        <v>129</v>
      </c>
      <c r="BG383">
        <v>48</v>
      </c>
      <c r="BH383" t="s">
        <v>280</v>
      </c>
      <c r="BR383" t="s">
        <v>3510</v>
      </c>
      <c r="CG383">
        <v>555</v>
      </c>
      <c r="CH383">
        <v>594</v>
      </c>
      <c r="CI383">
        <v>802</v>
      </c>
      <c r="CJ383">
        <v>869</v>
      </c>
      <c r="CK383">
        <v>350</v>
      </c>
      <c r="CL383">
        <v>395</v>
      </c>
      <c r="CM383" t="s">
        <v>2584</v>
      </c>
      <c r="CN383">
        <v>41</v>
      </c>
      <c r="CO383">
        <v>293</v>
      </c>
      <c r="CP383">
        <v>349</v>
      </c>
      <c r="CQ383">
        <v>825</v>
      </c>
      <c r="CR383">
        <v>870</v>
      </c>
      <c r="CS383">
        <v>196</v>
      </c>
      <c r="CT383">
        <v>257</v>
      </c>
      <c r="CU383" t="s">
        <v>1779</v>
      </c>
      <c r="CV383" t="s">
        <v>3503</v>
      </c>
    </row>
    <row r="384" spans="1:100" x14ac:dyDescent="0.25">
      <c r="A384" t="s">
        <v>3511</v>
      </c>
      <c r="B384" t="s">
        <v>3339</v>
      </c>
      <c r="C384" t="s">
        <v>110</v>
      </c>
      <c r="D384" t="s">
        <v>3512</v>
      </c>
      <c r="E384" t="s">
        <v>3447</v>
      </c>
      <c r="F384" t="s">
        <v>177</v>
      </c>
      <c r="G384">
        <v>76700</v>
      </c>
      <c r="H384" t="s">
        <v>3448</v>
      </c>
      <c r="I384" t="s">
        <v>3449</v>
      </c>
      <c r="J384" t="s">
        <v>3450</v>
      </c>
      <c r="K384" t="s">
        <v>129</v>
      </c>
      <c r="L384" t="s">
        <v>3513</v>
      </c>
      <c r="M384" t="s">
        <v>3514</v>
      </c>
      <c r="N384" t="s">
        <v>3515</v>
      </c>
      <c r="O384" t="s">
        <v>3516</v>
      </c>
      <c r="P384">
        <v>25</v>
      </c>
      <c r="Q384">
        <v>10</v>
      </c>
      <c r="T384">
        <v>1</v>
      </c>
      <c r="W384">
        <v>18</v>
      </c>
      <c r="X384">
        <v>48</v>
      </c>
      <c r="Y384">
        <v>-15</v>
      </c>
      <c r="Z384">
        <v>24</v>
      </c>
      <c r="AC384">
        <v>23</v>
      </c>
      <c r="AD384" t="s">
        <v>3500</v>
      </c>
      <c r="AE384" t="s">
        <v>3455</v>
      </c>
      <c r="AK384" t="s">
        <v>1691</v>
      </c>
      <c r="AM384" t="s">
        <v>126</v>
      </c>
      <c r="AN384" t="s">
        <v>170</v>
      </c>
      <c r="AO384">
        <v>17</v>
      </c>
      <c r="AP384" t="s">
        <v>129</v>
      </c>
      <c r="AQ384" t="s">
        <v>129</v>
      </c>
      <c r="AR384" t="s">
        <v>129</v>
      </c>
      <c r="AS384" t="s">
        <v>129</v>
      </c>
      <c r="AT384" t="s">
        <v>130</v>
      </c>
      <c r="AU384" t="s">
        <v>312</v>
      </c>
      <c r="AV384" t="s">
        <v>535</v>
      </c>
      <c r="AW384">
        <v>32</v>
      </c>
      <c r="BD384" t="s">
        <v>3517</v>
      </c>
      <c r="BE384" t="s">
        <v>129</v>
      </c>
      <c r="BG384">
        <v>62</v>
      </c>
      <c r="BH384" t="s">
        <v>280</v>
      </c>
      <c r="BR384" t="s">
        <v>3518</v>
      </c>
      <c r="CG384">
        <v>646</v>
      </c>
      <c r="CH384">
        <v>680</v>
      </c>
      <c r="CI384">
        <v>912</v>
      </c>
      <c r="CJ384">
        <v>960</v>
      </c>
      <c r="CK384">
        <v>373</v>
      </c>
      <c r="CL384">
        <v>408</v>
      </c>
      <c r="CM384" t="s">
        <v>3519</v>
      </c>
      <c r="CN384" t="s">
        <v>3520</v>
      </c>
      <c r="CO384">
        <v>311</v>
      </c>
      <c r="CP384">
        <v>377</v>
      </c>
      <c r="CQ384">
        <v>982</v>
      </c>
      <c r="CR384">
        <v>1039</v>
      </c>
      <c r="CS384">
        <v>221</v>
      </c>
      <c r="CT384">
        <v>287</v>
      </c>
      <c r="CU384" t="s">
        <v>2522</v>
      </c>
      <c r="CV384">
        <v>16</v>
      </c>
    </row>
    <row r="385" spans="1:100" x14ac:dyDescent="0.25">
      <c r="A385" t="s">
        <v>3521</v>
      </c>
      <c r="B385" t="s">
        <v>3339</v>
      </c>
      <c r="C385" t="s">
        <v>110</v>
      </c>
      <c r="D385" t="s">
        <v>3522</v>
      </c>
      <c r="E385" t="s">
        <v>3447</v>
      </c>
      <c r="F385" t="s">
        <v>113</v>
      </c>
      <c r="G385">
        <v>76700</v>
      </c>
      <c r="H385" t="s">
        <v>3448</v>
      </c>
      <c r="I385" t="s">
        <v>3449</v>
      </c>
      <c r="J385" t="s">
        <v>3450</v>
      </c>
      <c r="K385" t="s">
        <v>129</v>
      </c>
      <c r="L385" t="s">
        <v>3523</v>
      </c>
      <c r="M385" t="s">
        <v>3514</v>
      </c>
      <c r="N385" t="s">
        <v>3524</v>
      </c>
      <c r="O385" t="s">
        <v>3516</v>
      </c>
      <c r="P385">
        <v>25</v>
      </c>
      <c r="Q385">
        <v>10</v>
      </c>
      <c r="W385">
        <v>18</v>
      </c>
      <c r="X385">
        <v>43</v>
      </c>
      <c r="Y385">
        <v>-15</v>
      </c>
      <c r="Z385">
        <v>24</v>
      </c>
      <c r="AD385" t="s">
        <v>870</v>
      </c>
      <c r="AE385" t="s">
        <v>871</v>
      </c>
      <c r="AK385" t="s">
        <v>1691</v>
      </c>
      <c r="AM385" t="s">
        <v>126</v>
      </c>
      <c r="AN385" t="s">
        <v>170</v>
      </c>
      <c r="AO385">
        <v>17</v>
      </c>
      <c r="AP385" t="s">
        <v>129</v>
      </c>
      <c r="AQ385" t="s">
        <v>129</v>
      </c>
      <c r="AR385" t="s">
        <v>129</v>
      </c>
      <c r="AS385" t="s">
        <v>129</v>
      </c>
      <c r="AT385" t="s">
        <v>130</v>
      </c>
      <c r="AU385" t="s">
        <v>312</v>
      </c>
      <c r="AV385" t="s">
        <v>2902</v>
      </c>
      <c r="AW385">
        <v>32</v>
      </c>
      <c r="BD385" t="s">
        <v>3525</v>
      </c>
      <c r="BE385" t="s">
        <v>129</v>
      </c>
      <c r="BG385">
        <v>62</v>
      </c>
      <c r="BH385" t="s">
        <v>280</v>
      </c>
      <c r="BR385" t="s">
        <v>3526</v>
      </c>
      <c r="CG385">
        <v>555</v>
      </c>
      <c r="CH385">
        <v>591</v>
      </c>
      <c r="CI385">
        <v>873</v>
      </c>
      <c r="CJ385">
        <v>948</v>
      </c>
      <c r="CK385">
        <v>376</v>
      </c>
      <c r="CL385">
        <v>428</v>
      </c>
      <c r="CM385">
        <v>43</v>
      </c>
      <c r="CN385">
        <v>46</v>
      </c>
      <c r="CO385">
        <v>311</v>
      </c>
      <c r="CP385">
        <v>377</v>
      </c>
      <c r="CQ385">
        <v>982</v>
      </c>
      <c r="CR385">
        <v>1039</v>
      </c>
      <c r="CS385">
        <v>221</v>
      </c>
      <c r="CT385">
        <v>287</v>
      </c>
      <c r="CU385" t="s">
        <v>2522</v>
      </c>
      <c r="CV385">
        <v>16</v>
      </c>
    </row>
    <row r="386" spans="1:100" x14ac:dyDescent="0.25">
      <c r="A386" t="s">
        <v>3527</v>
      </c>
      <c r="B386" t="s">
        <v>3339</v>
      </c>
      <c r="C386" t="s">
        <v>110</v>
      </c>
      <c r="D386" t="s">
        <v>3528</v>
      </c>
      <c r="E386" t="s">
        <v>3447</v>
      </c>
      <c r="F386" t="s">
        <v>177</v>
      </c>
      <c r="G386">
        <v>109300</v>
      </c>
      <c r="H386" t="s">
        <v>3448</v>
      </c>
      <c r="I386" t="s">
        <v>3449</v>
      </c>
      <c r="J386" t="s">
        <v>3450</v>
      </c>
      <c r="K386" t="s">
        <v>129</v>
      </c>
      <c r="L386" t="s">
        <v>1570</v>
      </c>
      <c r="M386" t="s">
        <v>3529</v>
      </c>
      <c r="N386" t="s">
        <v>3530</v>
      </c>
      <c r="O386" t="s">
        <v>3531</v>
      </c>
      <c r="P386">
        <v>30</v>
      </c>
      <c r="Q386">
        <v>10</v>
      </c>
      <c r="T386">
        <v>1</v>
      </c>
      <c r="W386">
        <v>18</v>
      </c>
      <c r="X386">
        <v>43</v>
      </c>
      <c r="Y386">
        <v>-15</v>
      </c>
      <c r="Z386">
        <v>24</v>
      </c>
      <c r="AC386">
        <v>46</v>
      </c>
      <c r="AD386" t="s">
        <v>3454</v>
      </c>
      <c r="AE386" t="s">
        <v>3455</v>
      </c>
      <c r="AK386" t="s">
        <v>1691</v>
      </c>
      <c r="AM386" t="s">
        <v>126</v>
      </c>
      <c r="AN386" t="s">
        <v>3532</v>
      </c>
      <c r="AO386">
        <v>17</v>
      </c>
      <c r="AP386" t="s">
        <v>129</v>
      </c>
      <c r="AQ386" t="s">
        <v>129</v>
      </c>
      <c r="AR386" t="s">
        <v>129</v>
      </c>
      <c r="AS386" t="s">
        <v>129</v>
      </c>
      <c r="AT386" t="s">
        <v>130</v>
      </c>
      <c r="AU386" t="s">
        <v>312</v>
      </c>
      <c r="AV386" t="s">
        <v>3533</v>
      </c>
      <c r="AW386">
        <v>32</v>
      </c>
      <c r="BD386" t="s">
        <v>3534</v>
      </c>
      <c r="BE386" t="s">
        <v>129</v>
      </c>
      <c r="BG386">
        <v>85</v>
      </c>
      <c r="BH386" t="s">
        <v>280</v>
      </c>
      <c r="BR386" t="s">
        <v>3535</v>
      </c>
      <c r="CG386">
        <v>700</v>
      </c>
      <c r="CH386">
        <v>735</v>
      </c>
      <c r="CI386">
        <v>955</v>
      </c>
      <c r="CJ386">
        <v>1026</v>
      </c>
      <c r="CK386">
        <v>396</v>
      </c>
      <c r="CL386">
        <v>455</v>
      </c>
      <c r="CM386">
        <v>61</v>
      </c>
      <c r="CN386" t="s">
        <v>2411</v>
      </c>
      <c r="CO386">
        <v>333</v>
      </c>
      <c r="CP386">
        <v>406</v>
      </c>
      <c r="CQ386">
        <v>1075</v>
      </c>
      <c r="CR386">
        <v>1128</v>
      </c>
      <c r="CS386">
        <v>246</v>
      </c>
      <c r="CT386">
        <v>323</v>
      </c>
      <c r="CU386">
        <v>17</v>
      </c>
      <c r="CV386">
        <v>20</v>
      </c>
    </row>
    <row r="387" spans="1:100" x14ac:dyDescent="0.25">
      <c r="A387" t="s">
        <v>3536</v>
      </c>
      <c r="B387" t="s">
        <v>3339</v>
      </c>
      <c r="C387" t="s">
        <v>110</v>
      </c>
      <c r="D387" t="s">
        <v>3537</v>
      </c>
      <c r="E387" t="s">
        <v>3447</v>
      </c>
      <c r="F387" t="s">
        <v>113</v>
      </c>
      <c r="G387">
        <v>109300</v>
      </c>
      <c r="H387" t="s">
        <v>3448</v>
      </c>
      <c r="I387" t="s">
        <v>3449</v>
      </c>
      <c r="J387" t="s">
        <v>3450</v>
      </c>
      <c r="K387" t="s">
        <v>129</v>
      </c>
      <c r="L387" t="s">
        <v>1570</v>
      </c>
      <c r="M387" t="s">
        <v>3538</v>
      </c>
      <c r="N387" t="s">
        <v>3539</v>
      </c>
      <c r="O387" t="s">
        <v>3540</v>
      </c>
      <c r="P387">
        <v>30</v>
      </c>
      <c r="Q387">
        <v>10</v>
      </c>
      <c r="W387">
        <v>18</v>
      </c>
      <c r="X387">
        <v>43</v>
      </c>
      <c r="Y387">
        <v>-15</v>
      </c>
      <c r="Z387">
        <v>24</v>
      </c>
      <c r="AD387" t="s">
        <v>3508</v>
      </c>
      <c r="AE387" t="s">
        <v>871</v>
      </c>
      <c r="AK387" t="s">
        <v>1691</v>
      </c>
      <c r="AM387" t="s">
        <v>126</v>
      </c>
      <c r="AN387" t="s">
        <v>3532</v>
      </c>
      <c r="AO387">
        <v>17</v>
      </c>
      <c r="AP387" t="s">
        <v>129</v>
      </c>
      <c r="AQ387" t="s">
        <v>129</v>
      </c>
      <c r="AR387" t="s">
        <v>129</v>
      </c>
      <c r="AS387" t="s">
        <v>129</v>
      </c>
      <c r="AT387" t="s">
        <v>130</v>
      </c>
      <c r="AU387" t="s">
        <v>312</v>
      </c>
      <c r="AV387" t="s">
        <v>3533</v>
      </c>
      <c r="AW387">
        <v>32</v>
      </c>
      <c r="BD387" t="s">
        <v>3541</v>
      </c>
      <c r="BE387" t="s">
        <v>129</v>
      </c>
      <c r="BG387">
        <v>85</v>
      </c>
      <c r="BH387" t="s">
        <v>280</v>
      </c>
      <c r="BR387" t="s">
        <v>3020</v>
      </c>
      <c r="CG387">
        <v>660</v>
      </c>
      <c r="CH387">
        <v>715</v>
      </c>
      <c r="CI387">
        <v>958</v>
      </c>
      <c r="CJ387">
        <v>1029</v>
      </c>
      <c r="CK387">
        <v>402</v>
      </c>
      <c r="CL387">
        <v>453</v>
      </c>
      <c r="CM387">
        <v>57</v>
      </c>
      <c r="CN387" t="s">
        <v>3542</v>
      </c>
      <c r="CO387">
        <v>333</v>
      </c>
      <c r="CP387">
        <v>406</v>
      </c>
      <c r="CQ387">
        <v>1075</v>
      </c>
      <c r="CR387">
        <v>1128</v>
      </c>
      <c r="CS387">
        <v>246</v>
      </c>
      <c r="CT387">
        <v>323</v>
      </c>
      <c r="CU387">
        <v>17</v>
      </c>
      <c r="CV387">
        <v>20</v>
      </c>
    </row>
    <row r="388" spans="1:100" x14ac:dyDescent="0.25">
      <c r="A388" t="s">
        <v>3543</v>
      </c>
      <c r="B388" t="s">
        <v>3339</v>
      </c>
      <c r="C388" t="s">
        <v>110</v>
      </c>
      <c r="D388" t="s">
        <v>3544</v>
      </c>
      <c r="E388" t="s">
        <v>3447</v>
      </c>
      <c r="F388" t="s">
        <v>177</v>
      </c>
      <c r="G388">
        <v>148300</v>
      </c>
      <c r="H388" t="s">
        <v>3448</v>
      </c>
      <c r="I388" t="s">
        <v>3545</v>
      </c>
      <c r="J388" t="s">
        <v>3546</v>
      </c>
      <c r="K388" t="s">
        <v>129</v>
      </c>
      <c r="L388" t="s">
        <v>3547</v>
      </c>
      <c r="M388" t="s">
        <v>3548</v>
      </c>
      <c r="N388" t="s">
        <v>3549</v>
      </c>
      <c r="O388" t="s">
        <v>3550</v>
      </c>
      <c r="P388">
        <v>30</v>
      </c>
      <c r="Q388">
        <v>10</v>
      </c>
      <c r="T388">
        <v>1</v>
      </c>
      <c r="W388">
        <v>18</v>
      </c>
      <c r="X388">
        <v>43</v>
      </c>
      <c r="Y388">
        <v>-7</v>
      </c>
      <c r="Z388">
        <v>24</v>
      </c>
      <c r="AC388">
        <v>35</v>
      </c>
      <c r="AD388" t="s">
        <v>3454</v>
      </c>
      <c r="AE388" t="s">
        <v>3551</v>
      </c>
      <c r="AK388" t="s">
        <v>1691</v>
      </c>
      <c r="AM388" t="s">
        <v>126</v>
      </c>
      <c r="AN388" t="s">
        <v>3532</v>
      </c>
      <c r="AO388">
        <v>17</v>
      </c>
      <c r="AP388" t="s">
        <v>129</v>
      </c>
      <c r="AQ388" t="s">
        <v>129</v>
      </c>
      <c r="AR388" t="s">
        <v>129</v>
      </c>
      <c r="AS388" t="s">
        <v>129</v>
      </c>
      <c r="AT388" t="s">
        <v>130</v>
      </c>
      <c r="AU388" t="s">
        <v>312</v>
      </c>
      <c r="AV388" t="s">
        <v>3533</v>
      </c>
      <c r="AW388">
        <v>32</v>
      </c>
      <c r="BD388" t="s">
        <v>3552</v>
      </c>
      <c r="BE388" t="s">
        <v>129</v>
      </c>
      <c r="BG388">
        <v>95</v>
      </c>
      <c r="BH388" t="s">
        <v>280</v>
      </c>
      <c r="BR388" t="s">
        <v>3553</v>
      </c>
      <c r="CG388">
        <v>790</v>
      </c>
      <c r="CH388">
        <v>855</v>
      </c>
      <c r="CI388">
        <v>980</v>
      </c>
      <c r="CJ388">
        <v>1083</v>
      </c>
      <c r="CK388">
        <v>427</v>
      </c>
      <c r="CL388">
        <v>488</v>
      </c>
      <c r="CM388">
        <v>67</v>
      </c>
      <c r="CN388">
        <v>72</v>
      </c>
      <c r="CO388">
        <v>325</v>
      </c>
      <c r="CP388">
        <v>413</v>
      </c>
      <c r="CQ388">
        <v>1078</v>
      </c>
      <c r="CR388">
        <v>1148</v>
      </c>
      <c r="CS388">
        <v>246</v>
      </c>
      <c r="CT388">
        <v>350</v>
      </c>
      <c r="CU388" t="s">
        <v>3554</v>
      </c>
      <c r="CV388">
        <v>20</v>
      </c>
    </row>
    <row r="389" spans="1:100" x14ac:dyDescent="0.25">
      <c r="A389" t="s">
        <v>3555</v>
      </c>
      <c r="B389" t="s">
        <v>3339</v>
      </c>
      <c r="C389" t="s">
        <v>110</v>
      </c>
      <c r="D389" t="s">
        <v>3556</v>
      </c>
      <c r="E389" t="s">
        <v>3557</v>
      </c>
      <c r="F389" t="s">
        <v>177</v>
      </c>
      <c r="G389">
        <v>97300</v>
      </c>
      <c r="H389" t="s">
        <v>3558</v>
      </c>
      <c r="I389" t="s">
        <v>3559</v>
      </c>
      <c r="J389" t="s">
        <v>3560</v>
      </c>
      <c r="K389" t="s">
        <v>117</v>
      </c>
      <c r="L389" t="s">
        <v>3561</v>
      </c>
      <c r="M389" t="s">
        <v>3562</v>
      </c>
      <c r="N389" t="s">
        <v>3563</v>
      </c>
      <c r="O389" t="s">
        <v>3564</v>
      </c>
      <c r="P389">
        <v>15</v>
      </c>
      <c r="Q389">
        <v>10</v>
      </c>
      <c r="T389">
        <v>1</v>
      </c>
      <c r="W389">
        <v>-15</v>
      </c>
      <c r="X389">
        <v>52</v>
      </c>
      <c r="Y389">
        <v>-25</v>
      </c>
      <c r="Z389">
        <v>24</v>
      </c>
      <c r="AC389">
        <v>12</v>
      </c>
      <c r="AF389" t="s">
        <v>3565</v>
      </c>
      <c r="AG389" t="s">
        <v>3566</v>
      </c>
      <c r="AK389" t="s">
        <v>1691</v>
      </c>
      <c r="AM389" t="s">
        <v>126</v>
      </c>
      <c r="AN389" t="s">
        <v>127</v>
      </c>
      <c r="AO389">
        <v>17</v>
      </c>
      <c r="AP389" t="s">
        <v>129</v>
      </c>
      <c r="AQ389" t="s">
        <v>129</v>
      </c>
      <c r="AR389" t="s">
        <v>129</v>
      </c>
      <c r="AS389" t="s">
        <v>129</v>
      </c>
      <c r="AT389" t="s">
        <v>187</v>
      </c>
      <c r="AU389" t="s">
        <v>131</v>
      </c>
      <c r="AV389" t="s">
        <v>132</v>
      </c>
      <c r="AW389">
        <v>10</v>
      </c>
      <c r="BD389" t="s">
        <v>3567</v>
      </c>
      <c r="BE389" t="s">
        <v>129</v>
      </c>
      <c r="BG389">
        <v>27</v>
      </c>
      <c r="BH389" t="s">
        <v>280</v>
      </c>
      <c r="BR389" t="s">
        <v>3568</v>
      </c>
      <c r="CG389">
        <v>596</v>
      </c>
      <c r="CH389">
        <v>645</v>
      </c>
      <c r="CI389">
        <v>899</v>
      </c>
      <c r="CJ389">
        <v>948</v>
      </c>
      <c r="CK389">
        <v>378</v>
      </c>
      <c r="CL389">
        <v>420</v>
      </c>
      <c r="CM389" t="s">
        <v>2146</v>
      </c>
      <c r="CN389" t="s">
        <v>2268</v>
      </c>
      <c r="CO389">
        <v>281</v>
      </c>
      <c r="CP389">
        <v>376</v>
      </c>
      <c r="CQ389">
        <v>977</v>
      </c>
      <c r="CR389">
        <v>1086</v>
      </c>
      <c r="CS389">
        <v>295</v>
      </c>
      <c r="CT389">
        <v>402</v>
      </c>
      <c r="CU389">
        <v>17</v>
      </c>
      <c r="CV389" t="s">
        <v>2203</v>
      </c>
    </row>
    <row r="390" spans="1:100" x14ac:dyDescent="0.25">
      <c r="A390" t="s">
        <v>3569</v>
      </c>
      <c r="B390" t="s">
        <v>3339</v>
      </c>
      <c r="C390" t="s">
        <v>110</v>
      </c>
      <c r="D390" t="s">
        <v>3570</v>
      </c>
      <c r="E390" t="s">
        <v>3557</v>
      </c>
      <c r="F390" t="s">
        <v>177</v>
      </c>
      <c r="G390">
        <v>97300</v>
      </c>
      <c r="H390" t="s">
        <v>3558</v>
      </c>
      <c r="I390" t="s">
        <v>3571</v>
      </c>
      <c r="J390" t="s">
        <v>3572</v>
      </c>
      <c r="K390" t="s">
        <v>117</v>
      </c>
      <c r="L390" t="s">
        <v>3561</v>
      </c>
      <c r="M390" t="s">
        <v>3562</v>
      </c>
      <c r="N390" t="s">
        <v>3563</v>
      </c>
      <c r="O390" t="s">
        <v>3564</v>
      </c>
      <c r="P390">
        <v>15</v>
      </c>
      <c r="Q390">
        <v>10</v>
      </c>
      <c r="T390">
        <v>1</v>
      </c>
      <c r="W390">
        <v>-15</v>
      </c>
      <c r="X390">
        <v>52</v>
      </c>
      <c r="Y390">
        <v>-25</v>
      </c>
      <c r="Z390">
        <v>24</v>
      </c>
      <c r="AC390">
        <v>12</v>
      </c>
      <c r="AF390" t="s">
        <v>3565</v>
      </c>
      <c r="AG390" t="s">
        <v>3566</v>
      </c>
      <c r="AK390" t="s">
        <v>1691</v>
      </c>
      <c r="AM390" t="s">
        <v>126</v>
      </c>
      <c r="AN390" t="s">
        <v>127</v>
      </c>
      <c r="AO390">
        <v>17</v>
      </c>
      <c r="AP390" t="s">
        <v>129</v>
      </c>
      <c r="AQ390" t="s">
        <v>129</v>
      </c>
      <c r="AR390" t="s">
        <v>129</v>
      </c>
      <c r="AS390" t="s">
        <v>129</v>
      </c>
      <c r="AT390" t="s">
        <v>187</v>
      </c>
      <c r="AU390" t="s">
        <v>131</v>
      </c>
      <c r="AV390" t="s">
        <v>132</v>
      </c>
      <c r="AW390">
        <v>10</v>
      </c>
      <c r="BD390" t="s">
        <v>3567</v>
      </c>
      <c r="BE390" t="s">
        <v>129</v>
      </c>
      <c r="BG390">
        <v>27</v>
      </c>
      <c r="BH390" t="s">
        <v>280</v>
      </c>
      <c r="BR390" t="s">
        <v>3568</v>
      </c>
      <c r="CG390">
        <v>596</v>
      </c>
      <c r="CH390">
        <v>645</v>
      </c>
      <c r="CI390">
        <v>899</v>
      </c>
      <c r="CJ390">
        <v>948</v>
      </c>
      <c r="CK390">
        <v>378</v>
      </c>
      <c r="CL390">
        <v>420</v>
      </c>
      <c r="CM390" t="s">
        <v>2146</v>
      </c>
      <c r="CN390" t="s">
        <v>2268</v>
      </c>
      <c r="CO390">
        <v>281</v>
      </c>
      <c r="CP390">
        <v>376</v>
      </c>
      <c r="CQ390">
        <v>977</v>
      </c>
      <c r="CR390">
        <v>1086</v>
      </c>
      <c r="CS390">
        <v>295</v>
      </c>
      <c r="CT390">
        <v>402</v>
      </c>
      <c r="CU390">
        <v>17</v>
      </c>
      <c r="CV390" t="s">
        <v>2203</v>
      </c>
    </row>
    <row r="391" spans="1:100" x14ac:dyDescent="0.25">
      <c r="A391" t="s">
        <v>3573</v>
      </c>
      <c r="B391" t="s">
        <v>3339</v>
      </c>
      <c r="C391" t="s">
        <v>110</v>
      </c>
      <c r="D391" t="s">
        <v>3574</v>
      </c>
      <c r="E391" t="s">
        <v>3557</v>
      </c>
      <c r="F391" t="s">
        <v>177</v>
      </c>
      <c r="G391">
        <v>106300</v>
      </c>
      <c r="H391" t="s">
        <v>3558</v>
      </c>
      <c r="I391" t="s">
        <v>3575</v>
      </c>
      <c r="J391" t="s">
        <v>3576</v>
      </c>
      <c r="K391" t="s">
        <v>117</v>
      </c>
      <c r="L391" t="s">
        <v>3577</v>
      </c>
      <c r="M391" t="s">
        <v>3578</v>
      </c>
      <c r="N391" t="s">
        <v>3579</v>
      </c>
      <c r="O391" t="s">
        <v>3580</v>
      </c>
      <c r="P391">
        <v>20</v>
      </c>
      <c r="Q391">
        <v>10</v>
      </c>
      <c r="T391">
        <v>1</v>
      </c>
      <c r="W391">
        <v>-15</v>
      </c>
      <c r="X391">
        <v>52</v>
      </c>
      <c r="Y391">
        <v>-25</v>
      </c>
      <c r="Z391">
        <v>24</v>
      </c>
      <c r="AC391">
        <v>16</v>
      </c>
      <c r="AF391" t="s">
        <v>3581</v>
      </c>
      <c r="AG391" t="s">
        <v>3566</v>
      </c>
      <c r="AK391" t="s">
        <v>1691</v>
      </c>
      <c r="AM391" t="s">
        <v>126</v>
      </c>
      <c r="AN391" t="s">
        <v>127</v>
      </c>
      <c r="AO391">
        <v>17</v>
      </c>
      <c r="AP391" t="s">
        <v>129</v>
      </c>
      <c r="AQ391" t="s">
        <v>129</v>
      </c>
      <c r="AR391" t="s">
        <v>129</v>
      </c>
      <c r="AS391" t="s">
        <v>129</v>
      </c>
      <c r="AT391" t="s">
        <v>187</v>
      </c>
      <c r="AU391" t="s">
        <v>131</v>
      </c>
      <c r="AV391" t="s">
        <v>132</v>
      </c>
      <c r="AW391">
        <v>10</v>
      </c>
      <c r="BD391" t="s">
        <v>3582</v>
      </c>
      <c r="BE391" t="s">
        <v>129</v>
      </c>
      <c r="BG391">
        <v>35</v>
      </c>
      <c r="BH391" t="s">
        <v>280</v>
      </c>
      <c r="BR391" t="s">
        <v>3583</v>
      </c>
      <c r="CG391">
        <v>596</v>
      </c>
      <c r="CH391">
        <v>645</v>
      </c>
      <c r="CI391">
        <v>899</v>
      </c>
      <c r="CJ391">
        <v>948</v>
      </c>
      <c r="CK391">
        <v>378</v>
      </c>
      <c r="CL391">
        <v>420</v>
      </c>
      <c r="CM391" t="s">
        <v>2146</v>
      </c>
      <c r="CN391" t="s">
        <v>2268</v>
      </c>
      <c r="CO391">
        <v>281</v>
      </c>
      <c r="CP391">
        <v>376</v>
      </c>
      <c r="CQ391">
        <v>977</v>
      </c>
      <c r="CR391">
        <v>1086</v>
      </c>
      <c r="CS391">
        <v>295</v>
      </c>
      <c r="CT391">
        <v>402</v>
      </c>
      <c r="CU391">
        <v>17</v>
      </c>
      <c r="CV391" t="s">
        <v>2203</v>
      </c>
    </row>
    <row r="392" spans="1:100" x14ac:dyDescent="0.25">
      <c r="A392" t="s">
        <v>3584</v>
      </c>
      <c r="B392" t="s">
        <v>3339</v>
      </c>
      <c r="C392" t="s">
        <v>110</v>
      </c>
      <c r="D392" t="s">
        <v>3585</v>
      </c>
      <c r="E392" t="s">
        <v>3557</v>
      </c>
      <c r="F392" t="s">
        <v>177</v>
      </c>
      <c r="G392">
        <v>106300</v>
      </c>
      <c r="H392" t="s">
        <v>3558</v>
      </c>
      <c r="I392" t="s">
        <v>3586</v>
      </c>
      <c r="J392" t="s">
        <v>3587</v>
      </c>
      <c r="K392" t="s">
        <v>117</v>
      </c>
      <c r="L392" t="s">
        <v>3577</v>
      </c>
      <c r="M392" t="s">
        <v>3578</v>
      </c>
      <c r="N392" t="s">
        <v>3579</v>
      </c>
      <c r="O392" t="s">
        <v>3580</v>
      </c>
      <c r="P392">
        <v>20</v>
      </c>
      <c r="Q392">
        <v>10</v>
      </c>
      <c r="T392">
        <v>1</v>
      </c>
      <c r="W392">
        <v>-15</v>
      </c>
      <c r="X392">
        <v>52</v>
      </c>
      <c r="Y392">
        <v>-25</v>
      </c>
      <c r="Z392">
        <v>24</v>
      </c>
      <c r="AC392">
        <v>16</v>
      </c>
      <c r="AF392" t="s">
        <v>3581</v>
      </c>
      <c r="AG392" t="s">
        <v>3566</v>
      </c>
      <c r="AK392" t="s">
        <v>1691</v>
      </c>
      <c r="AM392" t="s">
        <v>126</v>
      </c>
      <c r="AN392" t="s">
        <v>127</v>
      </c>
      <c r="AO392">
        <v>17</v>
      </c>
      <c r="AP392" t="s">
        <v>129</v>
      </c>
      <c r="AQ392" t="s">
        <v>129</v>
      </c>
      <c r="AR392" t="s">
        <v>129</v>
      </c>
      <c r="AS392" t="s">
        <v>129</v>
      </c>
      <c r="AT392" t="s">
        <v>187</v>
      </c>
      <c r="AU392" t="s">
        <v>131</v>
      </c>
      <c r="AV392" t="s">
        <v>132</v>
      </c>
      <c r="AW392">
        <v>10</v>
      </c>
      <c r="BD392" t="s">
        <v>3582</v>
      </c>
      <c r="BE392" t="s">
        <v>129</v>
      </c>
      <c r="BG392">
        <v>35</v>
      </c>
      <c r="BH392" t="s">
        <v>280</v>
      </c>
      <c r="BR392" t="s">
        <v>3583</v>
      </c>
      <c r="CG392">
        <v>596</v>
      </c>
      <c r="CH392">
        <v>645</v>
      </c>
      <c r="CI392">
        <v>899</v>
      </c>
      <c r="CJ392">
        <v>948</v>
      </c>
      <c r="CK392">
        <v>378</v>
      </c>
      <c r="CL392">
        <v>420</v>
      </c>
      <c r="CM392" t="s">
        <v>2146</v>
      </c>
      <c r="CN392" t="s">
        <v>2268</v>
      </c>
      <c r="CO392">
        <v>281</v>
      </c>
      <c r="CP392">
        <v>376</v>
      </c>
      <c r="CQ392">
        <v>977</v>
      </c>
      <c r="CR392">
        <v>1086</v>
      </c>
      <c r="CS392">
        <v>295</v>
      </c>
      <c r="CT392">
        <v>402</v>
      </c>
      <c r="CU392">
        <v>17</v>
      </c>
      <c r="CV392" t="s">
        <v>2203</v>
      </c>
    </row>
    <row r="393" spans="1:100" x14ac:dyDescent="0.25">
      <c r="A393" t="s">
        <v>3588</v>
      </c>
      <c r="B393" t="s">
        <v>3339</v>
      </c>
      <c r="C393" t="s">
        <v>461</v>
      </c>
      <c r="D393" t="s">
        <v>3589</v>
      </c>
      <c r="E393" t="s">
        <v>3590</v>
      </c>
      <c r="F393" t="s">
        <v>113</v>
      </c>
      <c r="G393">
        <v>102200</v>
      </c>
      <c r="H393" t="s">
        <v>3591</v>
      </c>
      <c r="I393" t="s">
        <v>3592</v>
      </c>
      <c r="J393" t="s">
        <v>3593</v>
      </c>
      <c r="K393" t="s">
        <v>117</v>
      </c>
      <c r="L393" t="s">
        <v>3594</v>
      </c>
      <c r="M393" t="s">
        <v>3595</v>
      </c>
      <c r="N393" t="s">
        <v>3596</v>
      </c>
      <c r="O393" t="s">
        <v>3597</v>
      </c>
      <c r="P393">
        <v>35</v>
      </c>
      <c r="Q393">
        <v>20</v>
      </c>
      <c r="T393">
        <v>1</v>
      </c>
      <c r="W393">
        <v>-15</v>
      </c>
      <c r="X393">
        <v>48</v>
      </c>
      <c r="Y393">
        <v>-15</v>
      </c>
      <c r="Z393">
        <v>24</v>
      </c>
      <c r="AC393">
        <v>23</v>
      </c>
      <c r="AF393" t="s">
        <v>560</v>
      </c>
      <c r="AG393" t="s">
        <v>430</v>
      </c>
      <c r="AK393" t="s">
        <v>1691</v>
      </c>
      <c r="AM393" t="s">
        <v>126</v>
      </c>
      <c r="AN393" t="s">
        <v>170</v>
      </c>
      <c r="AO393">
        <v>26</v>
      </c>
      <c r="AP393" t="s">
        <v>129</v>
      </c>
      <c r="AQ393" t="s">
        <v>129</v>
      </c>
      <c r="AR393" t="s">
        <v>129</v>
      </c>
      <c r="AS393" t="s">
        <v>129</v>
      </c>
      <c r="AT393" t="s">
        <v>130</v>
      </c>
      <c r="AU393" t="s">
        <v>3598</v>
      </c>
      <c r="AV393" t="s">
        <v>3599</v>
      </c>
      <c r="AW393">
        <v>16</v>
      </c>
      <c r="BA393" t="s">
        <v>3600</v>
      </c>
      <c r="BB393">
        <v>25</v>
      </c>
      <c r="BD393" t="s">
        <v>3601</v>
      </c>
      <c r="BE393" t="s">
        <v>129</v>
      </c>
      <c r="BG393">
        <v>53</v>
      </c>
      <c r="BH393" t="s">
        <v>280</v>
      </c>
      <c r="BR393" t="s">
        <v>3602</v>
      </c>
      <c r="CG393">
        <v>596</v>
      </c>
      <c r="CH393">
        <v>645</v>
      </c>
      <c r="CI393">
        <v>818</v>
      </c>
      <c r="CJ393">
        <v>948</v>
      </c>
      <c r="CK393">
        <v>302</v>
      </c>
      <c r="CL393">
        <v>420</v>
      </c>
      <c r="CM393">
        <v>41</v>
      </c>
      <c r="CN393">
        <v>44</v>
      </c>
      <c r="CO393">
        <v>200</v>
      </c>
      <c r="CP393">
        <v>275</v>
      </c>
      <c r="CQ393">
        <v>1000</v>
      </c>
      <c r="CR393">
        <v>1308</v>
      </c>
      <c r="CS393">
        <v>450</v>
      </c>
      <c r="CT393">
        <v>568</v>
      </c>
      <c r="CU393">
        <v>26</v>
      </c>
      <c r="CV393">
        <v>31</v>
      </c>
    </row>
    <row r="394" spans="1:100" x14ac:dyDescent="0.25">
      <c r="A394" t="s">
        <v>3603</v>
      </c>
      <c r="B394" t="s">
        <v>3339</v>
      </c>
      <c r="C394" t="s">
        <v>461</v>
      </c>
      <c r="D394" t="s">
        <v>3604</v>
      </c>
      <c r="E394" t="s">
        <v>3590</v>
      </c>
      <c r="F394" t="s">
        <v>113</v>
      </c>
      <c r="G394">
        <v>125900</v>
      </c>
      <c r="H394" t="s">
        <v>3591</v>
      </c>
      <c r="I394" t="s">
        <v>3592</v>
      </c>
      <c r="J394" t="s">
        <v>3593</v>
      </c>
      <c r="K394" t="s">
        <v>117</v>
      </c>
      <c r="L394" t="s">
        <v>3605</v>
      </c>
      <c r="M394" t="s">
        <v>3606</v>
      </c>
      <c r="N394" t="s">
        <v>3607</v>
      </c>
      <c r="O394" t="s">
        <v>3608</v>
      </c>
      <c r="P394">
        <v>50</v>
      </c>
      <c r="Q394">
        <v>25</v>
      </c>
      <c r="T394">
        <v>1</v>
      </c>
      <c r="W394">
        <v>-15</v>
      </c>
      <c r="X394">
        <v>48</v>
      </c>
      <c r="Y394">
        <v>-15</v>
      </c>
      <c r="Z394">
        <v>24</v>
      </c>
      <c r="AC394">
        <v>27</v>
      </c>
      <c r="AF394" t="s">
        <v>581</v>
      </c>
      <c r="AG394" t="s">
        <v>430</v>
      </c>
      <c r="AK394" t="s">
        <v>1691</v>
      </c>
      <c r="AM394" t="s">
        <v>127</v>
      </c>
      <c r="AN394" t="s">
        <v>3609</v>
      </c>
      <c r="AO394">
        <v>26</v>
      </c>
      <c r="AP394" t="s">
        <v>129</v>
      </c>
      <c r="AQ394" t="s">
        <v>129</v>
      </c>
      <c r="AR394" t="s">
        <v>129</v>
      </c>
      <c r="AS394" t="s">
        <v>129</v>
      </c>
      <c r="AT394" t="s">
        <v>130</v>
      </c>
      <c r="AU394" t="s">
        <v>3610</v>
      </c>
      <c r="AV394" t="s">
        <v>3599</v>
      </c>
      <c r="AW394">
        <v>20</v>
      </c>
      <c r="BA394" t="s">
        <v>3600</v>
      </c>
      <c r="BB394">
        <v>25</v>
      </c>
      <c r="BD394" t="s">
        <v>3611</v>
      </c>
      <c r="BE394" t="s">
        <v>129</v>
      </c>
      <c r="BG394">
        <v>72</v>
      </c>
      <c r="BH394" t="s">
        <v>280</v>
      </c>
      <c r="BR394" t="s">
        <v>3612</v>
      </c>
      <c r="CG394">
        <v>698</v>
      </c>
      <c r="CH394">
        <v>750</v>
      </c>
      <c r="CI394">
        <v>892</v>
      </c>
      <c r="CJ394">
        <v>1029</v>
      </c>
      <c r="CK394">
        <v>340</v>
      </c>
      <c r="CL394">
        <v>458</v>
      </c>
      <c r="CM394">
        <v>53</v>
      </c>
      <c r="CN394">
        <v>57</v>
      </c>
      <c r="CO394">
        <v>200</v>
      </c>
      <c r="CP394">
        <v>275</v>
      </c>
      <c r="CQ394">
        <v>1000</v>
      </c>
      <c r="CR394">
        <v>1308</v>
      </c>
      <c r="CS394">
        <v>450</v>
      </c>
      <c r="CT394">
        <v>568</v>
      </c>
      <c r="CU394">
        <v>26</v>
      </c>
      <c r="CV394">
        <v>31</v>
      </c>
    </row>
    <row r="395" spans="1:100" x14ac:dyDescent="0.25">
      <c r="A395" t="s">
        <v>3613</v>
      </c>
      <c r="B395" t="s">
        <v>3339</v>
      </c>
      <c r="C395" t="s">
        <v>461</v>
      </c>
      <c r="D395" t="s">
        <v>3614</v>
      </c>
      <c r="E395" t="s">
        <v>3590</v>
      </c>
      <c r="F395" t="s">
        <v>113</v>
      </c>
      <c r="G395">
        <v>180000</v>
      </c>
      <c r="H395" t="s">
        <v>3591</v>
      </c>
      <c r="I395" t="s">
        <v>3592</v>
      </c>
      <c r="J395" t="s">
        <v>3593</v>
      </c>
      <c r="K395" t="s">
        <v>117</v>
      </c>
      <c r="L395" t="s">
        <v>3615</v>
      </c>
      <c r="M395" t="s">
        <v>3616</v>
      </c>
      <c r="N395" t="s">
        <v>3617</v>
      </c>
      <c r="O395" t="s">
        <v>3618</v>
      </c>
      <c r="P395">
        <v>50</v>
      </c>
      <c r="Q395">
        <v>25</v>
      </c>
      <c r="T395">
        <v>1</v>
      </c>
      <c r="W395">
        <v>-15</v>
      </c>
      <c r="X395">
        <v>48</v>
      </c>
      <c r="Y395">
        <v>-15</v>
      </c>
      <c r="Z395">
        <v>24</v>
      </c>
      <c r="AC395">
        <v>46</v>
      </c>
      <c r="AF395" t="s">
        <v>3619</v>
      </c>
      <c r="AG395" t="s">
        <v>430</v>
      </c>
      <c r="AK395" t="s">
        <v>1691</v>
      </c>
      <c r="AM395" t="s">
        <v>127</v>
      </c>
      <c r="AN395" t="s">
        <v>3609</v>
      </c>
      <c r="AO395">
        <v>26</v>
      </c>
      <c r="AP395" t="s">
        <v>129</v>
      </c>
      <c r="AQ395" t="s">
        <v>129</v>
      </c>
      <c r="AR395" t="s">
        <v>129</v>
      </c>
      <c r="AS395" t="s">
        <v>129</v>
      </c>
      <c r="AT395" t="s">
        <v>130</v>
      </c>
      <c r="AU395" t="s">
        <v>3610</v>
      </c>
      <c r="AV395" t="s">
        <v>3599</v>
      </c>
      <c r="AW395">
        <v>25</v>
      </c>
      <c r="BA395" t="s">
        <v>3620</v>
      </c>
      <c r="BB395">
        <v>37</v>
      </c>
      <c r="BD395" t="s">
        <v>3621</v>
      </c>
      <c r="BE395" t="s">
        <v>129</v>
      </c>
      <c r="BG395">
        <v>101</v>
      </c>
      <c r="BH395" t="s">
        <v>280</v>
      </c>
      <c r="BR395" t="s">
        <v>3622</v>
      </c>
      <c r="CG395">
        <v>790</v>
      </c>
      <c r="CH395">
        <v>855</v>
      </c>
      <c r="CI395">
        <v>920</v>
      </c>
      <c r="CJ395">
        <v>1083</v>
      </c>
      <c r="CK395">
        <v>370</v>
      </c>
      <c r="CL395">
        <v>488</v>
      </c>
      <c r="CM395">
        <v>61</v>
      </c>
      <c r="CN395">
        <v>66</v>
      </c>
      <c r="CO395">
        <v>300</v>
      </c>
      <c r="CP395">
        <v>360</v>
      </c>
      <c r="CQ395">
        <v>1000</v>
      </c>
      <c r="CR395">
        <v>1205</v>
      </c>
      <c r="CS395">
        <v>700</v>
      </c>
      <c r="CT395">
        <v>813</v>
      </c>
      <c r="CU395">
        <v>41</v>
      </c>
      <c r="CV395">
        <v>47</v>
      </c>
    </row>
    <row r="396" spans="1:100" x14ac:dyDescent="0.25">
      <c r="A396" t="s">
        <v>3623</v>
      </c>
      <c r="B396" t="s">
        <v>3339</v>
      </c>
      <c r="C396" t="s">
        <v>461</v>
      </c>
      <c r="D396" t="s">
        <v>3624</v>
      </c>
      <c r="E396" t="s">
        <v>3590</v>
      </c>
      <c r="F396" t="s">
        <v>113</v>
      </c>
      <c r="G396">
        <v>214100</v>
      </c>
      <c r="H396" t="s">
        <v>3591</v>
      </c>
      <c r="I396" t="s">
        <v>3592</v>
      </c>
      <c r="J396" t="s">
        <v>3593</v>
      </c>
      <c r="K396" t="s">
        <v>117</v>
      </c>
      <c r="L396" t="s">
        <v>3625</v>
      </c>
      <c r="M396" t="s">
        <v>3626</v>
      </c>
      <c r="N396" t="s">
        <v>3627</v>
      </c>
      <c r="O396" t="s">
        <v>3628</v>
      </c>
      <c r="P396">
        <v>75</v>
      </c>
      <c r="Q396">
        <v>30</v>
      </c>
      <c r="T396">
        <v>1</v>
      </c>
      <c r="W396">
        <v>-15</v>
      </c>
      <c r="X396">
        <v>48</v>
      </c>
      <c r="Y396">
        <v>-15</v>
      </c>
      <c r="Z396">
        <v>24</v>
      </c>
      <c r="AC396">
        <v>80</v>
      </c>
      <c r="AF396" t="s">
        <v>3619</v>
      </c>
      <c r="AG396" t="s">
        <v>1689</v>
      </c>
      <c r="AK396" t="s">
        <v>1691</v>
      </c>
      <c r="AM396" t="s">
        <v>127</v>
      </c>
      <c r="AN396" t="s">
        <v>3609</v>
      </c>
      <c r="AO396">
        <v>26</v>
      </c>
      <c r="AP396" t="s">
        <v>129</v>
      </c>
      <c r="AQ396" t="s">
        <v>129</v>
      </c>
      <c r="AR396" t="s">
        <v>129</v>
      </c>
      <c r="AS396" t="s">
        <v>129</v>
      </c>
      <c r="AT396" t="s">
        <v>130</v>
      </c>
      <c r="AU396" t="s">
        <v>3629</v>
      </c>
      <c r="AV396" t="s">
        <v>3599</v>
      </c>
      <c r="AW396">
        <v>16</v>
      </c>
      <c r="BA396" t="s">
        <v>3620</v>
      </c>
      <c r="BB396">
        <v>50</v>
      </c>
      <c r="BD396" t="s">
        <v>3630</v>
      </c>
      <c r="BE396" t="s">
        <v>129</v>
      </c>
      <c r="BG396">
        <v>140</v>
      </c>
      <c r="BH396" t="s">
        <v>537</v>
      </c>
      <c r="BR396" t="s">
        <v>3631</v>
      </c>
      <c r="CG396">
        <v>820</v>
      </c>
      <c r="CH396">
        <v>973</v>
      </c>
      <c r="CI396">
        <v>940</v>
      </c>
      <c r="CJ396">
        <v>1083</v>
      </c>
      <c r="CK396">
        <v>460</v>
      </c>
      <c r="CL396">
        <v>573</v>
      </c>
      <c r="CM396">
        <v>96</v>
      </c>
      <c r="CN396">
        <v>108</v>
      </c>
      <c r="CO396">
        <v>300</v>
      </c>
      <c r="CP396">
        <v>365</v>
      </c>
      <c r="CQ396">
        <v>1400</v>
      </c>
      <c r="CR396">
        <v>1601</v>
      </c>
      <c r="CS396">
        <v>700</v>
      </c>
      <c r="CT396">
        <v>813</v>
      </c>
      <c r="CU396">
        <v>50</v>
      </c>
      <c r="CV396">
        <v>56</v>
      </c>
    </row>
    <row r="397" spans="1:100" x14ac:dyDescent="0.25">
      <c r="A397" t="s">
        <v>3632</v>
      </c>
      <c r="B397" t="s">
        <v>3339</v>
      </c>
      <c r="C397" t="s">
        <v>461</v>
      </c>
      <c r="D397" t="s">
        <v>3633</v>
      </c>
      <c r="E397" t="s">
        <v>3590</v>
      </c>
      <c r="F397" t="s">
        <v>113</v>
      </c>
      <c r="G397">
        <v>240900</v>
      </c>
      <c r="H397" t="s">
        <v>3591</v>
      </c>
      <c r="I397" t="s">
        <v>3592</v>
      </c>
      <c r="J397" t="s">
        <v>3593</v>
      </c>
      <c r="K397" t="s">
        <v>117</v>
      </c>
      <c r="L397" t="s">
        <v>3634</v>
      </c>
      <c r="M397" t="s">
        <v>3635</v>
      </c>
      <c r="N397" t="s">
        <v>3636</v>
      </c>
      <c r="O397" t="s">
        <v>3637</v>
      </c>
      <c r="P397">
        <v>75</v>
      </c>
      <c r="Q397">
        <v>30</v>
      </c>
      <c r="T397">
        <v>1</v>
      </c>
      <c r="W397">
        <v>-15</v>
      </c>
      <c r="X397">
        <v>48</v>
      </c>
      <c r="Y397">
        <v>-15</v>
      </c>
      <c r="Z397">
        <v>24</v>
      </c>
      <c r="AC397">
        <v>95</v>
      </c>
      <c r="AF397" t="s">
        <v>3638</v>
      </c>
      <c r="AG397" t="s">
        <v>3639</v>
      </c>
      <c r="AK397" t="s">
        <v>1691</v>
      </c>
      <c r="AM397" t="s">
        <v>127</v>
      </c>
      <c r="AN397" t="s">
        <v>3609</v>
      </c>
      <c r="AO397">
        <v>26</v>
      </c>
      <c r="AP397" t="s">
        <v>129</v>
      </c>
      <c r="AQ397" t="s">
        <v>129</v>
      </c>
      <c r="AR397" t="s">
        <v>129</v>
      </c>
      <c r="AS397" t="s">
        <v>129</v>
      </c>
      <c r="AT397" t="s">
        <v>130</v>
      </c>
      <c r="AU397" t="s">
        <v>3629</v>
      </c>
      <c r="AV397" t="s">
        <v>3599</v>
      </c>
      <c r="AW397">
        <v>16</v>
      </c>
      <c r="BA397" t="s">
        <v>3640</v>
      </c>
      <c r="BB397">
        <v>50</v>
      </c>
      <c r="BD397" t="s">
        <v>3641</v>
      </c>
      <c r="BE397" t="s">
        <v>129</v>
      </c>
      <c r="BG397">
        <v>156</v>
      </c>
      <c r="BH397" t="s">
        <v>537</v>
      </c>
      <c r="BR397" t="s">
        <v>3642</v>
      </c>
      <c r="CG397">
        <v>820</v>
      </c>
      <c r="CH397">
        <v>973</v>
      </c>
      <c r="CI397">
        <v>940</v>
      </c>
      <c r="CJ397">
        <v>1083</v>
      </c>
      <c r="CK397">
        <v>460</v>
      </c>
      <c r="CL397">
        <v>573</v>
      </c>
      <c r="CM397">
        <v>100</v>
      </c>
      <c r="CN397">
        <v>112</v>
      </c>
      <c r="CO397">
        <v>300</v>
      </c>
      <c r="CP397">
        <v>365</v>
      </c>
      <c r="CQ397">
        <v>1400</v>
      </c>
      <c r="CR397">
        <v>1678</v>
      </c>
      <c r="CS397">
        <v>700</v>
      </c>
      <c r="CT397">
        <v>808</v>
      </c>
      <c r="CU397">
        <v>57</v>
      </c>
      <c r="CV397">
        <v>64</v>
      </c>
    </row>
    <row r="398" spans="1:100" x14ac:dyDescent="0.25">
      <c r="A398" t="s">
        <v>3643</v>
      </c>
      <c r="B398" t="s">
        <v>3339</v>
      </c>
      <c r="C398" t="s">
        <v>461</v>
      </c>
      <c r="D398" t="s">
        <v>3644</v>
      </c>
      <c r="E398" t="s">
        <v>3645</v>
      </c>
      <c r="F398" t="s">
        <v>113</v>
      </c>
      <c r="G398">
        <v>544952</v>
      </c>
      <c r="H398" t="s">
        <v>3646</v>
      </c>
      <c r="I398" t="s">
        <v>3647</v>
      </c>
      <c r="J398" t="s">
        <v>496</v>
      </c>
      <c r="K398" t="s">
        <v>117</v>
      </c>
      <c r="L398">
        <v>20</v>
      </c>
      <c r="M398">
        <v>22</v>
      </c>
      <c r="N398" t="s">
        <v>1389</v>
      </c>
      <c r="O398">
        <v>7</v>
      </c>
      <c r="P398">
        <v>50</v>
      </c>
      <c r="Q398">
        <v>30</v>
      </c>
      <c r="T398">
        <v>1</v>
      </c>
      <c r="W398">
        <v>-7</v>
      </c>
      <c r="X398">
        <v>48</v>
      </c>
      <c r="Y398">
        <v>-15</v>
      </c>
      <c r="Z398">
        <v>24</v>
      </c>
      <c r="AC398">
        <v>114</v>
      </c>
      <c r="AD398" t="s">
        <v>1988</v>
      </c>
      <c r="AE398" t="s">
        <v>3648</v>
      </c>
      <c r="AK398" t="s">
        <v>3649</v>
      </c>
      <c r="AM398" t="s">
        <v>127</v>
      </c>
      <c r="AN398">
        <v>19</v>
      </c>
      <c r="AO398">
        <v>30</v>
      </c>
      <c r="AP398" t="s">
        <v>129</v>
      </c>
      <c r="AQ398" t="s">
        <v>129</v>
      </c>
      <c r="AR398" t="s">
        <v>129</v>
      </c>
      <c r="AS398" t="s">
        <v>129</v>
      </c>
      <c r="AT398" t="s">
        <v>130</v>
      </c>
      <c r="AU398" t="s">
        <v>535</v>
      </c>
      <c r="AV398" t="s">
        <v>3599</v>
      </c>
      <c r="AW398">
        <v>20</v>
      </c>
      <c r="BA398" t="s">
        <v>3650</v>
      </c>
      <c r="BB398">
        <v>120</v>
      </c>
      <c r="BD398" t="s">
        <v>3651</v>
      </c>
      <c r="BE398" t="s">
        <v>129</v>
      </c>
      <c r="BG398">
        <v>200</v>
      </c>
      <c r="BH398" t="s">
        <v>537</v>
      </c>
      <c r="BR398" t="s">
        <v>3652</v>
      </c>
      <c r="CG398">
        <v>1430</v>
      </c>
      <c r="CH398">
        <v>1475</v>
      </c>
      <c r="CI398">
        <v>940</v>
      </c>
      <c r="CJ398">
        <v>1023</v>
      </c>
      <c r="CK398">
        <v>320</v>
      </c>
      <c r="CL398">
        <v>423</v>
      </c>
      <c r="CM398">
        <v>120</v>
      </c>
      <c r="CN398">
        <v>130</v>
      </c>
      <c r="CO398">
        <v>365</v>
      </c>
      <c r="CP398">
        <v>400</v>
      </c>
      <c r="CQ398">
        <v>1460</v>
      </c>
      <c r="CR398">
        <v>1578</v>
      </c>
      <c r="CS398">
        <v>790</v>
      </c>
      <c r="CT398">
        <v>883</v>
      </c>
      <c r="CU398">
        <v>82</v>
      </c>
      <c r="CV398">
        <v>104</v>
      </c>
    </row>
    <row r="399" spans="1:100" x14ac:dyDescent="0.25">
      <c r="A399" t="s">
        <v>3653</v>
      </c>
      <c r="B399" t="s">
        <v>3339</v>
      </c>
      <c r="C399" t="s">
        <v>461</v>
      </c>
      <c r="D399" t="s">
        <v>3654</v>
      </c>
      <c r="E399" t="s">
        <v>3645</v>
      </c>
      <c r="F399" t="s">
        <v>113</v>
      </c>
      <c r="G399">
        <v>643700</v>
      </c>
      <c r="H399" t="s">
        <v>3646</v>
      </c>
      <c r="I399" t="s">
        <v>3647</v>
      </c>
      <c r="J399" t="s">
        <v>496</v>
      </c>
      <c r="K399" t="s">
        <v>117</v>
      </c>
      <c r="L399">
        <v>25</v>
      </c>
      <c r="M399" t="s">
        <v>3391</v>
      </c>
      <c r="N399" t="s">
        <v>3655</v>
      </c>
      <c r="O399" t="s">
        <v>1388</v>
      </c>
      <c r="P399">
        <v>50</v>
      </c>
      <c r="Q399">
        <v>30</v>
      </c>
      <c r="T399">
        <v>1</v>
      </c>
      <c r="W399">
        <v>-7</v>
      </c>
      <c r="X399">
        <v>48</v>
      </c>
      <c r="Y399">
        <v>-15</v>
      </c>
      <c r="Z399">
        <v>24</v>
      </c>
      <c r="AC399">
        <v>142</v>
      </c>
      <c r="AD399" t="s">
        <v>2404</v>
      </c>
      <c r="AE399" t="s">
        <v>3151</v>
      </c>
      <c r="AK399" t="s">
        <v>3649</v>
      </c>
      <c r="AM399" t="s">
        <v>127</v>
      </c>
      <c r="AN399">
        <v>22</v>
      </c>
      <c r="AO399">
        <v>30</v>
      </c>
      <c r="AP399" t="s">
        <v>129</v>
      </c>
      <c r="AQ399" t="s">
        <v>129</v>
      </c>
      <c r="AR399" t="s">
        <v>129</v>
      </c>
      <c r="AS399" t="s">
        <v>129</v>
      </c>
      <c r="AT399" t="s">
        <v>130</v>
      </c>
      <c r="AU399" t="s">
        <v>535</v>
      </c>
      <c r="AV399" t="s">
        <v>3599</v>
      </c>
      <c r="AW399">
        <v>20</v>
      </c>
      <c r="BA399" t="s">
        <v>3650</v>
      </c>
      <c r="BB399">
        <v>120</v>
      </c>
      <c r="BD399" t="s">
        <v>3656</v>
      </c>
      <c r="BE399" t="s">
        <v>129</v>
      </c>
      <c r="BG399">
        <v>250</v>
      </c>
      <c r="BH399" t="s">
        <v>537</v>
      </c>
      <c r="BR399" t="s">
        <v>3657</v>
      </c>
      <c r="CG399">
        <v>1615</v>
      </c>
      <c r="CH399">
        <v>563</v>
      </c>
      <c r="CI399">
        <v>460</v>
      </c>
      <c r="CJ399">
        <v>1660</v>
      </c>
      <c r="CK399">
        <v>940</v>
      </c>
      <c r="CL399">
        <v>1023</v>
      </c>
      <c r="CM399">
        <v>146</v>
      </c>
      <c r="CN399">
        <v>162</v>
      </c>
      <c r="CO399">
        <v>440</v>
      </c>
      <c r="CP399">
        <v>988</v>
      </c>
      <c r="CQ399">
        <v>1690</v>
      </c>
      <c r="CR399">
        <v>1788</v>
      </c>
      <c r="CS399">
        <v>870</v>
      </c>
      <c r="CT399">
        <v>988</v>
      </c>
      <c r="CU399">
        <v>99</v>
      </c>
      <c r="CV399">
        <v>134</v>
      </c>
    </row>
    <row r="400" spans="1:100" x14ac:dyDescent="0.25">
      <c r="A400" t="s">
        <v>3658</v>
      </c>
      <c r="B400" t="s">
        <v>3339</v>
      </c>
      <c r="C400" t="s">
        <v>461</v>
      </c>
      <c r="D400" t="s">
        <v>3659</v>
      </c>
      <c r="E400" t="s">
        <v>3645</v>
      </c>
      <c r="F400" t="s">
        <v>177</v>
      </c>
      <c r="G400">
        <v>663309</v>
      </c>
      <c r="H400" t="s">
        <v>3646</v>
      </c>
      <c r="I400" t="s">
        <v>3647</v>
      </c>
      <c r="J400" t="s">
        <v>496</v>
      </c>
      <c r="K400" t="s">
        <v>117</v>
      </c>
      <c r="L400">
        <v>30</v>
      </c>
      <c r="M400">
        <v>33</v>
      </c>
      <c r="N400" t="s">
        <v>1867</v>
      </c>
      <c r="O400" t="s">
        <v>1779</v>
      </c>
      <c r="P400">
        <v>50</v>
      </c>
      <c r="Q400">
        <v>30</v>
      </c>
      <c r="T400">
        <v>1</v>
      </c>
      <c r="W400">
        <v>-7</v>
      </c>
      <c r="X400">
        <v>48</v>
      </c>
      <c r="Y400">
        <v>-15</v>
      </c>
      <c r="Z400">
        <v>24</v>
      </c>
      <c r="AC400">
        <v>171</v>
      </c>
      <c r="AD400" t="s">
        <v>2404</v>
      </c>
      <c r="AE400" t="s">
        <v>1556</v>
      </c>
      <c r="AK400" t="s">
        <v>3660</v>
      </c>
      <c r="AM400" t="s">
        <v>170</v>
      </c>
      <c r="AN400" t="s">
        <v>529</v>
      </c>
      <c r="AO400">
        <v>30</v>
      </c>
      <c r="AP400" t="s">
        <v>129</v>
      </c>
      <c r="AQ400" t="s">
        <v>129</v>
      </c>
      <c r="AR400" t="s">
        <v>129</v>
      </c>
      <c r="AS400" t="s">
        <v>129</v>
      </c>
      <c r="AT400" t="s">
        <v>130</v>
      </c>
      <c r="AU400" t="s">
        <v>748</v>
      </c>
      <c r="AV400" t="s">
        <v>3599</v>
      </c>
      <c r="AW400">
        <v>40</v>
      </c>
      <c r="BA400" t="s">
        <v>3650</v>
      </c>
      <c r="BB400">
        <v>120</v>
      </c>
      <c r="BD400" t="s">
        <v>3661</v>
      </c>
      <c r="BE400" t="s">
        <v>129</v>
      </c>
      <c r="BG400">
        <v>300</v>
      </c>
      <c r="BH400" t="s">
        <v>537</v>
      </c>
      <c r="BR400" t="s">
        <v>3662</v>
      </c>
      <c r="CG400">
        <v>1615</v>
      </c>
      <c r="CH400">
        <v>1660</v>
      </c>
      <c r="CI400">
        <v>940</v>
      </c>
      <c r="CJ400">
        <v>1023</v>
      </c>
      <c r="CK400">
        <v>460</v>
      </c>
      <c r="CL400">
        <v>563</v>
      </c>
      <c r="CM400">
        <v>175</v>
      </c>
      <c r="CN400">
        <v>190</v>
      </c>
      <c r="CO400">
        <v>440</v>
      </c>
      <c r="CP400">
        <v>465</v>
      </c>
      <c r="CQ400">
        <v>1690</v>
      </c>
      <c r="CR400">
        <v>1788</v>
      </c>
      <c r="CS400">
        <v>870</v>
      </c>
      <c r="CT400">
        <v>988</v>
      </c>
      <c r="CU400">
        <v>105</v>
      </c>
      <c r="CV400">
        <v>145</v>
      </c>
    </row>
    <row r="401" spans="1:100" x14ac:dyDescent="0.25">
      <c r="A401" t="s">
        <v>3663</v>
      </c>
      <c r="B401" t="s">
        <v>3339</v>
      </c>
      <c r="C401" t="s">
        <v>461</v>
      </c>
      <c r="D401" t="s">
        <v>3664</v>
      </c>
      <c r="E401" t="s">
        <v>3645</v>
      </c>
      <c r="F401" t="s">
        <v>113</v>
      </c>
      <c r="G401">
        <v>1055341</v>
      </c>
      <c r="H401" t="s">
        <v>3646</v>
      </c>
      <c r="I401" t="s">
        <v>3647</v>
      </c>
      <c r="J401" t="s">
        <v>496</v>
      </c>
      <c r="K401" t="s">
        <v>117</v>
      </c>
      <c r="L401">
        <v>40</v>
      </c>
      <c r="M401">
        <v>43</v>
      </c>
      <c r="N401" t="s">
        <v>3665</v>
      </c>
      <c r="O401" t="s">
        <v>1824</v>
      </c>
      <c r="P401">
        <v>50</v>
      </c>
      <c r="Q401">
        <v>30</v>
      </c>
      <c r="T401">
        <v>1</v>
      </c>
      <c r="W401">
        <v>-7</v>
      </c>
      <c r="X401">
        <v>48</v>
      </c>
      <c r="Y401">
        <v>-15</v>
      </c>
      <c r="Z401">
        <v>24</v>
      </c>
      <c r="AC401">
        <v>228</v>
      </c>
      <c r="AD401" t="s">
        <v>2285</v>
      </c>
      <c r="AE401" t="s">
        <v>3151</v>
      </c>
      <c r="AK401" t="s">
        <v>3649</v>
      </c>
      <c r="AM401" t="s">
        <v>127</v>
      </c>
      <c r="AN401">
        <v>19</v>
      </c>
      <c r="AO401">
        <v>33</v>
      </c>
      <c r="AP401" t="s">
        <v>129</v>
      </c>
      <c r="AQ401" t="s">
        <v>129</v>
      </c>
      <c r="AR401" t="s">
        <v>129</v>
      </c>
      <c r="AS401" t="s">
        <v>129</v>
      </c>
      <c r="AT401" t="s">
        <v>130</v>
      </c>
      <c r="AU401" t="s">
        <v>535</v>
      </c>
      <c r="AV401" t="s">
        <v>3599</v>
      </c>
      <c r="AW401">
        <v>40</v>
      </c>
      <c r="BA401" t="s">
        <v>3650</v>
      </c>
      <c r="BB401">
        <v>120</v>
      </c>
      <c r="BD401" t="s">
        <v>3666</v>
      </c>
      <c r="BE401" t="s">
        <v>129</v>
      </c>
      <c r="BG401">
        <v>400</v>
      </c>
      <c r="BH401" t="s">
        <v>537</v>
      </c>
      <c r="BR401" t="s">
        <v>3667</v>
      </c>
      <c r="CG401">
        <v>1430</v>
      </c>
      <c r="CH401">
        <v>1475</v>
      </c>
      <c r="CI401">
        <v>940</v>
      </c>
      <c r="CJ401">
        <v>1023</v>
      </c>
      <c r="CK401">
        <v>320</v>
      </c>
      <c r="CL401">
        <v>423</v>
      </c>
      <c r="CM401">
        <v>120</v>
      </c>
      <c r="CN401">
        <v>130</v>
      </c>
      <c r="CO401">
        <v>650</v>
      </c>
      <c r="CP401">
        <v>685</v>
      </c>
      <c r="CQ401">
        <v>1680</v>
      </c>
      <c r="CR401">
        <v>1803</v>
      </c>
      <c r="CS401">
        <v>900</v>
      </c>
      <c r="CT401">
        <v>1023</v>
      </c>
      <c r="CU401">
        <v>165</v>
      </c>
      <c r="CV401">
        <v>210</v>
      </c>
    </row>
    <row r="402" spans="1:100" x14ac:dyDescent="0.25">
      <c r="A402" t="s">
        <v>3668</v>
      </c>
      <c r="B402" t="s">
        <v>3339</v>
      </c>
      <c r="C402" t="s">
        <v>461</v>
      </c>
      <c r="D402" t="s">
        <v>3669</v>
      </c>
      <c r="E402" t="s">
        <v>798</v>
      </c>
      <c r="F402" t="s">
        <v>113</v>
      </c>
      <c r="G402">
        <v>89000</v>
      </c>
      <c r="H402" t="s">
        <v>3670</v>
      </c>
      <c r="I402" t="s">
        <v>3671</v>
      </c>
      <c r="J402" t="s">
        <v>3672</v>
      </c>
      <c r="K402" t="s">
        <v>117</v>
      </c>
      <c r="L402" t="s">
        <v>1024</v>
      </c>
      <c r="M402" t="s">
        <v>3673</v>
      </c>
      <c r="N402" t="s">
        <v>3674</v>
      </c>
      <c r="O402" t="s">
        <v>3675</v>
      </c>
      <c r="P402">
        <v>30</v>
      </c>
      <c r="Q402">
        <v>15</v>
      </c>
      <c r="T402">
        <v>1</v>
      </c>
      <c r="W402">
        <v>-15</v>
      </c>
      <c r="X402">
        <v>48</v>
      </c>
      <c r="Y402">
        <v>-15</v>
      </c>
      <c r="Z402">
        <v>24</v>
      </c>
      <c r="AC402">
        <v>16</v>
      </c>
      <c r="AF402" t="s">
        <v>3676</v>
      </c>
      <c r="AG402" t="s">
        <v>430</v>
      </c>
      <c r="AK402" t="s">
        <v>1691</v>
      </c>
      <c r="AM402" t="s">
        <v>126</v>
      </c>
      <c r="AN402" t="s">
        <v>127</v>
      </c>
      <c r="AO402">
        <v>25</v>
      </c>
      <c r="AP402" t="s">
        <v>129</v>
      </c>
      <c r="AQ402" t="s">
        <v>129</v>
      </c>
      <c r="AR402" t="s">
        <v>129</v>
      </c>
      <c r="AS402" t="s">
        <v>129</v>
      </c>
      <c r="AT402" t="s">
        <v>130</v>
      </c>
      <c r="AU402" t="s">
        <v>3598</v>
      </c>
      <c r="AV402" t="s">
        <v>3599</v>
      </c>
      <c r="AW402">
        <v>16</v>
      </c>
      <c r="BD402" t="s">
        <v>3677</v>
      </c>
      <c r="BE402" t="s">
        <v>129</v>
      </c>
      <c r="BG402">
        <v>35</v>
      </c>
      <c r="BH402" t="s">
        <v>280</v>
      </c>
      <c r="BR402" t="s">
        <v>3678</v>
      </c>
      <c r="CG402">
        <v>596</v>
      </c>
      <c r="CH402">
        <v>645</v>
      </c>
      <c r="CI402">
        <v>818</v>
      </c>
      <c r="CJ402">
        <v>948</v>
      </c>
      <c r="CK402">
        <v>302</v>
      </c>
      <c r="CL402">
        <v>420</v>
      </c>
      <c r="CM402">
        <v>38</v>
      </c>
      <c r="CN402">
        <v>41</v>
      </c>
      <c r="CO402">
        <v>265</v>
      </c>
      <c r="CP402">
        <v>295</v>
      </c>
      <c r="CQ402">
        <v>570</v>
      </c>
      <c r="CR402">
        <v>653</v>
      </c>
      <c r="CS402">
        <v>570</v>
      </c>
      <c r="CT402">
        <v>698</v>
      </c>
      <c r="CU402">
        <v>17</v>
      </c>
      <c r="CV402">
        <v>22</v>
      </c>
    </row>
    <row r="403" spans="1:100" x14ac:dyDescent="0.25">
      <c r="A403" t="s">
        <v>3679</v>
      </c>
      <c r="B403" t="s">
        <v>3339</v>
      </c>
      <c r="C403" t="s">
        <v>461</v>
      </c>
      <c r="D403" t="s">
        <v>3680</v>
      </c>
      <c r="E403" t="s">
        <v>798</v>
      </c>
      <c r="F403" t="s">
        <v>113</v>
      </c>
      <c r="G403">
        <v>103500</v>
      </c>
      <c r="H403" t="s">
        <v>3670</v>
      </c>
      <c r="I403" t="s">
        <v>3671</v>
      </c>
      <c r="J403" t="s">
        <v>3672</v>
      </c>
      <c r="K403" t="s">
        <v>117</v>
      </c>
      <c r="L403" t="s">
        <v>3681</v>
      </c>
      <c r="M403" t="s">
        <v>3682</v>
      </c>
      <c r="N403" t="s">
        <v>3683</v>
      </c>
      <c r="O403" t="s">
        <v>3597</v>
      </c>
      <c r="P403">
        <v>35</v>
      </c>
      <c r="Q403">
        <v>20</v>
      </c>
      <c r="T403">
        <v>1</v>
      </c>
      <c r="W403">
        <v>-15</v>
      </c>
      <c r="X403">
        <v>48</v>
      </c>
      <c r="Y403">
        <v>-15</v>
      </c>
      <c r="Z403">
        <v>24</v>
      </c>
      <c r="AC403">
        <v>23</v>
      </c>
      <c r="AF403" t="s">
        <v>1046</v>
      </c>
      <c r="AG403" t="s">
        <v>430</v>
      </c>
      <c r="AK403" t="s">
        <v>1691</v>
      </c>
      <c r="AM403" t="s">
        <v>126</v>
      </c>
      <c r="AN403" t="s">
        <v>170</v>
      </c>
      <c r="AO403">
        <v>25</v>
      </c>
      <c r="AP403" t="s">
        <v>129</v>
      </c>
      <c r="AQ403" t="s">
        <v>129</v>
      </c>
      <c r="AR403" t="s">
        <v>129</v>
      </c>
      <c r="AS403" t="s">
        <v>129</v>
      </c>
      <c r="AT403" t="s">
        <v>130</v>
      </c>
      <c r="AU403" t="s">
        <v>3598</v>
      </c>
      <c r="AV403" t="s">
        <v>3599</v>
      </c>
      <c r="AW403">
        <v>16</v>
      </c>
      <c r="BD403" t="s">
        <v>3684</v>
      </c>
      <c r="BE403" t="s">
        <v>129</v>
      </c>
      <c r="BG403">
        <v>50</v>
      </c>
      <c r="BH403" t="s">
        <v>280</v>
      </c>
      <c r="BR403" t="s">
        <v>3685</v>
      </c>
      <c r="CG403">
        <v>596</v>
      </c>
      <c r="CH403">
        <v>645</v>
      </c>
      <c r="CI403">
        <v>818</v>
      </c>
      <c r="CJ403">
        <v>948</v>
      </c>
      <c r="CK403">
        <v>302</v>
      </c>
      <c r="CL403">
        <v>420</v>
      </c>
      <c r="CM403">
        <v>41</v>
      </c>
      <c r="CN403">
        <v>44</v>
      </c>
      <c r="CO403">
        <v>265</v>
      </c>
      <c r="CP403">
        <v>295</v>
      </c>
      <c r="CQ403">
        <v>570</v>
      </c>
      <c r="CR403">
        <v>653</v>
      </c>
      <c r="CS403">
        <v>570</v>
      </c>
      <c r="CT403">
        <v>698</v>
      </c>
      <c r="CU403">
        <v>17</v>
      </c>
      <c r="CV403">
        <v>22</v>
      </c>
    </row>
    <row r="404" spans="1:100" x14ac:dyDescent="0.25">
      <c r="A404" t="s">
        <v>3686</v>
      </c>
      <c r="B404" t="s">
        <v>3339</v>
      </c>
      <c r="C404" t="s">
        <v>461</v>
      </c>
      <c r="D404" t="s">
        <v>3687</v>
      </c>
      <c r="E404" t="s">
        <v>798</v>
      </c>
      <c r="F404" t="s">
        <v>113</v>
      </c>
      <c r="G404">
        <v>130000</v>
      </c>
      <c r="H404" t="s">
        <v>3670</v>
      </c>
      <c r="I404" t="s">
        <v>3671</v>
      </c>
      <c r="J404" t="s">
        <v>3672</v>
      </c>
      <c r="K404" t="s">
        <v>117</v>
      </c>
      <c r="L404" t="s">
        <v>3688</v>
      </c>
      <c r="M404" t="s">
        <v>3689</v>
      </c>
      <c r="N404" t="s">
        <v>3690</v>
      </c>
      <c r="O404" t="s">
        <v>3691</v>
      </c>
      <c r="P404">
        <v>50</v>
      </c>
      <c r="Q404">
        <v>25</v>
      </c>
      <c r="T404">
        <v>1</v>
      </c>
      <c r="W404">
        <v>-15</v>
      </c>
      <c r="X404">
        <v>48</v>
      </c>
      <c r="Y404">
        <v>-15</v>
      </c>
      <c r="Z404">
        <v>24</v>
      </c>
      <c r="AC404">
        <v>27</v>
      </c>
      <c r="AF404" t="s">
        <v>1046</v>
      </c>
      <c r="AG404" t="s">
        <v>430</v>
      </c>
      <c r="AK404" t="s">
        <v>1691</v>
      </c>
      <c r="AM404" t="s">
        <v>127</v>
      </c>
      <c r="AN404" t="s">
        <v>3609</v>
      </c>
      <c r="AO404">
        <v>25</v>
      </c>
      <c r="AP404" t="s">
        <v>129</v>
      </c>
      <c r="AQ404" t="s">
        <v>129</v>
      </c>
      <c r="AR404" t="s">
        <v>129</v>
      </c>
      <c r="AS404" t="s">
        <v>129</v>
      </c>
      <c r="AT404" t="s">
        <v>130</v>
      </c>
      <c r="AU404" t="s">
        <v>3610</v>
      </c>
      <c r="AV404" t="s">
        <v>3599</v>
      </c>
      <c r="AW404">
        <v>20</v>
      </c>
      <c r="BD404" t="s">
        <v>3692</v>
      </c>
      <c r="BE404" t="s">
        <v>129</v>
      </c>
      <c r="BG404">
        <v>70</v>
      </c>
      <c r="BH404" t="s">
        <v>280</v>
      </c>
      <c r="BR404" t="s">
        <v>3693</v>
      </c>
      <c r="CG404">
        <v>698</v>
      </c>
      <c r="CH404">
        <v>750</v>
      </c>
      <c r="CI404">
        <v>892</v>
      </c>
      <c r="CJ404">
        <v>1029</v>
      </c>
      <c r="CK404">
        <v>340</v>
      </c>
      <c r="CL404">
        <v>458</v>
      </c>
      <c r="CM404">
        <v>53</v>
      </c>
      <c r="CN404">
        <v>57</v>
      </c>
      <c r="CO404">
        <v>200</v>
      </c>
      <c r="CP404">
        <v>245</v>
      </c>
      <c r="CQ404">
        <v>840</v>
      </c>
      <c r="CR404">
        <v>923</v>
      </c>
      <c r="CS404">
        <v>840</v>
      </c>
      <c r="CT404">
        <v>943</v>
      </c>
      <c r="CU404">
        <v>23</v>
      </c>
      <c r="CV404">
        <v>30</v>
      </c>
    </row>
    <row r="405" spans="1:100" x14ac:dyDescent="0.25">
      <c r="A405" t="s">
        <v>3694</v>
      </c>
      <c r="B405" t="s">
        <v>3339</v>
      </c>
      <c r="C405" t="s">
        <v>461</v>
      </c>
      <c r="D405" t="s">
        <v>3695</v>
      </c>
      <c r="E405" t="s">
        <v>798</v>
      </c>
      <c r="F405" t="s">
        <v>113</v>
      </c>
      <c r="G405">
        <v>182700</v>
      </c>
      <c r="H405" t="s">
        <v>3670</v>
      </c>
      <c r="I405" t="s">
        <v>3671</v>
      </c>
      <c r="J405" t="s">
        <v>3672</v>
      </c>
      <c r="K405" t="s">
        <v>117</v>
      </c>
      <c r="L405" t="s">
        <v>3615</v>
      </c>
      <c r="M405" t="s">
        <v>3696</v>
      </c>
      <c r="N405" t="s">
        <v>3617</v>
      </c>
      <c r="O405" t="s">
        <v>3697</v>
      </c>
      <c r="P405">
        <v>50</v>
      </c>
      <c r="Q405">
        <v>25</v>
      </c>
      <c r="T405">
        <v>1</v>
      </c>
      <c r="W405">
        <v>-15</v>
      </c>
      <c r="X405">
        <v>48</v>
      </c>
      <c r="Y405">
        <v>-15</v>
      </c>
      <c r="Z405">
        <v>24</v>
      </c>
      <c r="AC405">
        <v>46</v>
      </c>
      <c r="AF405" t="s">
        <v>3698</v>
      </c>
      <c r="AG405" t="s">
        <v>430</v>
      </c>
      <c r="AK405" t="s">
        <v>1691</v>
      </c>
      <c r="AM405" t="s">
        <v>127</v>
      </c>
      <c r="AN405" t="s">
        <v>3609</v>
      </c>
      <c r="AO405">
        <v>25</v>
      </c>
      <c r="AP405" t="s">
        <v>129</v>
      </c>
      <c r="AQ405" t="s">
        <v>129</v>
      </c>
      <c r="AR405" t="s">
        <v>129</v>
      </c>
      <c r="AS405" t="s">
        <v>129</v>
      </c>
      <c r="AT405" t="s">
        <v>130</v>
      </c>
      <c r="AU405" t="s">
        <v>3610</v>
      </c>
      <c r="AV405" t="s">
        <v>3599</v>
      </c>
      <c r="AW405">
        <v>25</v>
      </c>
      <c r="BD405" t="s">
        <v>3699</v>
      </c>
      <c r="BE405" t="s">
        <v>129</v>
      </c>
      <c r="BG405">
        <v>101</v>
      </c>
      <c r="BH405" t="s">
        <v>280</v>
      </c>
      <c r="BR405" t="s">
        <v>3700</v>
      </c>
      <c r="CG405">
        <v>790</v>
      </c>
      <c r="CH405">
        <v>855</v>
      </c>
      <c r="CI405">
        <v>920</v>
      </c>
      <c r="CJ405">
        <v>1083</v>
      </c>
      <c r="CK405">
        <v>370</v>
      </c>
      <c r="CL405">
        <v>488</v>
      </c>
      <c r="CM405">
        <v>61</v>
      </c>
      <c r="CN405">
        <v>66</v>
      </c>
      <c r="CO405">
        <v>240</v>
      </c>
      <c r="CP405">
        <v>325</v>
      </c>
      <c r="CQ405">
        <v>840</v>
      </c>
      <c r="CR405">
        <v>963</v>
      </c>
      <c r="CS405">
        <v>840</v>
      </c>
      <c r="CT405">
        <v>963</v>
      </c>
      <c r="CU405">
        <v>31</v>
      </c>
      <c r="CV405">
        <v>38</v>
      </c>
    </row>
    <row r="406" spans="1:100" x14ac:dyDescent="0.25">
      <c r="A406" t="s">
        <v>3701</v>
      </c>
      <c r="B406" t="s">
        <v>3339</v>
      </c>
      <c r="C406" t="s">
        <v>461</v>
      </c>
      <c r="D406" t="s">
        <v>3702</v>
      </c>
      <c r="E406" t="s">
        <v>798</v>
      </c>
      <c r="F406" t="s">
        <v>113</v>
      </c>
      <c r="G406">
        <v>220700</v>
      </c>
      <c r="H406" t="s">
        <v>3670</v>
      </c>
      <c r="I406" t="s">
        <v>3671</v>
      </c>
      <c r="J406" t="s">
        <v>3672</v>
      </c>
      <c r="K406" t="s">
        <v>117</v>
      </c>
      <c r="L406" t="s">
        <v>3625</v>
      </c>
      <c r="M406" t="s">
        <v>3703</v>
      </c>
      <c r="N406" t="s">
        <v>3627</v>
      </c>
      <c r="O406" t="s">
        <v>3628</v>
      </c>
      <c r="P406">
        <v>75</v>
      </c>
      <c r="Q406">
        <v>30</v>
      </c>
      <c r="T406">
        <v>1</v>
      </c>
      <c r="W406">
        <v>-15</v>
      </c>
      <c r="X406">
        <v>48</v>
      </c>
      <c r="Y406">
        <v>-15</v>
      </c>
      <c r="Z406">
        <v>24</v>
      </c>
      <c r="AC406">
        <v>80</v>
      </c>
      <c r="AF406" t="s">
        <v>3704</v>
      </c>
      <c r="AG406" t="s">
        <v>1689</v>
      </c>
      <c r="AK406" t="s">
        <v>1691</v>
      </c>
      <c r="AM406" t="s">
        <v>127</v>
      </c>
      <c r="AN406" t="s">
        <v>3609</v>
      </c>
      <c r="AO406">
        <v>25</v>
      </c>
      <c r="AP406" t="s">
        <v>129</v>
      </c>
      <c r="AQ406" t="s">
        <v>129</v>
      </c>
      <c r="AR406" t="s">
        <v>129</v>
      </c>
      <c r="AS406" t="s">
        <v>129</v>
      </c>
      <c r="AT406" t="s">
        <v>130</v>
      </c>
      <c r="AU406" t="s">
        <v>3629</v>
      </c>
      <c r="AV406" t="s">
        <v>3599</v>
      </c>
      <c r="AW406">
        <v>16</v>
      </c>
      <c r="BD406" t="s">
        <v>3630</v>
      </c>
      <c r="BE406" t="s">
        <v>129</v>
      </c>
      <c r="BG406">
        <v>140</v>
      </c>
      <c r="BH406" t="s">
        <v>3705</v>
      </c>
      <c r="BR406" t="s">
        <v>3706</v>
      </c>
      <c r="CG406">
        <v>820</v>
      </c>
      <c r="CH406">
        <v>973</v>
      </c>
      <c r="CI406">
        <v>940</v>
      </c>
      <c r="CJ406">
        <v>1083</v>
      </c>
      <c r="CK406">
        <v>460</v>
      </c>
      <c r="CL406">
        <v>573</v>
      </c>
      <c r="CM406">
        <v>96</v>
      </c>
      <c r="CN406">
        <v>108</v>
      </c>
      <c r="CO406">
        <v>290</v>
      </c>
      <c r="CP406">
        <v>379</v>
      </c>
      <c r="CQ406">
        <v>840</v>
      </c>
      <c r="CR406">
        <v>963</v>
      </c>
      <c r="CS406">
        <v>840</v>
      </c>
      <c r="CT406">
        <v>963</v>
      </c>
      <c r="CU406">
        <v>33</v>
      </c>
      <c r="CV406">
        <v>41</v>
      </c>
    </row>
    <row r="407" spans="1:100" x14ac:dyDescent="0.25">
      <c r="A407" t="s">
        <v>3707</v>
      </c>
      <c r="B407" t="s">
        <v>3339</v>
      </c>
      <c r="C407" t="s">
        <v>461</v>
      </c>
      <c r="D407" t="s">
        <v>3708</v>
      </c>
      <c r="E407" t="s">
        <v>798</v>
      </c>
      <c r="F407" t="s">
        <v>113</v>
      </c>
      <c r="G407">
        <v>241000</v>
      </c>
      <c r="H407" t="s">
        <v>3670</v>
      </c>
      <c r="I407" t="s">
        <v>3671</v>
      </c>
      <c r="J407" t="s">
        <v>3672</v>
      </c>
      <c r="K407" t="s">
        <v>117</v>
      </c>
      <c r="L407" t="s">
        <v>3709</v>
      </c>
      <c r="M407" t="s">
        <v>3635</v>
      </c>
      <c r="N407" t="s">
        <v>3710</v>
      </c>
      <c r="O407" t="s">
        <v>3711</v>
      </c>
      <c r="P407">
        <v>75</v>
      </c>
      <c r="Q407">
        <v>30</v>
      </c>
      <c r="T407">
        <v>1</v>
      </c>
      <c r="W407">
        <v>-15</v>
      </c>
      <c r="X407">
        <v>48</v>
      </c>
      <c r="Y407">
        <v>-15</v>
      </c>
      <c r="Z407">
        <v>24</v>
      </c>
      <c r="AC407">
        <v>95</v>
      </c>
      <c r="AF407" t="s">
        <v>3619</v>
      </c>
      <c r="AG407" t="s">
        <v>3096</v>
      </c>
      <c r="AK407" t="s">
        <v>1691</v>
      </c>
      <c r="AM407" t="s">
        <v>127</v>
      </c>
      <c r="AN407" t="s">
        <v>3609</v>
      </c>
      <c r="AO407">
        <v>25</v>
      </c>
      <c r="AP407" t="s">
        <v>129</v>
      </c>
      <c r="AQ407" t="s">
        <v>129</v>
      </c>
      <c r="AR407" t="s">
        <v>129</v>
      </c>
      <c r="AS407" t="s">
        <v>129</v>
      </c>
      <c r="AT407" t="s">
        <v>130</v>
      </c>
      <c r="AU407" t="s">
        <v>3629</v>
      </c>
      <c r="AV407" t="s">
        <v>3599</v>
      </c>
      <c r="AW407">
        <v>16</v>
      </c>
      <c r="BD407" t="s">
        <v>3712</v>
      </c>
      <c r="BE407" t="s">
        <v>129</v>
      </c>
      <c r="BG407">
        <v>150</v>
      </c>
      <c r="BH407" t="s">
        <v>537</v>
      </c>
      <c r="BR407" t="s">
        <v>3713</v>
      </c>
      <c r="CG407">
        <v>820</v>
      </c>
      <c r="CH407">
        <v>973</v>
      </c>
      <c r="CI407">
        <v>940</v>
      </c>
      <c r="CJ407">
        <v>1083</v>
      </c>
      <c r="CK407">
        <v>460</v>
      </c>
      <c r="CL407">
        <v>573</v>
      </c>
      <c r="CM407">
        <v>100</v>
      </c>
      <c r="CN407">
        <v>112</v>
      </c>
      <c r="CO407">
        <v>290</v>
      </c>
      <c r="CP407">
        <v>379</v>
      </c>
      <c r="CQ407">
        <v>840</v>
      </c>
      <c r="CR407">
        <v>963</v>
      </c>
      <c r="CS407">
        <v>840</v>
      </c>
      <c r="CT407">
        <v>963</v>
      </c>
      <c r="CU407">
        <v>36</v>
      </c>
      <c r="CV407">
        <v>44</v>
      </c>
    </row>
    <row r="408" spans="1:100" x14ac:dyDescent="0.25">
      <c r="A408" t="s">
        <v>3714</v>
      </c>
      <c r="B408" t="s">
        <v>3339</v>
      </c>
      <c r="C408" t="s">
        <v>461</v>
      </c>
      <c r="D408" t="s">
        <v>3715</v>
      </c>
      <c r="E408" t="s">
        <v>2041</v>
      </c>
      <c r="F408" t="s">
        <v>113</v>
      </c>
      <c r="G408">
        <v>102700</v>
      </c>
      <c r="H408" t="s">
        <v>3716</v>
      </c>
      <c r="I408" t="s">
        <v>3717</v>
      </c>
      <c r="J408" t="s">
        <v>3718</v>
      </c>
      <c r="K408" t="s">
        <v>117</v>
      </c>
      <c r="L408" t="s">
        <v>3719</v>
      </c>
      <c r="M408" t="s">
        <v>3595</v>
      </c>
      <c r="N408" t="s">
        <v>3720</v>
      </c>
      <c r="O408" t="s">
        <v>3721</v>
      </c>
      <c r="P408">
        <v>35</v>
      </c>
      <c r="Q408">
        <v>20</v>
      </c>
      <c r="T408">
        <v>1</v>
      </c>
      <c r="W408">
        <v>-15</v>
      </c>
      <c r="X408">
        <v>48</v>
      </c>
      <c r="Y408">
        <v>-15</v>
      </c>
      <c r="Z408">
        <v>24</v>
      </c>
      <c r="AC408">
        <v>23</v>
      </c>
      <c r="AF408" t="s">
        <v>560</v>
      </c>
      <c r="AG408" t="s">
        <v>430</v>
      </c>
      <c r="AK408" t="s">
        <v>1691</v>
      </c>
      <c r="AM408" t="s">
        <v>126</v>
      </c>
      <c r="AN408" t="s">
        <v>170</v>
      </c>
      <c r="AO408">
        <v>25</v>
      </c>
      <c r="AP408" t="s">
        <v>129</v>
      </c>
      <c r="AQ408" t="s">
        <v>129</v>
      </c>
      <c r="AR408" t="s">
        <v>129</v>
      </c>
      <c r="AS408" t="s">
        <v>129</v>
      </c>
      <c r="AT408" t="s">
        <v>130</v>
      </c>
      <c r="AU408" t="s">
        <v>3598</v>
      </c>
      <c r="AV408" t="s">
        <v>3599</v>
      </c>
      <c r="AW408">
        <v>16</v>
      </c>
      <c r="BD408" t="s">
        <v>3722</v>
      </c>
      <c r="BE408" t="s">
        <v>129</v>
      </c>
      <c r="BG408">
        <v>52</v>
      </c>
      <c r="BH408" t="s">
        <v>280</v>
      </c>
      <c r="BR408" t="s">
        <v>3723</v>
      </c>
      <c r="CG408">
        <v>596</v>
      </c>
      <c r="CH408">
        <v>645</v>
      </c>
      <c r="CI408">
        <v>818</v>
      </c>
      <c r="CJ408">
        <v>948</v>
      </c>
      <c r="CK408">
        <v>302</v>
      </c>
      <c r="CL408">
        <v>420</v>
      </c>
      <c r="CM408">
        <v>41</v>
      </c>
      <c r="CN408">
        <v>44</v>
      </c>
      <c r="CO408">
        <v>665</v>
      </c>
      <c r="CP408">
        <v>770</v>
      </c>
      <c r="CQ408">
        <v>870</v>
      </c>
      <c r="CR408">
        <v>1033</v>
      </c>
      <c r="CS408">
        <v>235</v>
      </c>
      <c r="CT408">
        <v>300</v>
      </c>
      <c r="CU408">
        <v>26</v>
      </c>
      <c r="CV408">
        <v>31</v>
      </c>
    </row>
    <row r="409" spans="1:100" x14ac:dyDescent="0.25">
      <c r="A409" t="s">
        <v>3724</v>
      </c>
      <c r="B409" t="s">
        <v>3339</v>
      </c>
      <c r="C409" t="s">
        <v>461</v>
      </c>
      <c r="D409" t="s">
        <v>3725</v>
      </c>
      <c r="E409" t="s">
        <v>2041</v>
      </c>
      <c r="F409" t="s">
        <v>113</v>
      </c>
      <c r="G409">
        <v>124800</v>
      </c>
      <c r="H409" t="s">
        <v>3716</v>
      </c>
      <c r="I409" t="s">
        <v>3717</v>
      </c>
      <c r="J409" t="s">
        <v>3718</v>
      </c>
      <c r="K409" t="s">
        <v>117</v>
      </c>
      <c r="L409" t="s">
        <v>3726</v>
      </c>
      <c r="M409" t="s">
        <v>3727</v>
      </c>
      <c r="N409" t="s">
        <v>3728</v>
      </c>
      <c r="O409" t="s">
        <v>3729</v>
      </c>
      <c r="P409">
        <v>50</v>
      </c>
      <c r="Q409">
        <v>25</v>
      </c>
      <c r="T409">
        <v>1</v>
      </c>
      <c r="W409">
        <v>-15</v>
      </c>
      <c r="X409">
        <v>48</v>
      </c>
      <c r="Y409">
        <v>-15</v>
      </c>
      <c r="Z409">
        <v>24</v>
      </c>
      <c r="AC409">
        <v>27</v>
      </c>
      <c r="AF409" t="s">
        <v>3619</v>
      </c>
      <c r="AG409" t="s">
        <v>430</v>
      </c>
      <c r="AK409" t="s">
        <v>1691</v>
      </c>
      <c r="AM409" t="s">
        <v>127</v>
      </c>
      <c r="AN409" t="s">
        <v>3609</v>
      </c>
      <c r="AO409">
        <v>25</v>
      </c>
      <c r="AP409" t="s">
        <v>129</v>
      </c>
      <c r="AQ409" t="s">
        <v>129</v>
      </c>
      <c r="AR409" t="s">
        <v>129</v>
      </c>
      <c r="AS409" t="s">
        <v>129</v>
      </c>
      <c r="AT409" t="s">
        <v>130</v>
      </c>
      <c r="AU409" t="s">
        <v>3610</v>
      </c>
      <c r="AV409" t="s">
        <v>3599</v>
      </c>
      <c r="AW409">
        <v>20</v>
      </c>
      <c r="BD409" t="s">
        <v>3730</v>
      </c>
      <c r="BE409" t="s">
        <v>129</v>
      </c>
      <c r="BG409">
        <v>72</v>
      </c>
      <c r="BH409" t="s">
        <v>280</v>
      </c>
      <c r="BR409" t="s">
        <v>3731</v>
      </c>
      <c r="CG409">
        <v>698</v>
      </c>
      <c r="CH409">
        <v>750</v>
      </c>
      <c r="CI409">
        <v>892</v>
      </c>
      <c r="CJ409">
        <v>1029</v>
      </c>
      <c r="CK409">
        <v>340</v>
      </c>
      <c r="CL409">
        <v>458</v>
      </c>
      <c r="CM409">
        <v>53</v>
      </c>
      <c r="CN409">
        <v>57</v>
      </c>
      <c r="CO409">
        <v>665</v>
      </c>
      <c r="CP409">
        <v>770</v>
      </c>
      <c r="CQ409">
        <v>870</v>
      </c>
      <c r="CR409">
        <v>1033</v>
      </c>
      <c r="CS409">
        <v>235</v>
      </c>
      <c r="CT409">
        <v>300</v>
      </c>
      <c r="CU409">
        <v>26</v>
      </c>
      <c r="CV409">
        <v>31</v>
      </c>
    </row>
    <row r="410" spans="1:100" x14ac:dyDescent="0.25">
      <c r="A410" t="s">
        <v>3732</v>
      </c>
      <c r="B410" t="s">
        <v>3339</v>
      </c>
      <c r="C410" t="s">
        <v>461</v>
      </c>
      <c r="D410" t="s">
        <v>3733</v>
      </c>
      <c r="E410" t="s">
        <v>2041</v>
      </c>
      <c r="F410" t="s">
        <v>113</v>
      </c>
      <c r="G410">
        <v>176600</v>
      </c>
      <c r="H410" t="s">
        <v>3716</v>
      </c>
      <c r="I410" t="s">
        <v>3717</v>
      </c>
      <c r="J410" t="s">
        <v>3718</v>
      </c>
      <c r="K410" t="s">
        <v>117</v>
      </c>
      <c r="L410" t="s">
        <v>3734</v>
      </c>
      <c r="M410" t="s">
        <v>3616</v>
      </c>
      <c r="N410" t="s">
        <v>3617</v>
      </c>
      <c r="O410" t="s">
        <v>3618</v>
      </c>
      <c r="P410">
        <v>50</v>
      </c>
      <c r="Q410">
        <v>25</v>
      </c>
      <c r="T410">
        <v>1</v>
      </c>
      <c r="W410">
        <v>-15</v>
      </c>
      <c r="X410">
        <v>48</v>
      </c>
      <c r="Y410">
        <v>-15</v>
      </c>
      <c r="Z410">
        <v>24</v>
      </c>
      <c r="AC410">
        <v>46</v>
      </c>
      <c r="AF410" t="s">
        <v>3676</v>
      </c>
      <c r="AG410" t="s">
        <v>430</v>
      </c>
      <c r="AK410" t="s">
        <v>1691</v>
      </c>
      <c r="AM410" t="s">
        <v>127</v>
      </c>
      <c r="AN410" t="s">
        <v>3609</v>
      </c>
      <c r="AO410">
        <v>25</v>
      </c>
      <c r="AP410" t="s">
        <v>129</v>
      </c>
      <c r="AQ410" t="s">
        <v>129</v>
      </c>
      <c r="AR410" t="s">
        <v>129</v>
      </c>
      <c r="AS410" t="s">
        <v>129</v>
      </c>
      <c r="AT410" t="s">
        <v>130</v>
      </c>
      <c r="AU410" t="s">
        <v>3610</v>
      </c>
      <c r="AV410" t="s">
        <v>3599</v>
      </c>
      <c r="AW410">
        <v>25</v>
      </c>
      <c r="BD410" t="s">
        <v>3621</v>
      </c>
      <c r="BE410" t="s">
        <v>129</v>
      </c>
      <c r="BG410">
        <v>100</v>
      </c>
      <c r="BH410" t="s">
        <v>280</v>
      </c>
      <c r="BR410" t="s">
        <v>3735</v>
      </c>
      <c r="CG410">
        <v>790</v>
      </c>
      <c r="CH410">
        <v>855</v>
      </c>
      <c r="CI410">
        <v>920</v>
      </c>
      <c r="CJ410">
        <v>1083</v>
      </c>
      <c r="CK410">
        <v>370</v>
      </c>
      <c r="CL410">
        <v>488</v>
      </c>
      <c r="CM410">
        <v>61</v>
      </c>
      <c r="CN410">
        <v>66</v>
      </c>
      <c r="CO410">
        <v>665</v>
      </c>
      <c r="CP410">
        <v>770</v>
      </c>
      <c r="CQ410">
        <v>1200</v>
      </c>
      <c r="CR410">
        <v>1363</v>
      </c>
      <c r="CS410">
        <v>235</v>
      </c>
      <c r="CT410">
        <v>300</v>
      </c>
      <c r="CU410">
        <v>32</v>
      </c>
      <c r="CV410">
        <v>38</v>
      </c>
    </row>
    <row r="411" spans="1:100" x14ac:dyDescent="0.25">
      <c r="A411" t="s">
        <v>3736</v>
      </c>
      <c r="B411" t="s">
        <v>3339</v>
      </c>
      <c r="C411" t="s">
        <v>461</v>
      </c>
      <c r="D411" t="s">
        <v>3737</v>
      </c>
      <c r="E411" t="s">
        <v>2041</v>
      </c>
      <c r="F411" t="s">
        <v>113</v>
      </c>
      <c r="G411">
        <v>218200</v>
      </c>
      <c r="H411" t="s">
        <v>3716</v>
      </c>
      <c r="I411" t="s">
        <v>3717</v>
      </c>
      <c r="J411" t="s">
        <v>3718</v>
      </c>
      <c r="K411" t="s">
        <v>117</v>
      </c>
      <c r="L411" t="s">
        <v>3625</v>
      </c>
      <c r="M411" t="s">
        <v>3626</v>
      </c>
      <c r="N411" t="s">
        <v>3738</v>
      </c>
      <c r="O411" t="s">
        <v>3628</v>
      </c>
      <c r="P411">
        <v>75</v>
      </c>
      <c r="Q411">
        <v>30</v>
      </c>
      <c r="T411">
        <v>1</v>
      </c>
      <c r="W411">
        <v>-15</v>
      </c>
      <c r="X411">
        <v>48</v>
      </c>
      <c r="Y411">
        <v>-15</v>
      </c>
      <c r="Z411">
        <v>24</v>
      </c>
      <c r="AC411">
        <v>80</v>
      </c>
      <c r="AF411" t="s">
        <v>3619</v>
      </c>
      <c r="AG411" t="s">
        <v>1689</v>
      </c>
      <c r="AK411" t="s">
        <v>1691</v>
      </c>
      <c r="AM411" t="s">
        <v>127</v>
      </c>
      <c r="AN411" t="s">
        <v>3609</v>
      </c>
      <c r="AO411">
        <v>25</v>
      </c>
      <c r="AP411" t="s">
        <v>129</v>
      </c>
      <c r="AQ411" t="s">
        <v>129</v>
      </c>
      <c r="AR411" t="s">
        <v>129</v>
      </c>
      <c r="AS411" t="s">
        <v>129</v>
      </c>
      <c r="AT411" t="s">
        <v>130</v>
      </c>
      <c r="AU411" t="s">
        <v>3629</v>
      </c>
      <c r="AV411" t="s">
        <v>3599</v>
      </c>
      <c r="AW411">
        <v>16</v>
      </c>
      <c r="BD411" t="s">
        <v>3739</v>
      </c>
      <c r="BE411" t="s">
        <v>129</v>
      </c>
      <c r="BG411">
        <v>140</v>
      </c>
      <c r="BH411" t="s">
        <v>537</v>
      </c>
      <c r="BR411" t="s">
        <v>3740</v>
      </c>
      <c r="CG411">
        <v>820</v>
      </c>
      <c r="CH411">
        <v>973</v>
      </c>
      <c r="CI411">
        <v>940</v>
      </c>
      <c r="CJ411">
        <v>1083</v>
      </c>
      <c r="CK411">
        <v>460</v>
      </c>
      <c r="CL411">
        <v>573</v>
      </c>
      <c r="CM411">
        <v>96</v>
      </c>
      <c r="CN411">
        <v>108</v>
      </c>
      <c r="CO411">
        <v>665</v>
      </c>
      <c r="CP411">
        <v>770</v>
      </c>
      <c r="CQ411">
        <v>1570</v>
      </c>
      <c r="CR411">
        <v>1729</v>
      </c>
      <c r="CS411">
        <v>235</v>
      </c>
      <c r="CT411">
        <v>300</v>
      </c>
      <c r="CU411">
        <v>40</v>
      </c>
      <c r="CV411">
        <v>47</v>
      </c>
    </row>
    <row r="412" spans="1:100" x14ac:dyDescent="0.25">
      <c r="A412" t="s">
        <v>3741</v>
      </c>
      <c r="B412" t="s">
        <v>3339</v>
      </c>
      <c r="C412" t="s">
        <v>461</v>
      </c>
      <c r="D412" t="s">
        <v>3742</v>
      </c>
      <c r="E412" t="s">
        <v>2041</v>
      </c>
      <c r="F412" t="s">
        <v>113</v>
      </c>
      <c r="G412">
        <v>234500</v>
      </c>
      <c r="H412" t="s">
        <v>3716</v>
      </c>
      <c r="I412" t="s">
        <v>3717</v>
      </c>
      <c r="J412" t="s">
        <v>3718</v>
      </c>
      <c r="K412" t="s">
        <v>117</v>
      </c>
      <c r="L412" t="s">
        <v>3743</v>
      </c>
      <c r="M412" t="s">
        <v>3635</v>
      </c>
      <c r="N412" t="s">
        <v>3710</v>
      </c>
      <c r="O412" t="s">
        <v>3637</v>
      </c>
      <c r="P412">
        <v>75</v>
      </c>
      <c r="Q412">
        <v>30</v>
      </c>
      <c r="T412">
        <v>1</v>
      </c>
      <c r="W412">
        <v>-15</v>
      </c>
      <c r="X412">
        <v>48</v>
      </c>
      <c r="Y412">
        <v>-15</v>
      </c>
      <c r="Z412">
        <v>24</v>
      </c>
      <c r="AC412">
        <v>95</v>
      </c>
      <c r="AF412" t="s">
        <v>581</v>
      </c>
      <c r="AG412" t="s">
        <v>430</v>
      </c>
      <c r="AK412" t="s">
        <v>1691</v>
      </c>
      <c r="AM412" t="s">
        <v>127</v>
      </c>
      <c r="AN412" t="s">
        <v>3609</v>
      </c>
      <c r="AO412">
        <v>25</v>
      </c>
      <c r="AP412" t="s">
        <v>129</v>
      </c>
      <c r="AQ412" t="s">
        <v>129</v>
      </c>
      <c r="AR412" t="s">
        <v>129</v>
      </c>
      <c r="AS412" t="s">
        <v>129</v>
      </c>
      <c r="AT412" t="s">
        <v>130</v>
      </c>
      <c r="AU412" t="s">
        <v>3629</v>
      </c>
      <c r="AV412" t="s">
        <v>3599</v>
      </c>
      <c r="AW412">
        <v>16</v>
      </c>
      <c r="BD412" t="s">
        <v>3744</v>
      </c>
      <c r="BE412" t="s">
        <v>129</v>
      </c>
      <c r="BG412">
        <v>154</v>
      </c>
      <c r="BH412" t="s">
        <v>537</v>
      </c>
      <c r="BR412" t="s">
        <v>3745</v>
      </c>
      <c r="CG412">
        <v>820</v>
      </c>
      <c r="CH412">
        <v>973</v>
      </c>
      <c r="CI412">
        <v>940</v>
      </c>
      <c r="CJ412">
        <v>1083</v>
      </c>
      <c r="CK412">
        <v>460</v>
      </c>
      <c r="CL412">
        <v>573</v>
      </c>
      <c r="CM412">
        <v>100</v>
      </c>
      <c r="CN412">
        <v>112</v>
      </c>
      <c r="CO412">
        <v>665</v>
      </c>
      <c r="CP412">
        <v>770</v>
      </c>
      <c r="CQ412">
        <v>1570</v>
      </c>
      <c r="CR412">
        <v>1729</v>
      </c>
      <c r="CS412">
        <v>235</v>
      </c>
      <c r="CT412">
        <v>300</v>
      </c>
      <c r="CU412">
        <v>42</v>
      </c>
      <c r="CV412">
        <v>49</v>
      </c>
    </row>
    <row r="413" spans="1:100" x14ac:dyDescent="0.25">
      <c r="A413" t="s">
        <v>3762</v>
      </c>
      <c r="B413" t="s">
        <v>3339</v>
      </c>
      <c r="C413" t="s">
        <v>461</v>
      </c>
      <c r="D413" t="s">
        <v>3763</v>
      </c>
      <c r="E413" t="s">
        <v>3746</v>
      </c>
      <c r="F413" t="s">
        <v>113</v>
      </c>
      <c r="G413">
        <v>113040</v>
      </c>
      <c r="H413" t="s">
        <v>3747</v>
      </c>
      <c r="I413" t="s">
        <v>3748</v>
      </c>
      <c r="J413" t="s">
        <v>3749</v>
      </c>
      <c r="K413" t="s">
        <v>129</v>
      </c>
      <c r="L413">
        <v>12</v>
      </c>
      <c r="M413" t="s">
        <v>1546</v>
      </c>
      <c r="N413" t="s">
        <v>454</v>
      </c>
      <c r="O413" t="s">
        <v>454</v>
      </c>
      <c r="P413">
        <v>50</v>
      </c>
      <c r="Q413">
        <v>30</v>
      </c>
      <c r="T413">
        <v>1</v>
      </c>
      <c r="U413">
        <v>58</v>
      </c>
      <c r="V413">
        <v>58</v>
      </c>
      <c r="W413">
        <v>-15</v>
      </c>
      <c r="X413">
        <v>48</v>
      </c>
      <c r="Y413">
        <v>-15</v>
      </c>
      <c r="Z413">
        <v>24</v>
      </c>
      <c r="AK413" t="s">
        <v>1691</v>
      </c>
      <c r="AM413" t="s">
        <v>127</v>
      </c>
      <c r="AN413" t="s">
        <v>3532</v>
      </c>
      <c r="AO413">
        <v>25</v>
      </c>
      <c r="AP413" t="s">
        <v>129</v>
      </c>
      <c r="AQ413" t="s">
        <v>129</v>
      </c>
      <c r="AR413" t="s">
        <v>129</v>
      </c>
      <c r="AS413" t="s">
        <v>129</v>
      </c>
      <c r="AT413" t="s">
        <v>130</v>
      </c>
      <c r="AU413" t="s">
        <v>535</v>
      </c>
      <c r="AV413" t="s">
        <v>3599</v>
      </c>
      <c r="AW413">
        <v>20</v>
      </c>
      <c r="BD413" t="s">
        <v>3764</v>
      </c>
      <c r="BE413" t="s">
        <v>129</v>
      </c>
      <c r="BH413" t="s">
        <v>537</v>
      </c>
      <c r="BJ413">
        <v>820</v>
      </c>
      <c r="BK413">
        <v>460</v>
      </c>
      <c r="BL413">
        <v>940</v>
      </c>
      <c r="BM413">
        <v>97</v>
      </c>
      <c r="BN413">
        <v>108</v>
      </c>
      <c r="BO413">
        <v>973</v>
      </c>
      <c r="BP413">
        <v>573</v>
      </c>
      <c r="BQ413">
        <v>1083</v>
      </c>
    </row>
    <row r="414" spans="1:100" x14ac:dyDescent="0.25">
      <c r="A414" t="s">
        <v>3765</v>
      </c>
      <c r="B414" t="s">
        <v>3339</v>
      </c>
      <c r="C414" t="s">
        <v>461</v>
      </c>
      <c r="D414" t="s">
        <v>3766</v>
      </c>
      <c r="E414" t="s">
        <v>3746</v>
      </c>
      <c r="F414" t="s">
        <v>113</v>
      </c>
      <c r="G414">
        <v>103920</v>
      </c>
      <c r="H414" t="s">
        <v>3747</v>
      </c>
      <c r="I414" t="s">
        <v>3767</v>
      </c>
      <c r="J414" t="s">
        <v>3768</v>
      </c>
      <c r="K414" t="s">
        <v>129</v>
      </c>
      <c r="L414">
        <v>7</v>
      </c>
      <c r="M414" t="s">
        <v>448</v>
      </c>
      <c r="N414" t="s">
        <v>142</v>
      </c>
      <c r="O414" t="s">
        <v>1404</v>
      </c>
      <c r="P414">
        <v>30</v>
      </c>
      <c r="Q414">
        <v>15</v>
      </c>
      <c r="T414">
        <v>1</v>
      </c>
      <c r="W414">
        <v>-15</v>
      </c>
      <c r="X414">
        <v>43</v>
      </c>
      <c r="Y414">
        <v>-15</v>
      </c>
      <c r="Z414">
        <v>24</v>
      </c>
      <c r="AB414" t="s">
        <v>3769</v>
      </c>
      <c r="AC414">
        <v>40</v>
      </c>
      <c r="AD414" t="s">
        <v>921</v>
      </c>
      <c r="AE414" t="s">
        <v>3770</v>
      </c>
      <c r="AH414" t="s">
        <v>3771</v>
      </c>
      <c r="AI414">
        <v>220</v>
      </c>
      <c r="AJ414" t="s">
        <v>3772</v>
      </c>
      <c r="AK414" t="s">
        <v>1691</v>
      </c>
      <c r="AL414">
        <v>220</v>
      </c>
      <c r="AM414" t="s">
        <v>127</v>
      </c>
      <c r="AN414" t="s">
        <v>3532</v>
      </c>
      <c r="AO414" t="s">
        <v>3750</v>
      </c>
      <c r="AP414" t="s">
        <v>129</v>
      </c>
      <c r="AQ414" t="s">
        <v>129</v>
      </c>
      <c r="AR414" t="s">
        <v>117</v>
      </c>
      <c r="AS414" t="s">
        <v>117</v>
      </c>
      <c r="AT414" t="s">
        <v>130</v>
      </c>
      <c r="AU414" t="s">
        <v>312</v>
      </c>
      <c r="AV414" t="s">
        <v>3599</v>
      </c>
      <c r="AW414">
        <v>25</v>
      </c>
      <c r="BA414" t="s">
        <v>3773</v>
      </c>
      <c r="BB414">
        <v>25</v>
      </c>
      <c r="BD414" t="s">
        <v>3751</v>
      </c>
      <c r="BE414" t="s">
        <v>129</v>
      </c>
      <c r="BG414">
        <v>66</v>
      </c>
      <c r="BH414" t="s">
        <v>280</v>
      </c>
      <c r="BR414" t="s">
        <v>3774</v>
      </c>
      <c r="CO414">
        <v>270</v>
      </c>
      <c r="CP414">
        <v>283</v>
      </c>
      <c r="CQ414">
        <v>1260</v>
      </c>
      <c r="CR414">
        <v>1348</v>
      </c>
      <c r="CS414">
        <v>555</v>
      </c>
      <c r="CT414">
        <v>597</v>
      </c>
      <c r="CU414">
        <v>33</v>
      </c>
      <c r="CV414">
        <v>38</v>
      </c>
    </row>
    <row r="415" spans="1:100" x14ac:dyDescent="0.25">
      <c r="A415" t="s">
        <v>3775</v>
      </c>
      <c r="B415" t="s">
        <v>3339</v>
      </c>
      <c r="C415" t="s">
        <v>461</v>
      </c>
      <c r="D415" t="s">
        <v>3776</v>
      </c>
      <c r="E415" t="s">
        <v>3746</v>
      </c>
      <c r="F415" t="s">
        <v>113</v>
      </c>
      <c r="G415">
        <v>137600</v>
      </c>
      <c r="H415" t="s">
        <v>3747</v>
      </c>
      <c r="I415" t="s">
        <v>3777</v>
      </c>
      <c r="J415" t="s">
        <v>3778</v>
      </c>
      <c r="K415" t="s">
        <v>129</v>
      </c>
      <c r="L415" t="s">
        <v>1733</v>
      </c>
      <c r="M415">
        <v>12</v>
      </c>
      <c r="N415" t="s">
        <v>1390</v>
      </c>
      <c r="O415" t="s">
        <v>1390</v>
      </c>
      <c r="P415">
        <v>30</v>
      </c>
      <c r="Q415">
        <v>20</v>
      </c>
      <c r="T415">
        <v>1</v>
      </c>
      <c r="W415">
        <v>-15</v>
      </c>
      <c r="X415">
        <v>48</v>
      </c>
      <c r="Y415">
        <v>15</v>
      </c>
      <c r="Z415">
        <v>24</v>
      </c>
      <c r="AD415" t="s">
        <v>3779</v>
      </c>
      <c r="AE415" t="s">
        <v>3780</v>
      </c>
      <c r="AK415" t="s">
        <v>1691</v>
      </c>
      <c r="AM415" t="s">
        <v>127</v>
      </c>
      <c r="AN415" t="s">
        <v>433</v>
      </c>
      <c r="AO415" t="s">
        <v>3750</v>
      </c>
      <c r="AP415" t="s">
        <v>129</v>
      </c>
      <c r="AQ415" t="s">
        <v>129</v>
      </c>
      <c r="AR415" t="s">
        <v>129</v>
      </c>
      <c r="AS415" t="s">
        <v>129</v>
      </c>
      <c r="AT415" t="s">
        <v>130</v>
      </c>
      <c r="AU415" t="s">
        <v>1479</v>
      </c>
      <c r="AV415" t="s">
        <v>3599</v>
      </c>
      <c r="AW415">
        <v>16</v>
      </c>
      <c r="BA415" t="s">
        <v>2461</v>
      </c>
      <c r="BB415">
        <v>37</v>
      </c>
      <c r="BD415" t="s">
        <v>3781</v>
      </c>
      <c r="BE415" t="s">
        <v>129</v>
      </c>
      <c r="BH415" t="s">
        <v>537</v>
      </c>
      <c r="BR415" t="s">
        <v>3526</v>
      </c>
      <c r="CO415">
        <v>300</v>
      </c>
      <c r="CP415">
        <v>360</v>
      </c>
      <c r="CQ415">
        <v>700</v>
      </c>
      <c r="CR415">
        <v>813</v>
      </c>
      <c r="CS415">
        <v>1000</v>
      </c>
      <c r="CT415">
        <v>1205</v>
      </c>
      <c r="CU415">
        <v>41</v>
      </c>
      <c r="CV415">
        <v>47</v>
      </c>
    </row>
    <row r="416" spans="1:100" x14ac:dyDescent="0.25">
      <c r="A416" t="s">
        <v>3782</v>
      </c>
      <c r="B416" t="s">
        <v>3339</v>
      </c>
      <c r="C416" t="s">
        <v>461</v>
      </c>
      <c r="D416" t="s">
        <v>3783</v>
      </c>
      <c r="E416" t="s">
        <v>3746</v>
      </c>
      <c r="F416" t="s">
        <v>113</v>
      </c>
      <c r="G416">
        <v>162400</v>
      </c>
      <c r="H416" t="s">
        <v>3747</v>
      </c>
      <c r="I416" t="s">
        <v>3784</v>
      </c>
      <c r="J416" t="s">
        <v>3785</v>
      </c>
      <c r="K416" t="s">
        <v>129</v>
      </c>
      <c r="L416">
        <v>12</v>
      </c>
      <c r="M416" t="s">
        <v>1712</v>
      </c>
      <c r="N416" t="s">
        <v>452</v>
      </c>
      <c r="O416" t="s">
        <v>3207</v>
      </c>
      <c r="P416">
        <v>50</v>
      </c>
      <c r="Q416">
        <v>30</v>
      </c>
      <c r="T416">
        <v>1</v>
      </c>
      <c r="W416">
        <v>-15</v>
      </c>
      <c r="X416">
        <v>43</v>
      </c>
      <c r="Y416">
        <v>-15</v>
      </c>
      <c r="Z416">
        <v>24</v>
      </c>
      <c r="AB416" t="s">
        <v>3786</v>
      </c>
      <c r="AC416">
        <v>68</v>
      </c>
      <c r="AD416" t="s">
        <v>3787</v>
      </c>
      <c r="AE416" t="s">
        <v>3788</v>
      </c>
      <c r="AH416" t="s">
        <v>3789</v>
      </c>
      <c r="AI416">
        <v>220</v>
      </c>
      <c r="AJ416" t="s">
        <v>3790</v>
      </c>
      <c r="AK416" t="s">
        <v>3660</v>
      </c>
      <c r="AL416">
        <v>380</v>
      </c>
      <c r="AM416" t="s">
        <v>170</v>
      </c>
      <c r="AN416">
        <v>19</v>
      </c>
      <c r="AO416" t="s">
        <v>3750</v>
      </c>
      <c r="AP416" t="s">
        <v>129</v>
      </c>
      <c r="AQ416" t="s">
        <v>129</v>
      </c>
      <c r="AR416" t="s">
        <v>117</v>
      </c>
      <c r="AS416" t="s">
        <v>117</v>
      </c>
      <c r="AT416" t="s">
        <v>130</v>
      </c>
      <c r="AU416" t="s">
        <v>535</v>
      </c>
      <c r="AV416" t="s">
        <v>3599</v>
      </c>
      <c r="AW416">
        <v>20</v>
      </c>
      <c r="BA416" t="s">
        <v>3791</v>
      </c>
      <c r="BB416">
        <v>37</v>
      </c>
      <c r="BD416" t="s">
        <v>3754</v>
      </c>
      <c r="BE416" t="s">
        <v>129</v>
      </c>
      <c r="BG416">
        <v>114</v>
      </c>
      <c r="BH416" t="s">
        <v>537</v>
      </c>
      <c r="BR416" t="s">
        <v>3792</v>
      </c>
      <c r="CO416">
        <v>290</v>
      </c>
      <c r="CP416">
        <v>305</v>
      </c>
      <c r="CQ416">
        <v>1230</v>
      </c>
      <c r="CR416">
        <v>1338</v>
      </c>
      <c r="CS416">
        <v>790</v>
      </c>
      <c r="CT416">
        <v>837</v>
      </c>
      <c r="CU416">
        <v>47</v>
      </c>
      <c r="CV416">
        <v>53</v>
      </c>
    </row>
    <row r="417" spans="1:100" x14ac:dyDescent="0.25">
      <c r="A417" t="s">
        <v>3793</v>
      </c>
      <c r="B417" t="s">
        <v>3339</v>
      </c>
      <c r="C417" t="s">
        <v>461</v>
      </c>
      <c r="D417" t="s">
        <v>3794</v>
      </c>
      <c r="E417" t="s">
        <v>3746</v>
      </c>
      <c r="F417" t="s">
        <v>113</v>
      </c>
      <c r="G417">
        <v>179360</v>
      </c>
      <c r="H417" t="s">
        <v>3747</v>
      </c>
      <c r="I417" t="s">
        <v>3795</v>
      </c>
      <c r="J417" t="s">
        <v>3796</v>
      </c>
      <c r="K417" t="s">
        <v>129</v>
      </c>
      <c r="L417">
        <v>14</v>
      </c>
      <c r="M417">
        <v>15</v>
      </c>
      <c r="N417">
        <v>5</v>
      </c>
      <c r="O417" t="s">
        <v>3755</v>
      </c>
      <c r="P417">
        <v>50</v>
      </c>
      <c r="Q417">
        <v>30</v>
      </c>
      <c r="R417">
        <v>50</v>
      </c>
      <c r="S417">
        <v>52</v>
      </c>
      <c r="T417">
        <v>1</v>
      </c>
      <c r="U417">
        <v>60</v>
      </c>
      <c r="W417">
        <v>-15</v>
      </c>
      <c r="X417">
        <v>43</v>
      </c>
      <c r="Y417">
        <v>-15</v>
      </c>
      <c r="Z417">
        <v>24</v>
      </c>
      <c r="AB417" t="s">
        <v>3797</v>
      </c>
      <c r="AC417">
        <v>80</v>
      </c>
      <c r="AH417" t="s">
        <v>3798</v>
      </c>
      <c r="AI417">
        <v>220</v>
      </c>
      <c r="AJ417" t="s">
        <v>3799</v>
      </c>
      <c r="AK417" t="s">
        <v>1386</v>
      </c>
      <c r="AL417">
        <v>380</v>
      </c>
      <c r="AM417" t="s">
        <v>170</v>
      </c>
      <c r="AN417">
        <v>19</v>
      </c>
      <c r="AO417" t="s">
        <v>3750</v>
      </c>
      <c r="AP417" t="s">
        <v>129</v>
      </c>
      <c r="AQ417" t="s">
        <v>129</v>
      </c>
      <c r="AR417" t="s">
        <v>129</v>
      </c>
      <c r="AS417" t="s">
        <v>129</v>
      </c>
      <c r="AT417" t="s">
        <v>130</v>
      </c>
      <c r="AU417" t="s">
        <v>535</v>
      </c>
      <c r="AV417" t="s">
        <v>3599</v>
      </c>
      <c r="AW417">
        <v>25</v>
      </c>
      <c r="BD417" t="s">
        <v>3756</v>
      </c>
      <c r="BE417" t="s">
        <v>129</v>
      </c>
      <c r="BF417" t="s">
        <v>3072</v>
      </c>
      <c r="BG417">
        <v>133</v>
      </c>
      <c r="BH417" t="s">
        <v>537</v>
      </c>
      <c r="CO417">
        <v>290</v>
      </c>
      <c r="CP417">
        <v>305</v>
      </c>
      <c r="CQ417">
        <v>1230</v>
      </c>
      <c r="CR417">
        <v>1338</v>
      </c>
      <c r="CS417">
        <v>790</v>
      </c>
      <c r="CT417">
        <v>837</v>
      </c>
      <c r="CU417">
        <v>53</v>
      </c>
      <c r="CV417" t="s">
        <v>3757</v>
      </c>
    </row>
    <row r="418" spans="1:100" x14ac:dyDescent="0.25">
      <c r="A418" t="s">
        <v>3800</v>
      </c>
      <c r="B418" t="s">
        <v>3339</v>
      </c>
      <c r="C418" t="s">
        <v>461</v>
      </c>
      <c r="D418" t="s">
        <v>3801</v>
      </c>
      <c r="E418" t="s">
        <v>3746</v>
      </c>
      <c r="F418" t="s">
        <v>113</v>
      </c>
      <c r="G418">
        <v>199520</v>
      </c>
      <c r="H418" t="s">
        <v>3747</v>
      </c>
      <c r="I418" t="s">
        <v>3802</v>
      </c>
      <c r="J418" t="s">
        <v>3803</v>
      </c>
      <c r="K418" t="s">
        <v>129</v>
      </c>
      <c r="L418">
        <v>16</v>
      </c>
      <c r="M418">
        <v>19</v>
      </c>
      <c r="N418" t="s">
        <v>510</v>
      </c>
      <c r="O418" t="s">
        <v>455</v>
      </c>
      <c r="P418">
        <v>50</v>
      </c>
      <c r="Q418">
        <v>30</v>
      </c>
      <c r="T418">
        <v>1</v>
      </c>
      <c r="W418">
        <v>-15</v>
      </c>
      <c r="X418">
        <v>48</v>
      </c>
      <c r="Y418">
        <v>-15</v>
      </c>
      <c r="Z418">
        <v>24</v>
      </c>
      <c r="AC418">
        <v>110</v>
      </c>
      <c r="AD418" t="s">
        <v>527</v>
      </c>
      <c r="AE418" t="s">
        <v>1591</v>
      </c>
      <c r="AK418" t="s">
        <v>1691</v>
      </c>
      <c r="AM418" t="s">
        <v>127</v>
      </c>
      <c r="AN418" t="s">
        <v>433</v>
      </c>
      <c r="AO418" t="s">
        <v>3750</v>
      </c>
      <c r="AP418" t="s">
        <v>129</v>
      </c>
      <c r="AQ418" t="s">
        <v>129</v>
      </c>
      <c r="AR418" t="s">
        <v>129</v>
      </c>
      <c r="AS418" t="s">
        <v>129</v>
      </c>
      <c r="AT418" t="s">
        <v>130</v>
      </c>
      <c r="AU418" t="s">
        <v>535</v>
      </c>
      <c r="AV418" t="s">
        <v>3599</v>
      </c>
      <c r="AW418">
        <v>20</v>
      </c>
      <c r="BA418" t="s">
        <v>3804</v>
      </c>
      <c r="BB418">
        <v>50</v>
      </c>
      <c r="BD418" t="s">
        <v>3758</v>
      </c>
      <c r="BE418" t="s">
        <v>129</v>
      </c>
      <c r="BG418">
        <v>185</v>
      </c>
      <c r="BH418" t="s">
        <v>537</v>
      </c>
      <c r="BR418" t="s">
        <v>3805</v>
      </c>
      <c r="CO418">
        <v>300</v>
      </c>
      <c r="CP418">
        <v>365</v>
      </c>
      <c r="CQ418">
        <v>700</v>
      </c>
      <c r="CR418">
        <v>813</v>
      </c>
      <c r="CS418">
        <v>1400</v>
      </c>
      <c r="CT418">
        <v>1601</v>
      </c>
      <c r="CU418">
        <v>55</v>
      </c>
      <c r="CV418">
        <v>62</v>
      </c>
    </row>
    <row r="419" spans="1:100" x14ac:dyDescent="0.25">
      <c r="A419" t="s">
        <v>3806</v>
      </c>
      <c r="B419" t="s">
        <v>3339</v>
      </c>
      <c r="C419" t="s">
        <v>461</v>
      </c>
      <c r="D419" t="s">
        <v>3807</v>
      </c>
      <c r="E419" t="s">
        <v>3746</v>
      </c>
      <c r="F419" t="s">
        <v>113</v>
      </c>
      <c r="G419">
        <v>119920</v>
      </c>
      <c r="H419" t="s">
        <v>3747</v>
      </c>
      <c r="I419" t="s">
        <v>3808</v>
      </c>
      <c r="J419" t="s">
        <v>3809</v>
      </c>
      <c r="K419" t="s">
        <v>129</v>
      </c>
      <c r="L419" t="s">
        <v>1484</v>
      </c>
      <c r="M419" t="s">
        <v>1530</v>
      </c>
      <c r="N419" t="s">
        <v>449</v>
      </c>
      <c r="O419" t="s">
        <v>2493</v>
      </c>
      <c r="P419">
        <v>30</v>
      </c>
      <c r="Q419">
        <v>15</v>
      </c>
      <c r="T419">
        <v>1</v>
      </c>
      <c r="W419">
        <v>-15</v>
      </c>
      <c r="X419">
        <v>43</v>
      </c>
      <c r="Y419">
        <v>-15</v>
      </c>
      <c r="Z419">
        <v>24</v>
      </c>
      <c r="AB419" t="s">
        <v>3810</v>
      </c>
      <c r="AC419">
        <v>47</v>
      </c>
      <c r="AD419" t="s">
        <v>3095</v>
      </c>
      <c r="AE419" t="s">
        <v>3811</v>
      </c>
      <c r="AH419" t="s">
        <v>3812</v>
      </c>
      <c r="AI419">
        <v>220</v>
      </c>
      <c r="AJ419" t="s">
        <v>3813</v>
      </c>
      <c r="AK419" t="s">
        <v>1691</v>
      </c>
      <c r="AL419">
        <v>220</v>
      </c>
      <c r="AM419" t="s">
        <v>127</v>
      </c>
      <c r="AN419" t="s">
        <v>3532</v>
      </c>
      <c r="AO419" t="s">
        <v>3750</v>
      </c>
      <c r="AP419" t="s">
        <v>129</v>
      </c>
      <c r="AQ419" t="s">
        <v>129</v>
      </c>
      <c r="AR419" t="s">
        <v>117</v>
      </c>
      <c r="AS419" t="s">
        <v>117</v>
      </c>
      <c r="AT419" t="s">
        <v>130</v>
      </c>
      <c r="AU419" t="s">
        <v>312</v>
      </c>
      <c r="AV419" t="s">
        <v>3599</v>
      </c>
      <c r="AW419">
        <v>25</v>
      </c>
      <c r="BA419" t="s">
        <v>3814</v>
      </c>
      <c r="BB419">
        <v>37</v>
      </c>
      <c r="BD419" t="s">
        <v>3753</v>
      </c>
      <c r="BE419" t="s">
        <v>129</v>
      </c>
      <c r="BG419">
        <v>79</v>
      </c>
      <c r="BH419" t="s">
        <v>280</v>
      </c>
      <c r="BR419" t="s">
        <v>3815</v>
      </c>
      <c r="CG419">
        <v>790</v>
      </c>
      <c r="CH419">
        <v>875</v>
      </c>
      <c r="CI419">
        <v>980</v>
      </c>
      <c r="CJ419">
        <v>1083</v>
      </c>
      <c r="CK419">
        <v>425</v>
      </c>
      <c r="CL419">
        <v>488</v>
      </c>
      <c r="CM419">
        <v>69</v>
      </c>
      <c r="CN419">
        <v>74</v>
      </c>
      <c r="CO419">
        <v>270</v>
      </c>
      <c r="CP419">
        <v>283</v>
      </c>
      <c r="CQ419">
        <v>1260</v>
      </c>
      <c r="CR419">
        <v>1348</v>
      </c>
      <c r="CS419">
        <v>555</v>
      </c>
      <c r="CT419">
        <v>597</v>
      </c>
      <c r="CU419">
        <v>35</v>
      </c>
      <c r="CV419">
        <v>40</v>
      </c>
    </row>
    <row r="420" spans="1:100" x14ac:dyDescent="0.25">
      <c r="A420" t="s">
        <v>3816</v>
      </c>
      <c r="B420" t="s">
        <v>3339</v>
      </c>
      <c r="C420" t="s">
        <v>461</v>
      </c>
      <c r="D420" t="s">
        <v>3817</v>
      </c>
      <c r="E420" t="s">
        <v>3746</v>
      </c>
      <c r="F420" t="s">
        <v>113</v>
      </c>
      <c r="G420">
        <v>162400</v>
      </c>
      <c r="H420" t="s">
        <v>3747</v>
      </c>
      <c r="I420" t="s">
        <v>3748</v>
      </c>
      <c r="J420" t="s">
        <v>3749</v>
      </c>
      <c r="K420" t="s">
        <v>129</v>
      </c>
      <c r="L420" t="s">
        <v>3818</v>
      </c>
      <c r="M420" t="s">
        <v>1712</v>
      </c>
      <c r="N420" t="s">
        <v>452</v>
      </c>
      <c r="O420" t="s">
        <v>3207</v>
      </c>
      <c r="P420">
        <v>50</v>
      </c>
      <c r="Q420">
        <v>30</v>
      </c>
      <c r="T420">
        <v>1</v>
      </c>
      <c r="W420">
        <v>-15</v>
      </c>
      <c r="X420">
        <v>48</v>
      </c>
      <c r="Y420">
        <v>15</v>
      </c>
      <c r="Z420">
        <v>24</v>
      </c>
      <c r="AD420" t="s">
        <v>3819</v>
      </c>
      <c r="AE420" t="s">
        <v>3079</v>
      </c>
      <c r="AK420" t="s">
        <v>1691</v>
      </c>
      <c r="AM420" t="s">
        <v>127</v>
      </c>
      <c r="AN420" t="s">
        <v>433</v>
      </c>
      <c r="AO420" t="s">
        <v>3750</v>
      </c>
      <c r="AP420" t="s">
        <v>129</v>
      </c>
      <c r="AQ420" t="s">
        <v>129</v>
      </c>
      <c r="AR420" t="s">
        <v>129</v>
      </c>
      <c r="AS420" t="s">
        <v>129</v>
      </c>
      <c r="AT420" t="s">
        <v>130</v>
      </c>
      <c r="AU420" t="s">
        <v>535</v>
      </c>
      <c r="AV420" t="s">
        <v>3599</v>
      </c>
      <c r="AW420">
        <v>20</v>
      </c>
      <c r="BA420" t="s">
        <v>2461</v>
      </c>
      <c r="BB420">
        <v>37</v>
      </c>
      <c r="BD420" t="s">
        <v>3764</v>
      </c>
      <c r="BE420" t="s">
        <v>129</v>
      </c>
      <c r="BH420" t="s">
        <v>537</v>
      </c>
      <c r="BR420" t="s">
        <v>3526</v>
      </c>
      <c r="CG420">
        <v>820</v>
      </c>
      <c r="CH420">
        <v>973</v>
      </c>
      <c r="CI420">
        <v>460</v>
      </c>
      <c r="CJ420">
        <v>573</v>
      </c>
      <c r="CK420">
        <v>940</v>
      </c>
      <c r="CL420">
        <v>1083</v>
      </c>
      <c r="CM420">
        <v>97</v>
      </c>
      <c r="CN420">
        <v>108</v>
      </c>
      <c r="CO420">
        <v>300</v>
      </c>
      <c r="CP420">
        <v>360</v>
      </c>
      <c r="CQ420">
        <v>700</v>
      </c>
      <c r="CR420">
        <v>813</v>
      </c>
      <c r="CS420">
        <v>1000</v>
      </c>
      <c r="CT420">
        <v>1205</v>
      </c>
      <c r="CU420">
        <v>42</v>
      </c>
      <c r="CV420">
        <v>48</v>
      </c>
    </row>
    <row r="421" spans="1:100" x14ac:dyDescent="0.25">
      <c r="A421" t="s">
        <v>3843</v>
      </c>
      <c r="B421" t="s">
        <v>3339</v>
      </c>
      <c r="C421" t="s">
        <v>461</v>
      </c>
      <c r="D421" t="s">
        <v>3844</v>
      </c>
      <c r="E421" t="s">
        <v>3036</v>
      </c>
      <c r="F421" t="s">
        <v>113</v>
      </c>
      <c r="G421">
        <v>85920</v>
      </c>
      <c r="H421" t="s">
        <v>3845</v>
      </c>
      <c r="I421" t="s">
        <v>3846</v>
      </c>
      <c r="J421" t="s">
        <v>3847</v>
      </c>
      <c r="K421" t="s">
        <v>129</v>
      </c>
      <c r="L421">
        <v>5</v>
      </c>
      <c r="M421" t="s">
        <v>455</v>
      </c>
      <c r="N421">
        <v>2</v>
      </c>
      <c r="O421" t="s">
        <v>3823</v>
      </c>
      <c r="P421">
        <v>25</v>
      </c>
      <c r="Q421">
        <v>15</v>
      </c>
      <c r="T421">
        <v>1</v>
      </c>
      <c r="W421">
        <v>-15</v>
      </c>
      <c r="X421">
        <v>43</v>
      </c>
      <c r="Y421">
        <v>-15</v>
      </c>
      <c r="Z421">
        <v>24</v>
      </c>
      <c r="AB421" t="s">
        <v>3848</v>
      </c>
      <c r="AC421">
        <v>28</v>
      </c>
      <c r="AD421" t="s">
        <v>592</v>
      </c>
      <c r="AE421" t="s">
        <v>3849</v>
      </c>
      <c r="AH421" t="s">
        <v>3850</v>
      </c>
      <c r="AI421">
        <v>220</v>
      </c>
      <c r="AJ421" t="s">
        <v>3851</v>
      </c>
      <c r="AK421" t="s">
        <v>1691</v>
      </c>
      <c r="AL421">
        <v>220</v>
      </c>
      <c r="AM421" t="s">
        <v>126</v>
      </c>
      <c r="AN421" t="s">
        <v>170</v>
      </c>
      <c r="AO421" t="s">
        <v>3750</v>
      </c>
      <c r="AP421" t="s">
        <v>129</v>
      </c>
      <c r="AQ421" t="s">
        <v>129</v>
      </c>
      <c r="AR421" t="s">
        <v>117</v>
      </c>
      <c r="AS421" t="s">
        <v>117</v>
      </c>
      <c r="AT421" t="s">
        <v>130</v>
      </c>
      <c r="AU421" t="s">
        <v>312</v>
      </c>
      <c r="AV421" t="s">
        <v>3599</v>
      </c>
      <c r="AW421">
        <v>20</v>
      </c>
      <c r="AZ421" t="s">
        <v>3852</v>
      </c>
      <c r="BD421" t="s">
        <v>3824</v>
      </c>
      <c r="BE421" t="s">
        <v>129</v>
      </c>
      <c r="BG421">
        <v>47</v>
      </c>
      <c r="BH421" t="s">
        <v>280</v>
      </c>
      <c r="BR421" t="s">
        <v>3853</v>
      </c>
      <c r="CG421">
        <v>700</v>
      </c>
      <c r="CH421">
        <v>750</v>
      </c>
      <c r="CI421">
        <v>955</v>
      </c>
      <c r="CJ421">
        <v>1029</v>
      </c>
      <c r="CK421">
        <v>395</v>
      </c>
      <c r="CL421">
        <v>458</v>
      </c>
      <c r="CM421">
        <v>53</v>
      </c>
      <c r="CN421">
        <v>58</v>
      </c>
      <c r="CO421">
        <v>50</v>
      </c>
      <c r="CP421">
        <v>105</v>
      </c>
      <c r="CQ421">
        <v>670</v>
      </c>
      <c r="CR421">
        <v>763</v>
      </c>
      <c r="CS421">
        <v>670</v>
      </c>
      <c r="CT421">
        <v>763</v>
      </c>
      <c r="CU421" t="s">
        <v>153</v>
      </c>
      <c r="CV421">
        <v>5</v>
      </c>
    </row>
    <row r="422" spans="1:100" x14ac:dyDescent="0.25">
      <c r="A422" t="s">
        <v>3854</v>
      </c>
      <c r="B422" t="s">
        <v>3339</v>
      </c>
      <c r="C422" t="s">
        <v>461</v>
      </c>
      <c r="D422" t="s">
        <v>3855</v>
      </c>
      <c r="E422" t="s">
        <v>3036</v>
      </c>
      <c r="F422" t="s">
        <v>113</v>
      </c>
      <c r="G422">
        <v>86220</v>
      </c>
      <c r="H422" t="s">
        <v>3820</v>
      </c>
      <c r="I422" t="s">
        <v>3856</v>
      </c>
      <c r="J422" t="s">
        <v>3857</v>
      </c>
      <c r="K422" t="s">
        <v>129</v>
      </c>
      <c r="L422" t="s">
        <v>3825</v>
      </c>
      <c r="M422">
        <v>5</v>
      </c>
      <c r="N422" t="s">
        <v>1405</v>
      </c>
      <c r="O422" t="s">
        <v>1317</v>
      </c>
      <c r="P422">
        <v>30</v>
      </c>
      <c r="Q422">
        <v>15</v>
      </c>
      <c r="T422">
        <v>1</v>
      </c>
      <c r="X422">
        <v>48</v>
      </c>
      <c r="Y422">
        <v>-15</v>
      </c>
      <c r="Z422">
        <v>24</v>
      </c>
      <c r="AD422" t="s">
        <v>2895</v>
      </c>
      <c r="AE422" t="s">
        <v>3858</v>
      </c>
      <c r="AK422" t="s">
        <v>1691</v>
      </c>
      <c r="AM422" t="s">
        <v>126</v>
      </c>
      <c r="AN422" t="s">
        <v>170</v>
      </c>
      <c r="AO422" t="s">
        <v>3859</v>
      </c>
      <c r="AP422" t="s">
        <v>129</v>
      </c>
      <c r="AQ422" t="s">
        <v>129</v>
      </c>
      <c r="AR422" t="s">
        <v>129</v>
      </c>
      <c r="AS422" t="s">
        <v>129</v>
      </c>
      <c r="AT422" t="s">
        <v>130</v>
      </c>
      <c r="AU422" t="s">
        <v>312</v>
      </c>
      <c r="AV422" t="s">
        <v>3599</v>
      </c>
      <c r="AW422">
        <v>16</v>
      </c>
      <c r="BD422" t="s">
        <v>3860</v>
      </c>
      <c r="BE422" t="s">
        <v>129</v>
      </c>
      <c r="BH422" t="s">
        <v>280</v>
      </c>
      <c r="BR422" t="s">
        <v>3861</v>
      </c>
      <c r="CG422">
        <v>548</v>
      </c>
      <c r="CH422">
        <v>595</v>
      </c>
      <c r="CI422">
        <v>761</v>
      </c>
      <c r="CJ422">
        <v>881</v>
      </c>
      <c r="CK422">
        <v>256</v>
      </c>
      <c r="CL422">
        <v>363</v>
      </c>
      <c r="CM422">
        <v>39</v>
      </c>
      <c r="CN422" t="s">
        <v>2129</v>
      </c>
      <c r="CO422" t="s">
        <v>3842</v>
      </c>
      <c r="CP422">
        <v>125</v>
      </c>
      <c r="CQ422">
        <v>620</v>
      </c>
      <c r="CR422">
        <v>701</v>
      </c>
      <c r="CS422">
        <v>620</v>
      </c>
      <c r="CT422">
        <v>701</v>
      </c>
      <c r="CU422">
        <v>3</v>
      </c>
      <c r="CV422" t="s">
        <v>956</v>
      </c>
    </row>
    <row r="423" spans="1:100" x14ac:dyDescent="0.25">
      <c r="A423" t="s">
        <v>3862</v>
      </c>
      <c r="B423" t="s">
        <v>3339</v>
      </c>
      <c r="C423" t="s">
        <v>461</v>
      </c>
      <c r="D423" t="s">
        <v>3863</v>
      </c>
      <c r="E423" t="s">
        <v>3036</v>
      </c>
      <c r="F423" t="s">
        <v>113</v>
      </c>
      <c r="G423">
        <v>104000</v>
      </c>
      <c r="H423" t="s">
        <v>3845</v>
      </c>
      <c r="I423" t="s">
        <v>3864</v>
      </c>
      <c r="J423" t="s">
        <v>3865</v>
      </c>
      <c r="K423" t="s">
        <v>129</v>
      </c>
      <c r="L423">
        <v>7</v>
      </c>
      <c r="M423" t="s">
        <v>3477</v>
      </c>
      <c r="N423" t="s">
        <v>142</v>
      </c>
      <c r="O423" t="s">
        <v>1404</v>
      </c>
      <c r="P423">
        <v>30</v>
      </c>
      <c r="Q423">
        <v>15</v>
      </c>
      <c r="T423">
        <v>1</v>
      </c>
      <c r="W423">
        <v>-15</v>
      </c>
      <c r="X423">
        <v>43</v>
      </c>
      <c r="Y423">
        <v>-15</v>
      </c>
      <c r="Z423">
        <v>24</v>
      </c>
      <c r="AB423" t="s">
        <v>3866</v>
      </c>
      <c r="AC423">
        <v>40</v>
      </c>
      <c r="AD423" t="s">
        <v>921</v>
      </c>
      <c r="AE423" t="s">
        <v>758</v>
      </c>
      <c r="AH423" t="s">
        <v>3867</v>
      </c>
      <c r="AI423">
        <v>220</v>
      </c>
      <c r="AJ423" t="s">
        <v>3772</v>
      </c>
      <c r="AK423" t="s">
        <v>1691</v>
      </c>
      <c r="AL423">
        <v>220</v>
      </c>
      <c r="AM423" t="s">
        <v>127</v>
      </c>
      <c r="AN423" t="s">
        <v>3532</v>
      </c>
      <c r="AO423" t="s">
        <v>3826</v>
      </c>
      <c r="AP423" t="s">
        <v>129</v>
      </c>
      <c r="AQ423" t="s">
        <v>129</v>
      </c>
      <c r="AR423" t="s">
        <v>117</v>
      </c>
      <c r="AS423" t="s">
        <v>117</v>
      </c>
      <c r="AT423" t="s">
        <v>130</v>
      </c>
      <c r="AU423" t="s">
        <v>312</v>
      </c>
      <c r="AV423" t="s">
        <v>3599</v>
      </c>
      <c r="AW423">
        <v>25</v>
      </c>
      <c r="AZ423" t="s">
        <v>3868</v>
      </c>
      <c r="BD423" t="s">
        <v>3827</v>
      </c>
      <c r="BE423" t="s">
        <v>129</v>
      </c>
      <c r="BG423">
        <v>66</v>
      </c>
      <c r="BH423" t="s">
        <v>280</v>
      </c>
      <c r="BR423" t="s">
        <v>3869</v>
      </c>
      <c r="CG423">
        <v>700</v>
      </c>
      <c r="CH423">
        <v>750</v>
      </c>
      <c r="CI423">
        <v>955</v>
      </c>
      <c r="CJ423">
        <v>1029</v>
      </c>
      <c r="CK423">
        <v>395</v>
      </c>
      <c r="CL423">
        <v>458</v>
      </c>
      <c r="CM423">
        <v>61</v>
      </c>
      <c r="CN423">
        <v>66</v>
      </c>
      <c r="CO423">
        <v>60</v>
      </c>
      <c r="CP423">
        <v>133</v>
      </c>
      <c r="CQ423">
        <v>950</v>
      </c>
      <c r="CR423">
        <v>1038</v>
      </c>
      <c r="CS423">
        <v>950</v>
      </c>
      <c r="CT423">
        <v>1033</v>
      </c>
      <c r="CU423">
        <v>7</v>
      </c>
      <c r="CV423">
        <v>11</v>
      </c>
    </row>
    <row r="424" spans="1:100" x14ac:dyDescent="0.25">
      <c r="A424" t="s">
        <v>3870</v>
      </c>
      <c r="B424" t="s">
        <v>3339</v>
      </c>
      <c r="C424" t="s">
        <v>461</v>
      </c>
      <c r="D424" t="s">
        <v>3871</v>
      </c>
      <c r="E424" t="s">
        <v>3036</v>
      </c>
      <c r="F424" t="s">
        <v>113</v>
      </c>
      <c r="G424">
        <v>108600</v>
      </c>
      <c r="H424" t="s">
        <v>3820</v>
      </c>
      <c r="I424" t="s">
        <v>3872</v>
      </c>
      <c r="J424" t="s">
        <v>3873</v>
      </c>
      <c r="K424" t="s">
        <v>129</v>
      </c>
      <c r="L424" t="s">
        <v>3828</v>
      </c>
      <c r="M424" t="s">
        <v>448</v>
      </c>
      <c r="N424" t="s">
        <v>3007</v>
      </c>
      <c r="O424" t="s">
        <v>1273</v>
      </c>
      <c r="P424">
        <v>30</v>
      </c>
      <c r="Q424">
        <v>15</v>
      </c>
      <c r="T424">
        <v>1</v>
      </c>
      <c r="W424">
        <v>-15</v>
      </c>
      <c r="X424">
        <v>48</v>
      </c>
      <c r="Y424">
        <v>-15</v>
      </c>
      <c r="Z424">
        <v>24</v>
      </c>
      <c r="AD424" t="s">
        <v>3874</v>
      </c>
      <c r="AE424" t="s">
        <v>871</v>
      </c>
      <c r="AK424" t="s">
        <v>1691</v>
      </c>
      <c r="AM424" t="s">
        <v>127</v>
      </c>
      <c r="AN424" t="s">
        <v>433</v>
      </c>
      <c r="AO424" t="s">
        <v>3859</v>
      </c>
      <c r="AP424" t="s">
        <v>129</v>
      </c>
      <c r="AQ424" t="s">
        <v>129</v>
      </c>
      <c r="AR424" t="s">
        <v>129</v>
      </c>
      <c r="AS424" t="s">
        <v>129</v>
      </c>
      <c r="AT424" t="s">
        <v>130</v>
      </c>
      <c r="AU424" t="s">
        <v>312</v>
      </c>
      <c r="AV424" t="s">
        <v>3599</v>
      </c>
      <c r="AW424">
        <v>20</v>
      </c>
      <c r="BD424" t="s">
        <v>3829</v>
      </c>
      <c r="BE424" t="s">
        <v>129</v>
      </c>
      <c r="BH424" t="s">
        <v>280</v>
      </c>
      <c r="BR424" t="s">
        <v>3875</v>
      </c>
      <c r="CG424">
        <v>698</v>
      </c>
      <c r="CH424">
        <v>750</v>
      </c>
      <c r="CI424">
        <v>892</v>
      </c>
      <c r="CJ424">
        <v>1029</v>
      </c>
      <c r="CK424">
        <v>340</v>
      </c>
      <c r="CL424">
        <v>458</v>
      </c>
      <c r="CM424">
        <v>59</v>
      </c>
      <c r="CN424">
        <v>63</v>
      </c>
      <c r="CO424">
        <v>52</v>
      </c>
      <c r="CP424">
        <v>112</v>
      </c>
      <c r="CQ424">
        <v>950</v>
      </c>
      <c r="CR424">
        <v>1033</v>
      </c>
      <c r="CS424">
        <v>950</v>
      </c>
      <c r="CT424">
        <v>1038</v>
      </c>
      <c r="CU424">
        <v>6</v>
      </c>
      <c r="CV424" t="s">
        <v>247</v>
      </c>
    </row>
    <row r="425" spans="1:100" x14ac:dyDescent="0.25">
      <c r="A425" t="s">
        <v>3876</v>
      </c>
      <c r="B425" t="s">
        <v>3339</v>
      </c>
      <c r="C425" t="s">
        <v>461</v>
      </c>
      <c r="D425" t="s">
        <v>3877</v>
      </c>
      <c r="E425" t="s">
        <v>3036</v>
      </c>
      <c r="F425" t="s">
        <v>113</v>
      </c>
      <c r="G425">
        <v>120000</v>
      </c>
      <c r="H425" t="s">
        <v>3845</v>
      </c>
      <c r="I425" t="s">
        <v>3878</v>
      </c>
      <c r="J425" t="s">
        <v>3879</v>
      </c>
      <c r="K425" t="s">
        <v>129</v>
      </c>
      <c r="L425" t="s">
        <v>137</v>
      </c>
      <c r="M425">
        <v>9</v>
      </c>
      <c r="N425" t="s">
        <v>2493</v>
      </c>
      <c r="O425" t="s">
        <v>3830</v>
      </c>
      <c r="P425">
        <v>30</v>
      </c>
      <c r="Q425">
        <v>15</v>
      </c>
      <c r="T425">
        <v>1</v>
      </c>
      <c r="W425">
        <v>-15</v>
      </c>
      <c r="X425">
        <v>43</v>
      </c>
      <c r="Y425">
        <v>-15</v>
      </c>
      <c r="Z425">
        <v>24</v>
      </c>
      <c r="AB425" t="s">
        <v>3880</v>
      </c>
      <c r="AC425">
        <v>48</v>
      </c>
      <c r="AD425" t="s">
        <v>3881</v>
      </c>
      <c r="AE425" t="s">
        <v>2970</v>
      </c>
      <c r="AH425" t="s">
        <v>3882</v>
      </c>
      <c r="AI425">
        <v>220</v>
      </c>
      <c r="AJ425" t="s">
        <v>3813</v>
      </c>
      <c r="AK425" t="s">
        <v>1691</v>
      </c>
      <c r="AL425">
        <v>220</v>
      </c>
      <c r="AM425" t="s">
        <v>127</v>
      </c>
      <c r="AN425" t="s">
        <v>3532</v>
      </c>
      <c r="AO425" t="s">
        <v>3826</v>
      </c>
      <c r="AP425" t="s">
        <v>129</v>
      </c>
      <c r="AQ425" t="s">
        <v>129</v>
      </c>
      <c r="AR425" t="s">
        <v>117</v>
      </c>
      <c r="AS425" t="s">
        <v>117</v>
      </c>
      <c r="AT425" t="s">
        <v>130</v>
      </c>
      <c r="AU425" t="s">
        <v>312</v>
      </c>
      <c r="AV425" t="s">
        <v>3599</v>
      </c>
      <c r="AW425">
        <v>25</v>
      </c>
      <c r="AZ425" t="s">
        <v>3868</v>
      </c>
      <c r="BD425" t="s">
        <v>3831</v>
      </c>
      <c r="BE425" t="s">
        <v>129</v>
      </c>
      <c r="BG425">
        <v>80</v>
      </c>
      <c r="BH425" t="s">
        <v>280</v>
      </c>
      <c r="BR425" t="s">
        <v>3883</v>
      </c>
      <c r="CG425">
        <v>790</v>
      </c>
      <c r="CH425">
        <v>875</v>
      </c>
      <c r="CI425">
        <v>980</v>
      </c>
      <c r="CJ425">
        <v>1083</v>
      </c>
      <c r="CK425">
        <v>425</v>
      </c>
      <c r="CL425">
        <v>488</v>
      </c>
      <c r="CM425">
        <v>69</v>
      </c>
      <c r="CN425">
        <v>74</v>
      </c>
      <c r="CO425">
        <v>60</v>
      </c>
      <c r="CP425">
        <v>133</v>
      </c>
      <c r="CQ425">
        <v>950</v>
      </c>
      <c r="CR425">
        <v>1038</v>
      </c>
      <c r="CS425">
        <v>950</v>
      </c>
      <c r="CT425">
        <v>1033</v>
      </c>
      <c r="CU425">
        <v>7</v>
      </c>
      <c r="CV425">
        <v>11</v>
      </c>
    </row>
    <row r="426" spans="1:100" x14ac:dyDescent="0.25">
      <c r="A426" t="s">
        <v>3884</v>
      </c>
      <c r="B426" t="s">
        <v>3339</v>
      </c>
      <c r="C426" t="s">
        <v>461</v>
      </c>
      <c r="D426" t="s">
        <v>3885</v>
      </c>
      <c r="E426" t="s">
        <v>3036</v>
      </c>
      <c r="F426" t="s">
        <v>113</v>
      </c>
      <c r="G426">
        <v>124600</v>
      </c>
      <c r="H426" t="s">
        <v>3820</v>
      </c>
      <c r="I426" t="s">
        <v>3821</v>
      </c>
      <c r="J426" t="s">
        <v>3822</v>
      </c>
      <c r="K426" t="s">
        <v>129</v>
      </c>
      <c r="L426" t="s">
        <v>1484</v>
      </c>
      <c r="M426" t="s">
        <v>1530</v>
      </c>
      <c r="N426" t="s">
        <v>449</v>
      </c>
      <c r="O426" t="s">
        <v>2493</v>
      </c>
      <c r="P426">
        <v>30</v>
      </c>
      <c r="Q426">
        <v>15</v>
      </c>
      <c r="T426">
        <v>1</v>
      </c>
      <c r="W426">
        <v>-15</v>
      </c>
      <c r="X426">
        <v>48</v>
      </c>
      <c r="Y426">
        <v>-15</v>
      </c>
      <c r="Z426">
        <v>24</v>
      </c>
      <c r="AD426" t="s">
        <v>3095</v>
      </c>
      <c r="AE426" t="s">
        <v>3811</v>
      </c>
      <c r="AK426" t="s">
        <v>1691</v>
      </c>
      <c r="AM426" t="s">
        <v>127</v>
      </c>
      <c r="AN426" t="s">
        <v>433</v>
      </c>
      <c r="AO426" t="s">
        <v>3859</v>
      </c>
      <c r="AP426" t="s">
        <v>129</v>
      </c>
      <c r="AQ426" t="s">
        <v>129</v>
      </c>
      <c r="AR426" t="s">
        <v>129</v>
      </c>
      <c r="AS426" t="s">
        <v>129</v>
      </c>
      <c r="AT426" t="s">
        <v>130</v>
      </c>
      <c r="AU426" t="s">
        <v>312</v>
      </c>
      <c r="AV426" t="s">
        <v>3599</v>
      </c>
      <c r="AW426">
        <v>20</v>
      </c>
      <c r="BD426" t="s">
        <v>3832</v>
      </c>
      <c r="BE426" t="s">
        <v>129</v>
      </c>
      <c r="BH426" t="s">
        <v>280</v>
      </c>
      <c r="BR426" t="s">
        <v>3886</v>
      </c>
      <c r="CG426">
        <v>698</v>
      </c>
      <c r="CH426">
        <v>750</v>
      </c>
      <c r="CI426">
        <v>340</v>
      </c>
      <c r="CJ426">
        <v>458</v>
      </c>
      <c r="CK426">
        <v>892</v>
      </c>
      <c r="CL426">
        <v>1029</v>
      </c>
      <c r="CM426">
        <v>64</v>
      </c>
      <c r="CN426">
        <v>69</v>
      </c>
      <c r="CO426">
        <v>52</v>
      </c>
      <c r="CP426">
        <v>112</v>
      </c>
      <c r="CQ426">
        <v>950</v>
      </c>
      <c r="CR426">
        <v>1033</v>
      </c>
      <c r="CS426">
        <v>950</v>
      </c>
      <c r="CT426">
        <v>1038</v>
      </c>
      <c r="CU426">
        <v>6</v>
      </c>
      <c r="CV426" t="s">
        <v>247</v>
      </c>
    </row>
    <row r="427" spans="1:100" x14ac:dyDescent="0.25">
      <c r="A427" t="s">
        <v>3887</v>
      </c>
      <c r="B427" t="s">
        <v>3339</v>
      </c>
      <c r="C427" t="s">
        <v>461</v>
      </c>
      <c r="D427" t="s">
        <v>3888</v>
      </c>
      <c r="E427" t="s">
        <v>3036</v>
      </c>
      <c r="F427" t="s">
        <v>113</v>
      </c>
      <c r="G427">
        <v>136080</v>
      </c>
      <c r="H427" t="s">
        <v>3845</v>
      </c>
      <c r="I427" t="s">
        <v>3889</v>
      </c>
      <c r="J427" t="s">
        <v>3890</v>
      </c>
      <c r="K427" t="s">
        <v>129</v>
      </c>
      <c r="L427">
        <v>10</v>
      </c>
      <c r="M427" t="s">
        <v>363</v>
      </c>
      <c r="N427" t="s">
        <v>153</v>
      </c>
      <c r="O427" t="s">
        <v>1399</v>
      </c>
      <c r="P427">
        <v>30</v>
      </c>
      <c r="Q427">
        <v>15</v>
      </c>
      <c r="T427">
        <v>1</v>
      </c>
      <c r="W427">
        <v>-15</v>
      </c>
      <c r="X427">
        <v>43</v>
      </c>
      <c r="Y427">
        <v>-15</v>
      </c>
      <c r="Z427">
        <v>24</v>
      </c>
      <c r="AB427" t="s">
        <v>3891</v>
      </c>
      <c r="AC427">
        <v>57</v>
      </c>
      <c r="AD427" t="s">
        <v>3892</v>
      </c>
      <c r="AE427" t="s">
        <v>3893</v>
      </c>
      <c r="AH427" t="s">
        <v>3894</v>
      </c>
      <c r="AI427">
        <v>220</v>
      </c>
      <c r="AJ427" t="s">
        <v>3895</v>
      </c>
      <c r="AK427" t="s">
        <v>3660</v>
      </c>
      <c r="AL427">
        <v>380</v>
      </c>
      <c r="AM427" t="s">
        <v>127</v>
      </c>
      <c r="AN427">
        <v>19</v>
      </c>
      <c r="AO427" t="s">
        <v>3826</v>
      </c>
      <c r="AP427" t="s">
        <v>129</v>
      </c>
      <c r="AQ427" t="s">
        <v>129</v>
      </c>
      <c r="AR427" t="s">
        <v>117</v>
      </c>
      <c r="AS427" t="s">
        <v>117</v>
      </c>
      <c r="AT427" t="s">
        <v>130</v>
      </c>
      <c r="AU427" t="s">
        <v>1479</v>
      </c>
      <c r="AV427" t="s">
        <v>3599</v>
      </c>
      <c r="AW427">
        <v>16</v>
      </c>
      <c r="AZ427" t="s">
        <v>3868</v>
      </c>
      <c r="BD427" t="s">
        <v>3833</v>
      </c>
      <c r="BE427" t="s">
        <v>129</v>
      </c>
      <c r="BG427">
        <v>95</v>
      </c>
      <c r="BH427" t="s">
        <v>537</v>
      </c>
      <c r="BR427" t="s">
        <v>3896</v>
      </c>
      <c r="CG427">
        <v>790</v>
      </c>
      <c r="CH427">
        <v>875</v>
      </c>
      <c r="CI427">
        <v>980</v>
      </c>
      <c r="CJ427">
        <v>1083</v>
      </c>
      <c r="CK427">
        <v>425</v>
      </c>
      <c r="CL427">
        <v>488</v>
      </c>
      <c r="CM427">
        <v>69</v>
      </c>
      <c r="CN427">
        <v>74</v>
      </c>
      <c r="CO427">
        <v>60</v>
      </c>
      <c r="CP427">
        <v>133</v>
      </c>
      <c r="CQ427">
        <v>950</v>
      </c>
      <c r="CR427">
        <v>1038</v>
      </c>
      <c r="CS427">
        <v>950</v>
      </c>
      <c r="CT427">
        <v>1033</v>
      </c>
      <c r="CU427">
        <v>7</v>
      </c>
      <c r="CV427">
        <v>11</v>
      </c>
    </row>
    <row r="428" spans="1:100" x14ac:dyDescent="0.25">
      <c r="A428" t="s">
        <v>3897</v>
      </c>
      <c r="B428" t="s">
        <v>3339</v>
      </c>
      <c r="C428" t="s">
        <v>461</v>
      </c>
      <c r="D428" t="s">
        <v>3898</v>
      </c>
      <c r="E428" t="s">
        <v>3036</v>
      </c>
      <c r="F428" t="s">
        <v>113</v>
      </c>
      <c r="G428">
        <v>140680</v>
      </c>
      <c r="H428" t="s">
        <v>3820</v>
      </c>
      <c r="I428" t="s">
        <v>3899</v>
      </c>
      <c r="J428" t="s">
        <v>3900</v>
      </c>
      <c r="K428" t="s">
        <v>129</v>
      </c>
      <c r="L428" t="s">
        <v>3759</v>
      </c>
      <c r="M428">
        <v>12</v>
      </c>
      <c r="N428" t="s">
        <v>3480</v>
      </c>
      <c r="O428" t="s">
        <v>1390</v>
      </c>
      <c r="P428">
        <v>30</v>
      </c>
      <c r="Q428">
        <v>20</v>
      </c>
      <c r="T428">
        <v>1</v>
      </c>
      <c r="W428">
        <v>-15</v>
      </c>
      <c r="X428">
        <v>48</v>
      </c>
      <c r="Y428">
        <v>-15</v>
      </c>
      <c r="Z428">
        <v>24</v>
      </c>
      <c r="AD428" t="s">
        <v>3901</v>
      </c>
      <c r="AE428" t="s">
        <v>3780</v>
      </c>
      <c r="AK428" t="s">
        <v>1691</v>
      </c>
      <c r="AM428" t="s">
        <v>127</v>
      </c>
      <c r="AN428" t="s">
        <v>433</v>
      </c>
      <c r="AO428" t="s">
        <v>3859</v>
      </c>
      <c r="AP428" t="s">
        <v>129</v>
      </c>
      <c r="AQ428" t="s">
        <v>129</v>
      </c>
      <c r="AR428" t="s">
        <v>129</v>
      </c>
      <c r="AS428" t="s">
        <v>129</v>
      </c>
      <c r="AT428" t="s">
        <v>130</v>
      </c>
      <c r="AU428" t="s">
        <v>1479</v>
      </c>
      <c r="AV428" t="s">
        <v>3599</v>
      </c>
      <c r="AW428">
        <v>16</v>
      </c>
      <c r="BD428" t="s">
        <v>3760</v>
      </c>
      <c r="BE428" t="s">
        <v>129</v>
      </c>
      <c r="BH428" t="s">
        <v>537</v>
      </c>
      <c r="BR428" t="s">
        <v>3886</v>
      </c>
      <c r="CG428">
        <v>790</v>
      </c>
      <c r="CH428">
        <v>875</v>
      </c>
      <c r="CI428">
        <v>370</v>
      </c>
      <c r="CJ428">
        <v>1083</v>
      </c>
      <c r="CK428">
        <v>920</v>
      </c>
      <c r="CL428">
        <v>488</v>
      </c>
      <c r="CM428">
        <v>70</v>
      </c>
      <c r="CN428">
        <v>75</v>
      </c>
      <c r="CO428">
        <v>52</v>
      </c>
      <c r="CP428">
        <v>112</v>
      </c>
      <c r="CQ428">
        <v>950</v>
      </c>
      <c r="CR428">
        <v>1033</v>
      </c>
      <c r="CS428">
        <v>950</v>
      </c>
      <c r="CT428">
        <v>1038</v>
      </c>
      <c r="CU428">
        <v>6</v>
      </c>
      <c r="CV428" t="s">
        <v>247</v>
      </c>
    </row>
    <row r="429" spans="1:100" x14ac:dyDescent="0.25">
      <c r="A429" t="s">
        <v>3902</v>
      </c>
      <c r="B429" t="s">
        <v>3339</v>
      </c>
      <c r="C429" t="s">
        <v>461</v>
      </c>
      <c r="D429" t="s">
        <v>3903</v>
      </c>
      <c r="E429" t="s">
        <v>3036</v>
      </c>
      <c r="F429" t="s">
        <v>113</v>
      </c>
      <c r="G429">
        <v>163600</v>
      </c>
      <c r="H429" t="s">
        <v>3845</v>
      </c>
      <c r="I429" t="s">
        <v>3904</v>
      </c>
      <c r="J429" t="s">
        <v>3905</v>
      </c>
      <c r="K429" t="s">
        <v>129</v>
      </c>
      <c r="L429">
        <v>12</v>
      </c>
      <c r="M429" t="s">
        <v>1712</v>
      </c>
      <c r="N429" t="s">
        <v>454</v>
      </c>
      <c r="O429">
        <v>4</v>
      </c>
      <c r="P429">
        <v>50</v>
      </c>
      <c r="Q429">
        <v>30</v>
      </c>
      <c r="T429">
        <v>1</v>
      </c>
      <c r="W429">
        <v>-15</v>
      </c>
      <c r="X429">
        <v>43</v>
      </c>
      <c r="Y429">
        <v>-15</v>
      </c>
      <c r="Z429">
        <v>24</v>
      </c>
      <c r="AB429" t="s">
        <v>3906</v>
      </c>
      <c r="AC429">
        <v>68</v>
      </c>
      <c r="AD429" t="s">
        <v>3892</v>
      </c>
      <c r="AE429" t="s">
        <v>2429</v>
      </c>
      <c r="AH429" t="s">
        <v>3907</v>
      </c>
      <c r="AI429">
        <v>220</v>
      </c>
      <c r="AJ429" t="s">
        <v>3790</v>
      </c>
      <c r="AK429" t="s">
        <v>3660</v>
      </c>
      <c r="AL429">
        <v>380</v>
      </c>
      <c r="AM429" t="s">
        <v>170</v>
      </c>
      <c r="AN429">
        <v>19</v>
      </c>
      <c r="AO429" t="s">
        <v>3826</v>
      </c>
      <c r="AP429" t="s">
        <v>129</v>
      </c>
      <c r="AQ429" t="s">
        <v>129</v>
      </c>
      <c r="AR429" t="s">
        <v>117</v>
      </c>
      <c r="AS429" t="s">
        <v>117</v>
      </c>
      <c r="AT429" t="s">
        <v>130</v>
      </c>
      <c r="AU429" t="s">
        <v>535</v>
      </c>
      <c r="AV429" t="s">
        <v>3599</v>
      </c>
      <c r="AW429">
        <v>20</v>
      </c>
      <c r="AZ429" t="s">
        <v>3868</v>
      </c>
      <c r="BD429" t="s">
        <v>3761</v>
      </c>
      <c r="BE429" t="s">
        <v>129</v>
      </c>
      <c r="BG429">
        <v>114</v>
      </c>
      <c r="BH429" t="s">
        <v>537</v>
      </c>
      <c r="BR429" t="s">
        <v>3896</v>
      </c>
      <c r="CG429">
        <v>1100</v>
      </c>
      <c r="CH429">
        <v>1158</v>
      </c>
      <c r="CI429">
        <v>1120</v>
      </c>
      <c r="CJ429">
        <v>1235</v>
      </c>
      <c r="CK429">
        <v>440</v>
      </c>
      <c r="CL429">
        <v>483</v>
      </c>
      <c r="CM429">
        <v>100</v>
      </c>
      <c r="CN429">
        <v>112</v>
      </c>
      <c r="CO429">
        <v>60</v>
      </c>
      <c r="CP429">
        <v>133</v>
      </c>
      <c r="CQ429">
        <v>950</v>
      </c>
      <c r="CR429">
        <v>1038</v>
      </c>
      <c r="CS429">
        <v>950</v>
      </c>
      <c r="CT429">
        <v>1033</v>
      </c>
      <c r="CU429">
        <v>7</v>
      </c>
      <c r="CV429">
        <v>11</v>
      </c>
    </row>
    <row r="430" spans="1:100" x14ac:dyDescent="0.25">
      <c r="A430" t="s">
        <v>3908</v>
      </c>
      <c r="B430" t="s">
        <v>3339</v>
      </c>
      <c r="C430" t="s">
        <v>461</v>
      </c>
      <c r="D430" t="s">
        <v>3909</v>
      </c>
      <c r="E430" t="s">
        <v>3036</v>
      </c>
      <c r="F430" t="s">
        <v>113</v>
      </c>
      <c r="G430">
        <v>172480</v>
      </c>
      <c r="H430" t="s">
        <v>3845</v>
      </c>
      <c r="I430" t="s">
        <v>3910</v>
      </c>
      <c r="J430" t="s">
        <v>3911</v>
      </c>
      <c r="K430" t="s">
        <v>129</v>
      </c>
      <c r="L430">
        <v>14</v>
      </c>
      <c r="M430" t="s">
        <v>1546</v>
      </c>
      <c r="N430" t="s">
        <v>3825</v>
      </c>
      <c r="O430" t="s">
        <v>3834</v>
      </c>
      <c r="P430">
        <v>50</v>
      </c>
      <c r="Q430">
        <v>30</v>
      </c>
      <c r="R430">
        <v>43</v>
      </c>
      <c r="S430">
        <v>47</v>
      </c>
      <c r="T430">
        <v>1</v>
      </c>
      <c r="U430">
        <v>60</v>
      </c>
      <c r="W430">
        <v>-15</v>
      </c>
      <c r="X430">
        <v>43</v>
      </c>
      <c r="Y430">
        <v>-15</v>
      </c>
      <c r="Z430">
        <v>24</v>
      </c>
      <c r="AB430" t="s">
        <v>3912</v>
      </c>
      <c r="AC430">
        <v>80</v>
      </c>
      <c r="AD430">
        <v>2.91</v>
      </c>
      <c r="AE430">
        <v>3.02</v>
      </c>
      <c r="AH430" t="s">
        <v>3913</v>
      </c>
      <c r="AI430">
        <v>220</v>
      </c>
      <c r="AJ430" t="s">
        <v>3799</v>
      </c>
      <c r="AK430" t="s">
        <v>1386</v>
      </c>
      <c r="AL430">
        <v>380</v>
      </c>
      <c r="AM430" t="s">
        <v>170</v>
      </c>
      <c r="AN430">
        <v>19</v>
      </c>
      <c r="AO430" t="s">
        <v>3826</v>
      </c>
      <c r="AP430" t="s">
        <v>129</v>
      </c>
      <c r="AQ430" t="s">
        <v>129</v>
      </c>
      <c r="AR430" t="s">
        <v>129</v>
      </c>
      <c r="AS430" t="s">
        <v>129</v>
      </c>
      <c r="AT430" t="s">
        <v>130</v>
      </c>
      <c r="AU430" t="s">
        <v>535</v>
      </c>
      <c r="AV430" t="s">
        <v>3599</v>
      </c>
      <c r="AW430">
        <v>25</v>
      </c>
      <c r="AZ430" t="s">
        <v>3868</v>
      </c>
      <c r="BD430" t="s">
        <v>3835</v>
      </c>
      <c r="BE430" t="s">
        <v>129</v>
      </c>
      <c r="BF430" t="s">
        <v>3072</v>
      </c>
      <c r="BG430">
        <v>133</v>
      </c>
      <c r="BH430" t="s">
        <v>537</v>
      </c>
      <c r="CG430">
        <v>1100</v>
      </c>
      <c r="CH430">
        <v>1158</v>
      </c>
      <c r="CI430">
        <v>1120</v>
      </c>
      <c r="CJ430">
        <v>1235</v>
      </c>
      <c r="CK430">
        <v>440</v>
      </c>
      <c r="CL430">
        <v>483</v>
      </c>
      <c r="CM430">
        <v>103</v>
      </c>
      <c r="CN430">
        <v>115</v>
      </c>
      <c r="CO430">
        <v>60</v>
      </c>
      <c r="CP430">
        <v>133</v>
      </c>
      <c r="CQ430">
        <v>950</v>
      </c>
      <c r="CR430">
        <v>1038</v>
      </c>
      <c r="CS430">
        <v>950</v>
      </c>
      <c r="CT430">
        <v>1033</v>
      </c>
      <c r="CU430">
        <v>7</v>
      </c>
      <c r="CV430">
        <v>11</v>
      </c>
    </row>
    <row r="431" spans="1:100" x14ac:dyDescent="0.25">
      <c r="A431" t="s">
        <v>3914</v>
      </c>
      <c r="B431" t="s">
        <v>3339</v>
      </c>
      <c r="C431" t="s">
        <v>461</v>
      </c>
      <c r="D431" t="s">
        <v>3915</v>
      </c>
      <c r="E431" t="s">
        <v>3036</v>
      </c>
      <c r="F431" t="s">
        <v>113</v>
      </c>
      <c r="G431">
        <v>177080</v>
      </c>
      <c r="H431" t="s">
        <v>3820</v>
      </c>
      <c r="I431" t="s">
        <v>3916</v>
      </c>
      <c r="J431" t="s">
        <v>3917</v>
      </c>
      <c r="K431" t="s">
        <v>129</v>
      </c>
      <c r="L431" t="s">
        <v>3841</v>
      </c>
      <c r="M431" t="s">
        <v>3836</v>
      </c>
      <c r="N431" t="s">
        <v>956</v>
      </c>
      <c r="O431" t="s">
        <v>510</v>
      </c>
      <c r="P431">
        <v>50</v>
      </c>
      <c r="Q431">
        <v>30</v>
      </c>
      <c r="T431">
        <v>1</v>
      </c>
      <c r="W431">
        <v>-15</v>
      </c>
      <c r="X431">
        <v>48</v>
      </c>
      <c r="Y431">
        <v>-15</v>
      </c>
      <c r="Z431">
        <v>24</v>
      </c>
      <c r="AC431">
        <v>100</v>
      </c>
      <c r="AD431" t="s">
        <v>2901</v>
      </c>
      <c r="AE431" t="s">
        <v>1955</v>
      </c>
      <c r="AK431" t="s">
        <v>1691</v>
      </c>
      <c r="AM431" t="s">
        <v>127</v>
      </c>
      <c r="AN431" t="s">
        <v>433</v>
      </c>
      <c r="AO431" t="s">
        <v>3859</v>
      </c>
      <c r="AP431" t="s">
        <v>129</v>
      </c>
      <c r="AQ431" t="s">
        <v>129</v>
      </c>
      <c r="AR431" t="s">
        <v>129</v>
      </c>
      <c r="AS431" t="s">
        <v>129</v>
      </c>
      <c r="AT431" t="s">
        <v>130</v>
      </c>
      <c r="AU431" t="s">
        <v>535</v>
      </c>
      <c r="AV431" t="s">
        <v>3599</v>
      </c>
      <c r="AW431">
        <v>20</v>
      </c>
      <c r="BD431" t="s">
        <v>3918</v>
      </c>
      <c r="BE431" t="s">
        <v>129</v>
      </c>
      <c r="BG431">
        <v>165</v>
      </c>
      <c r="BH431" t="s">
        <v>537</v>
      </c>
      <c r="BR431" t="s">
        <v>3919</v>
      </c>
      <c r="CG431">
        <v>820</v>
      </c>
      <c r="CH431">
        <v>973</v>
      </c>
      <c r="CI431">
        <v>460</v>
      </c>
      <c r="CJ431">
        <v>573</v>
      </c>
      <c r="CK431">
        <v>940</v>
      </c>
      <c r="CL431">
        <v>1083</v>
      </c>
      <c r="CM431">
        <v>97</v>
      </c>
      <c r="CN431">
        <v>108</v>
      </c>
      <c r="CO431">
        <v>52</v>
      </c>
      <c r="CP431">
        <v>112</v>
      </c>
      <c r="CQ431">
        <v>950</v>
      </c>
      <c r="CR431">
        <v>1033</v>
      </c>
      <c r="CS431">
        <v>950</v>
      </c>
      <c r="CT431">
        <v>1038</v>
      </c>
      <c r="CU431">
        <v>6</v>
      </c>
      <c r="CV431" t="s">
        <v>247</v>
      </c>
    </row>
    <row r="432" spans="1:100" x14ac:dyDescent="0.25">
      <c r="A432" t="s">
        <v>3920</v>
      </c>
      <c r="B432" t="s">
        <v>3339</v>
      </c>
      <c r="C432" t="s">
        <v>461</v>
      </c>
      <c r="D432" t="s">
        <v>3921</v>
      </c>
      <c r="E432" t="s">
        <v>3036</v>
      </c>
      <c r="F432" t="s">
        <v>113</v>
      </c>
      <c r="G432">
        <v>197040</v>
      </c>
      <c r="H432" t="s">
        <v>3845</v>
      </c>
      <c r="I432" t="s">
        <v>3922</v>
      </c>
      <c r="J432" t="s">
        <v>3923</v>
      </c>
      <c r="K432" t="s">
        <v>129</v>
      </c>
      <c r="L432">
        <v>15</v>
      </c>
      <c r="M432" t="s">
        <v>3837</v>
      </c>
      <c r="N432" t="s">
        <v>3163</v>
      </c>
      <c r="O432" t="s">
        <v>1381</v>
      </c>
      <c r="P432">
        <v>50</v>
      </c>
      <c r="Q432">
        <v>30</v>
      </c>
      <c r="R432">
        <v>47</v>
      </c>
      <c r="S432">
        <v>51</v>
      </c>
      <c r="T432">
        <v>1</v>
      </c>
      <c r="U432">
        <v>61</v>
      </c>
      <c r="W432">
        <v>-15</v>
      </c>
      <c r="X432">
        <v>43</v>
      </c>
      <c r="Y432">
        <v>-15</v>
      </c>
      <c r="Z432">
        <v>24</v>
      </c>
      <c r="AB432" t="s">
        <v>3924</v>
      </c>
      <c r="AC432">
        <v>85</v>
      </c>
      <c r="AD432">
        <v>2.83</v>
      </c>
      <c r="AE432">
        <v>3.23</v>
      </c>
      <c r="AH432" t="s">
        <v>3925</v>
      </c>
      <c r="AI432">
        <v>220</v>
      </c>
      <c r="AJ432" t="s">
        <v>3926</v>
      </c>
      <c r="AK432" t="s">
        <v>1386</v>
      </c>
      <c r="AL432">
        <v>380</v>
      </c>
      <c r="AM432" t="s">
        <v>170</v>
      </c>
      <c r="AN432">
        <v>19</v>
      </c>
      <c r="AO432" t="s">
        <v>3826</v>
      </c>
      <c r="AP432" t="s">
        <v>129</v>
      </c>
      <c r="AQ432" t="s">
        <v>129</v>
      </c>
      <c r="AR432" t="s">
        <v>129</v>
      </c>
      <c r="AS432" t="s">
        <v>129</v>
      </c>
      <c r="AT432" t="s">
        <v>130</v>
      </c>
      <c r="AU432" t="s">
        <v>535</v>
      </c>
      <c r="AV432" t="s">
        <v>3599</v>
      </c>
      <c r="AW432">
        <v>25</v>
      </c>
      <c r="AZ432" t="s">
        <v>3868</v>
      </c>
      <c r="BD432" t="s">
        <v>3838</v>
      </c>
      <c r="BE432" t="s">
        <v>129</v>
      </c>
      <c r="BF432" t="s">
        <v>3752</v>
      </c>
      <c r="BG432">
        <v>142</v>
      </c>
      <c r="BH432" t="s">
        <v>537</v>
      </c>
      <c r="CG432">
        <v>1350</v>
      </c>
      <c r="CH432">
        <v>1500</v>
      </c>
      <c r="CI432">
        <v>980</v>
      </c>
      <c r="CJ432">
        <v>1027</v>
      </c>
      <c r="CK432">
        <v>410</v>
      </c>
      <c r="CL432">
        <v>443</v>
      </c>
      <c r="CM432">
        <v>118</v>
      </c>
      <c r="CN432">
        <v>129</v>
      </c>
      <c r="CO432">
        <v>60</v>
      </c>
      <c r="CP432">
        <v>133</v>
      </c>
      <c r="CQ432">
        <v>950</v>
      </c>
      <c r="CR432">
        <v>1038</v>
      </c>
      <c r="CS432">
        <v>950</v>
      </c>
      <c r="CT432">
        <v>1033</v>
      </c>
      <c r="CU432">
        <v>7</v>
      </c>
      <c r="CV432">
        <v>11</v>
      </c>
    </row>
    <row r="433" spans="1:100" x14ac:dyDescent="0.25">
      <c r="A433" t="s">
        <v>3927</v>
      </c>
      <c r="B433" t="s">
        <v>3339</v>
      </c>
      <c r="C433" t="s">
        <v>461</v>
      </c>
      <c r="D433" t="s">
        <v>3928</v>
      </c>
      <c r="E433" t="s">
        <v>3036</v>
      </c>
      <c r="F433" t="s">
        <v>113</v>
      </c>
      <c r="G433">
        <v>201640</v>
      </c>
      <c r="H433" t="s">
        <v>3820</v>
      </c>
      <c r="I433" t="s">
        <v>3929</v>
      </c>
      <c r="J433" t="s">
        <v>3930</v>
      </c>
      <c r="K433" t="s">
        <v>129</v>
      </c>
      <c r="L433">
        <v>15</v>
      </c>
      <c r="M433" t="s">
        <v>3839</v>
      </c>
      <c r="N433" t="s">
        <v>3163</v>
      </c>
      <c r="O433" t="s">
        <v>504</v>
      </c>
      <c r="P433">
        <v>50</v>
      </c>
      <c r="Q433">
        <v>30</v>
      </c>
      <c r="T433">
        <v>1</v>
      </c>
      <c r="W433">
        <v>-15</v>
      </c>
      <c r="X433">
        <v>48</v>
      </c>
      <c r="Y433">
        <v>-15</v>
      </c>
      <c r="Z433">
        <v>24</v>
      </c>
      <c r="AC433">
        <v>110</v>
      </c>
      <c r="AD433" t="s">
        <v>757</v>
      </c>
      <c r="AE433" t="s">
        <v>3137</v>
      </c>
      <c r="AK433" t="s">
        <v>1691</v>
      </c>
      <c r="AM433" t="s">
        <v>127</v>
      </c>
      <c r="AN433" t="s">
        <v>433</v>
      </c>
      <c r="AO433" t="s">
        <v>3859</v>
      </c>
      <c r="AP433" t="s">
        <v>129</v>
      </c>
      <c r="AQ433" t="s">
        <v>129</v>
      </c>
      <c r="AR433" t="s">
        <v>129</v>
      </c>
      <c r="AS433" t="s">
        <v>129</v>
      </c>
      <c r="AT433" t="s">
        <v>130</v>
      </c>
      <c r="AU433" t="s">
        <v>535</v>
      </c>
      <c r="AV433" t="s">
        <v>3599</v>
      </c>
      <c r="AW433">
        <v>20</v>
      </c>
      <c r="BD433" t="s">
        <v>3840</v>
      </c>
      <c r="BE433" t="s">
        <v>129</v>
      </c>
      <c r="BG433">
        <v>185</v>
      </c>
      <c r="BH433" t="s">
        <v>537</v>
      </c>
      <c r="BR433" t="s">
        <v>3931</v>
      </c>
      <c r="CG433">
        <v>820</v>
      </c>
      <c r="CH433">
        <v>973</v>
      </c>
      <c r="CI433">
        <v>460</v>
      </c>
      <c r="CJ433">
        <v>573</v>
      </c>
      <c r="CK433">
        <v>940</v>
      </c>
      <c r="CL433">
        <v>1083</v>
      </c>
      <c r="CM433">
        <v>103</v>
      </c>
      <c r="CN433">
        <v>114</v>
      </c>
      <c r="CO433">
        <v>52</v>
      </c>
      <c r="CP433">
        <v>112</v>
      </c>
      <c r="CQ433">
        <v>950</v>
      </c>
      <c r="CR433">
        <v>1033</v>
      </c>
      <c r="CS433">
        <v>950</v>
      </c>
      <c r="CT433">
        <v>1038</v>
      </c>
      <c r="CU433">
        <v>6</v>
      </c>
      <c r="CV433" t="s">
        <v>247</v>
      </c>
    </row>
    <row r="434" spans="1:100" x14ac:dyDescent="0.25">
      <c r="A434" t="s">
        <v>3932</v>
      </c>
      <c r="B434" t="s">
        <v>3339</v>
      </c>
      <c r="C434" t="s">
        <v>461</v>
      </c>
      <c r="D434" t="s">
        <v>3933</v>
      </c>
      <c r="E434" t="s">
        <v>3934</v>
      </c>
      <c r="F434" t="s">
        <v>113</v>
      </c>
      <c r="G434">
        <v>130200</v>
      </c>
      <c r="H434" t="s">
        <v>3935</v>
      </c>
      <c r="I434" t="s">
        <v>3936</v>
      </c>
      <c r="J434" t="s">
        <v>3937</v>
      </c>
      <c r="K434" t="s">
        <v>129</v>
      </c>
      <c r="L434" t="s">
        <v>3938</v>
      </c>
      <c r="M434" t="s">
        <v>3939</v>
      </c>
      <c r="N434" t="s">
        <v>3940</v>
      </c>
      <c r="O434" t="s">
        <v>3941</v>
      </c>
      <c r="P434">
        <v>25</v>
      </c>
      <c r="Q434">
        <v>10</v>
      </c>
      <c r="T434">
        <v>1</v>
      </c>
      <c r="W434">
        <v>18</v>
      </c>
      <c r="X434">
        <v>43</v>
      </c>
      <c r="Y434">
        <v>-15</v>
      </c>
      <c r="Z434">
        <v>24</v>
      </c>
      <c r="AC434">
        <v>32</v>
      </c>
      <c r="AD434" t="s">
        <v>2375</v>
      </c>
      <c r="AE434" t="s">
        <v>3942</v>
      </c>
      <c r="AK434" t="s">
        <v>1691</v>
      </c>
      <c r="AM434" t="s">
        <v>126</v>
      </c>
      <c r="AN434" t="s">
        <v>433</v>
      </c>
      <c r="AO434">
        <v>17</v>
      </c>
      <c r="AP434" t="s">
        <v>129</v>
      </c>
      <c r="AQ434" t="s">
        <v>129</v>
      </c>
      <c r="AR434" t="s">
        <v>129</v>
      </c>
      <c r="AS434" t="s">
        <v>129</v>
      </c>
      <c r="AT434" t="s">
        <v>130</v>
      </c>
      <c r="AU434" t="s">
        <v>312</v>
      </c>
      <c r="AV434" t="s">
        <v>1479</v>
      </c>
      <c r="AW434">
        <v>25</v>
      </c>
      <c r="BD434" t="s">
        <v>3943</v>
      </c>
      <c r="BE434" t="s">
        <v>129</v>
      </c>
      <c r="BG434">
        <v>71</v>
      </c>
      <c r="BH434" t="s">
        <v>280</v>
      </c>
      <c r="BR434" t="s">
        <v>3944</v>
      </c>
      <c r="CG434">
        <v>700</v>
      </c>
      <c r="CH434">
        <v>750</v>
      </c>
      <c r="CI434">
        <v>955</v>
      </c>
      <c r="CJ434">
        <v>1029</v>
      </c>
      <c r="CK434">
        <v>396</v>
      </c>
      <c r="CL434">
        <v>458</v>
      </c>
      <c r="CM434">
        <v>60</v>
      </c>
      <c r="CN434" t="s">
        <v>3945</v>
      </c>
      <c r="CO434">
        <v>1770</v>
      </c>
      <c r="CP434">
        <v>1988</v>
      </c>
      <c r="CQ434">
        <v>507</v>
      </c>
      <c r="CR434">
        <v>623</v>
      </c>
      <c r="CS434">
        <v>320</v>
      </c>
      <c r="CT434">
        <v>440</v>
      </c>
      <c r="CU434">
        <v>40</v>
      </c>
      <c r="CV434">
        <v>52</v>
      </c>
    </row>
    <row r="435" spans="1:100" x14ac:dyDescent="0.25">
      <c r="A435" t="s">
        <v>3946</v>
      </c>
      <c r="B435" t="s">
        <v>3339</v>
      </c>
      <c r="C435" t="s">
        <v>461</v>
      </c>
      <c r="D435" t="s">
        <v>3947</v>
      </c>
      <c r="E435" t="s">
        <v>3934</v>
      </c>
      <c r="F435" t="s">
        <v>177</v>
      </c>
      <c r="G435">
        <v>214800</v>
      </c>
      <c r="H435" t="s">
        <v>3935</v>
      </c>
      <c r="I435" t="s">
        <v>3936</v>
      </c>
      <c r="J435" t="s">
        <v>3937</v>
      </c>
      <c r="K435" t="s">
        <v>129</v>
      </c>
      <c r="L435" t="s">
        <v>3948</v>
      </c>
      <c r="M435" t="s">
        <v>3949</v>
      </c>
      <c r="N435" t="s">
        <v>3950</v>
      </c>
      <c r="O435" t="s">
        <v>3951</v>
      </c>
      <c r="P435">
        <v>30</v>
      </c>
      <c r="Q435">
        <v>20</v>
      </c>
      <c r="T435">
        <v>1</v>
      </c>
      <c r="W435">
        <v>18</v>
      </c>
      <c r="X435">
        <v>43</v>
      </c>
      <c r="Y435">
        <v>-15</v>
      </c>
      <c r="Z435">
        <v>24</v>
      </c>
      <c r="AC435">
        <v>55</v>
      </c>
      <c r="AD435" t="s">
        <v>3952</v>
      </c>
      <c r="AE435" t="s">
        <v>3551</v>
      </c>
      <c r="AK435" t="s">
        <v>1691</v>
      </c>
      <c r="AM435" t="s">
        <v>170</v>
      </c>
      <c r="AN435" t="s">
        <v>2923</v>
      </c>
      <c r="AO435">
        <v>17</v>
      </c>
      <c r="AP435" t="s">
        <v>129</v>
      </c>
      <c r="AQ435" t="s">
        <v>129</v>
      </c>
      <c r="AR435" t="s">
        <v>129</v>
      </c>
      <c r="AS435" t="s">
        <v>129</v>
      </c>
      <c r="AT435" t="s">
        <v>130</v>
      </c>
      <c r="AU435" t="s">
        <v>535</v>
      </c>
      <c r="AV435" t="s">
        <v>2944</v>
      </c>
      <c r="AW435">
        <v>25</v>
      </c>
      <c r="BD435" t="s">
        <v>3953</v>
      </c>
      <c r="BE435" t="s">
        <v>129</v>
      </c>
      <c r="BG435">
        <v>141</v>
      </c>
      <c r="BH435" t="s">
        <v>537</v>
      </c>
      <c r="BR435" t="s">
        <v>3886</v>
      </c>
      <c r="CG435">
        <v>1250</v>
      </c>
      <c r="CH435">
        <v>1400</v>
      </c>
      <c r="CI435">
        <v>1032</v>
      </c>
      <c r="CJ435">
        <v>1113</v>
      </c>
      <c r="CK435">
        <v>412</v>
      </c>
      <c r="CL435">
        <v>453</v>
      </c>
      <c r="CM435">
        <v>107</v>
      </c>
      <c r="CN435">
        <v>118</v>
      </c>
      <c r="CO435">
        <v>1882</v>
      </c>
      <c r="CP435">
        <v>2153</v>
      </c>
      <c r="CQ435">
        <v>587</v>
      </c>
      <c r="CR435">
        <v>738</v>
      </c>
      <c r="CS435">
        <v>394</v>
      </c>
      <c r="CT435">
        <v>545</v>
      </c>
      <c r="CU435">
        <v>61</v>
      </c>
      <c r="CV435" t="s">
        <v>3954</v>
      </c>
    </row>
    <row r="436" spans="1:100" x14ac:dyDescent="0.25">
      <c r="A436" t="s">
        <v>3955</v>
      </c>
      <c r="B436" t="s">
        <v>3339</v>
      </c>
      <c r="C436" t="s">
        <v>461</v>
      </c>
      <c r="D436" t="s">
        <v>3956</v>
      </c>
      <c r="E436" t="s">
        <v>3934</v>
      </c>
      <c r="F436" t="s">
        <v>177</v>
      </c>
      <c r="G436">
        <v>231200</v>
      </c>
      <c r="H436" t="s">
        <v>3935</v>
      </c>
      <c r="I436" t="s">
        <v>3936</v>
      </c>
      <c r="J436" t="s">
        <v>3937</v>
      </c>
      <c r="K436" t="s">
        <v>129</v>
      </c>
      <c r="L436" t="s">
        <v>3957</v>
      </c>
      <c r="M436" t="s">
        <v>3958</v>
      </c>
      <c r="N436" t="s">
        <v>3959</v>
      </c>
      <c r="O436" t="s">
        <v>3960</v>
      </c>
      <c r="P436">
        <v>30</v>
      </c>
      <c r="Q436">
        <v>20</v>
      </c>
      <c r="T436">
        <v>1</v>
      </c>
      <c r="W436">
        <v>18</v>
      </c>
      <c r="X436">
        <v>43</v>
      </c>
      <c r="Y436">
        <v>-15</v>
      </c>
      <c r="Z436">
        <v>24</v>
      </c>
      <c r="AC436">
        <v>80</v>
      </c>
      <c r="AD436" t="s">
        <v>3961</v>
      </c>
      <c r="AE436" t="s">
        <v>3551</v>
      </c>
      <c r="AK436" t="s">
        <v>1691</v>
      </c>
      <c r="AM436" t="s">
        <v>170</v>
      </c>
      <c r="AN436" t="s">
        <v>2923</v>
      </c>
      <c r="AO436">
        <v>17</v>
      </c>
      <c r="AP436" t="s">
        <v>129</v>
      </c>
      <c r="AQ436" t="s">
        <v>129</v>
      </c>
      <c r="AR436" t="s">
        <v>129</v>
      </c>
      <c r="AS436" t="s">
        <v>129</v>
      </c>
      <c r="AT436" t="s">
        <v>130</v>
      </c>
      <c r="AU436" t="s">
        <v>535</v>
      </c>
      <c r="AV436" t="s">
        <v>2944</v>
      </c>
      <c r="AW436">
        <v>25</v>
      </c>
      <c r="BD436" t="s">
        <v>3962</v>
      </c>
      <c r="BE436" t="s">
        <v>129</v>
      </c>
      <c r="BG436">
        <v>152</v>
      </c>
      <c r="BH436" t="s">
        <v>537</v>
      </c>
      <c r="BR436" t="s">
        <v>3963</v>
      </c>
      <c r="CG436">
        <v>1250</v>
      </c>
      <c r="CH436">
        <v>1400</v>
      </c>
      <c r="CI436">
        <v>1032</v>
      </c>
      <c r="CJ436">
        <v>1113</v>
      </c>
      <c r="CK436">
        <v>412</v>
      </c>
      <c r="CL436">
        <v>453</v>
      </c>
      <c r="CM436">
        <v>107</v>
      </c>
      <c r="CN436">
        <v>118</v>
      </c>
      <c r="CO436">
        <v>1882</v>
      </c>
      <c r="CP436">
        <v>2153</v>
      </c>
      <c r="CQ436">
        <v>587</v>
      </c>
      <c r="CR436">
        <v>738</v>
      </c>
      <c r="CS436">
        <v>394</v>
      </c>
      <c r="CT436">
        <v>545</v>
      </c>
      <c r="CU436">
        <v>61</v>
      </c>
      <c r="CV436" t="s">
        <v>3954</v>
      </c>
    </row>
    <row r="437" spans="1:100" x14ac:dyDescent="0.25">
      <c r="A437" t="s">
        <v>3983</v>
      </c>
      <c r="B437" t="s">
        <v>3339</v>
      </c>
      <c r="C437" t="s">
        <v>461</v>
      </c>
      <c r="D437" t="s">
        <v>3984</v>
      </c>
      <c r="E437" t="s">
        <v>3175</v>
      </c>
      <c r="F437" t="s">
        <v>113</v>
      </c>
      <c r="G437">
        <v>88800</v>
      </c>
      <c r="H437" t="s">
        <v>3964</v>
      </c>
      <c r="I437" t="s">
        <v>3985</v>
      </c>
      <c r="J437" t="s">
        <v>3986</v>
      </c>
      <c r="K437" t="s">
        <v>129</v>
      </c>
      <c r="L437" t="s">
        <v>813</v>
      </c>
      <c r="M437" t="s">
        <v>3073</v>
      </c>
      <c r="N437">
        <v>2</v>
      </c>
      <c r="O437">
        <v>2</v>
      </c>
      <c r="P437">
        <v>25</v>
      </c>
      <c r="Q437">
        <v>15</v>
      </c>
      <c r="T437">
        <v>1</v>
      </c>
      <c r="W437">
        <v>-15</v>
      </c>
      <c r="X437">
        <v>43</v>
      </c>
      <c r="Y437">
        <v>-15</v>
      </c>
      <c r="Z437">
        <v>24</v>
      </c>
      <c r="AB437" t="s">
        <v>3987</v>
      </c>
      <c r="AC437">
        <v>31</v>
      </c>
      <c r="AD437" t="s">
        <v>934</v>
      </c>
      <c r="AE437" t="s">
        <v>3988</v>
      </c>
      <c r="AH437" t="s">
        <v>3989</v>
      </c>
      <c r="AI437">
        <v>220</v>
      </c>
      <c r="AJ437" t="s">
        <v>3851</v>
      </c>
      <c r="AK437" t="s">
        <v>1691</v>
      </c>
      <c r="AL437">
        <v>220</v>
      </c>
      <c r="AM437" t="s">
        <v>126</v>
      </c>
      <c r="AN437" t="s">
        <v>170</v>
      </c>
      <c r="AO437" t="s">
        <v>3967</v>
      </c>
      <c r="AP437" t="s">
        <v>129</v>
      </c>
      <c r="AQ437" t="s">
        <v>129</v>
      </c>
      <c r="AR437" t="s">
        <v>117</v>
      </c>
      <c r="AS437" t="s">
        <v>117</v>
      </c>
      <c r="AT437" t="s">
        <v>130</v>
      </c>
      <c r="AU437" t="s">
        <v>312</v>
      </c>
      <c r="AV437" t="s">
        <v>3599</v>
      </c>
      <c r="AW437">
        <v>20</v>
      </c>
      <c r="BD437" t="s">
        <v>3824</v>
      </c>
      <c r="BE437" t="s">
        <v>129</v>
      </c>
      <c r="BG437">
        <v>52</v>
      </c>
      <c r="BH437" t="s">
        <v>280</v>
      </c>
      <c r="BR437" t="s">
        <v>3990</v>
      </c>
      <c r="CO437">
        <v>665</v>
      </c>
      <c r="CP437">
        <v>782</v>
      </c>
      <c r="CQ437">
        <v>1200</v>
      </c>
      <c r="CR437">
        <v>1363</v>
      </c>
      <c r="CS437">
        <v>235</v>
      </c>
      <c r="CT437">
        <v>288</v>
      </c>
      <c r="CU437">
        <v>31</v>
      </c>
      <c r="CV437">
        <v>38</v>
      </c>
    </row>
    <row r="438" spans="1:100" x14ac:dyDescent="0.25">
      <c r="A438" t="s">
        <v>3991</v>
      </c>
      <c r="B438" t="s">
        <v>3339</v>
      </c>
      <c r="C438" t="s">
        <v>461</v>
      </c>
      <c r="D438" t="s">
        <v>3992</v>
      </c>
      <c r="E438" t="s">
        <v>3175</v>
      </c>
      <c r="F438" t="s">
        <v>113</v>
      </c>
      <c r="G438">
        <v>88800</v>
      </c>
      <c r="H438" t="s">
        <v>3964</v>
      </c>
      <c r="I438" t="s">
        <v>3993</v>
      </c>
      <c r="J438" t="s">
        <v>3994</v>
      </c>
      <c r="K438" t="s">
        <v>129</v>
      </c>
      <c r="L438">
        <v>5</v>
      </c>
      <c r="M438" t="s">
        <v>1381</v>
      </c>
      <c r="N438" t="s">
        <v>3968</v>
      </c>
      <c r="O438" t="s">
        <v>1392</v>
      </c>
      <c r="P438">
        <v>30</v>
      </c>
      <c r="Q438">
        <v>15</v>
      </c>
      <c r="T438">
        <v>1</v>
      </c>
      <c r="W438">
        <v>-15</v>
      </c>
      <c r="X438">
        <v>48</v>
      </c>
      <c r="Y438">
        <v>-15</v>
      </c>
      <c r="Z438">
        <v>24</v>
      </c>
      <c r="AD438" t="s">
        <v>3042</v>
      </c>
      <c r="AE438" t="s">
        <v>3995</v>
      </c>
      <c r="AK438" t="s">
        <v>1691</v>
      </c>
      <c r="AM438" t="s">
        <v>126</v>
      </c>
      <c r="AN438" t="s">
        <v>170</v>
      </c>
      <c r="AO438" t="s">
        <v>3967</v>
      </c>
      <c r="AP438" t="s">
        <v>129</v>
      </c>
      <c r="AQ438" t="s">
        <v>129</v>
      </c>
      <c r="AR438" t="s">
        <v>129</v>
      </c>
      <c r="AS438" t="s">
        <v>129</v>
      </c>
      <c r="AT438" t="s">
        <v>130</v>
      </c>
      <c r="AU438" t="s">
        <v>312</v>
      </c>
      <c r="AV438" t="s">
        <v>3599</v>
      </c>
      <c r="AW438">
        <v>16</v>
      </c>
      <c r="BD438" t="s">
        <v>3969</v>
      </c>
      <c r="BE438" t="s">
        <v>129</v>
      </c>
      <c r="BH438" t="s">
        <v>280</v>
      </c>
      <c r="BR438" t="s">
        <v>3996</v>
      </c>
      <c r="CO438">
        <v>665</v>
      </c>
      <c r="CP438">
        <v>770</v>
      </c>
      <c r="CQ438">
        <v>235</v>
      </c>
      <c r="CR438">
        <v>300</v>
      </c>
      <c r="CS438">
        <v>870</v>
      </c>
      <c r="CT438">
        <v>1033</v>
      </c>
      <c r="CU438">
        <v>25</v>
      </c>
      <c r="CV438">
        <v>30</v>
      </c>
    </row>
    <row r="439" spans="1:100" x14ac:dyDescent="0.25">
      <c r="A439" t="s">
        <v>3997</v>
      </c>
      <c r="B439" t="s">
        <v>3339</v>
      </c>
      <c r="C439" t="s">
        <v>461</v>
      </c>
      <c r="D439" t="s">
        <v>3998</v>
      </c>
      <c r="E439" t="s">
        <v>3175</v>
      </c>
      <c r="F439" t="s">
        <v>113</v>
      </c>
      <c r="G439">
        <v>102400</v>
      </c>
      <c r="H439" t="s">
        <v>3964</v>
      </c>
      <c r="I439" t="s">
        <v>3999</v>
      </c>
      <c r="J439" t="s">
        <v>4000</v>
      </c>
      <c r="K439" t="s">
        <v>129</v>
      </c>
      <c r="L439" t="s">
        <v>3070</v>
      </c>
      <c r="M439" t="s">
        <v>512</v>
      </c>
      <c r="N439" t="s">
        <v>142</v>
      </c>
      <c r="O439" t="s">
        <v>1342</v>
      </c>
      <c r="P439">
        <v>30</v>
      </c>
      <c r="Q439">
        <v>15</v>
      </c>
      <c r="T439">
        <v>1</v>
      </c>
      <c r="W439">
        <v>-15</v>
      </c>
      <c r="X439">
        <v>43</v>
      </c>
      <c r="Y439">
        <v>-15</v>
      </c>
      <c r="Z439">
        <v>24</v>
      </c>
      <c r="AB439" t="s">
        <v>4001</v>
      </c>
      <c r="AC439">
        <v>41</v>
      </c>
      <c r="AD439" t="s">
        <v>3257</v>
      </c>
      <c r="AE439" t="s">
        <v>4002</v>
      </c>
      <c r="AH439" t="s">
        <v>4003</v>
      </c>
      <c r="AI439">
        <v>220</v>
      </c>
      <c r="AJ439" t="s">
        <v>3772</v>
      </c>
      <c r="AK439" t="s">
        <v>1691</v>
      </c>
      <c r="AL439">
        <v>220</v>
      </c>
      <c r="AM439" t="s">
        <v>127</v>
      </c>
      <c r="AN439" t="s">
        <v>3532</v>
      </c>
      <c r="AO439" t="s">
        <v>3967</v>
      </c>
      <c r="AP439" t="s">
        <v>129</v>
      </c>
      <c r="AQ439" t="s">
        <v>129</v>
      </c>
      <c r="AR439" t="s">
        <v>117</v>
      </c>
      <c r="AS439" t="s">
        <v>117</v>
      </c>
      <c r="AT439" t="s">
        <v>130</v>
      </c>
      <c r="AU439" t="s">
        <v>312</v>
      </c>
      <c r="AV439" t="s">
        <v>3599</v>
      </c>
      <c r="AW439">
        <v>25</v>
      </c>
      <c r="BD439" t="s">
        <v>3970</v>
      </c>
      <c r="BE439" t="s">
        <v>129</v>
      </c>
      <c r="BG439">
        <v>68</v>
      </c>
      <c r="BH439" t="s">
        <v>280</v>
      </c>
      <c r="BR439" t="s">
        <v>4004</v>
      </c>
      <c r="CO439">
        <v>665</v>
      </c>
      <c r="CP439">
        <v>782</v>
      </c>
      <c r="CQ439">
        <v>1200</v>
      </c>
      <c r="CR439">
        <v>1363</v>
      </c>
      <c r="CS439">
        <v>235</v>
      </c>
      <c r="CT439">
        <v>288</v>
      </c>
      <c r="CU439">
        <v>32</v>
      </c>
      <c r="CV439">
        <v>39</v>
      </c>
    </row>
    <row r="440" spans="1:100" x14ac:dyDescent="0.25">
      <c r="A440" t="s">
        <v>4005</v>
      </c>
      <c r="B440" t="s">
        <v>3339</v>
      </c>
      <c r="C440" t="s">
        <v>461</v>
      </c>
      <c r="D440" t="s">
        <v>4006</v>
      </c>
      <c r="E440" t="s">
        <v>3175</v>
      </c>
      <c r="F440" t="s">
        <v>113</v>
      </c>
      <c r="G440">
        <v>102400</v>
      </c>
      <c r="H440" t="s">
        <v>3964</v>
      </c>
      <c r="I440" t="s">
        <v>4007</v>
      </c>
      <c r="J440" t="s">
        <v>4008</v>
      </c>
      <c r="K440" t="s">
        <v>129</v>
      </c>
      <c r="L440" t="s">
        <v>451</v>
      </c>
      <c r="M440" t="s">
        <v>1421</v>
      </c>
      <c r="N440" t="s">
        <v>3206</v>
      </c>
      <c r="O440" t="s">
        <v>1397</v>
      </c>
      <c r="P440">
        <v>30</v>
      </c>
      <c r="Q440">
        <v>15</v>
      </c>
      <c r="T440">
        <v>1</v>
      </c>
      <c r="W440">
        <v>-15</v>
      </c>
      <c r="X440">
        <v>48</v>
      </c>
      <c r="Y440">
        <v>-15</v>
      </c>
      <c r="Z440">
        <v>24</v>
      </c>
      <c r="AD440" t="s">
        <v>4009</v>
      </c>
      <c r="AE440" t="s">
        <v>734</v>
      </c>
      <c r="AK440" t="s">
        <v>1691</v>
      </c>
      <c r="AM440" t="s">
        <v>127</v>
      </c>
      <c r="AN440" t="s">
        <v>433</v>
      </c>
      <c r="AO440" t="s">
        <v>3967</v>
      </c>
      <c r="AP440" t="s">
        <v>129</v>
      </c>
      <c r="AQ440" t="s">
        <v>129</v>
      </c>
      <c r="AR440" t="s">
        <v>129</v>
      </c>
      <c r="AS440" t="s">
        <v>129</v>
      </c>
      <c r="AT440" t="s">
        <v>130</v>
      </c>
      <c r="AU440" t="s">
        <v>312</v>
      </c>
      <c r="AV440" t="s">
        <v>3599</v>
      </c>
      <c r="AW440">
        <v>20</v>
      </c>
      <c r="BD440" t="s">
        <v>3971</v>
      </c>
      <c r="BE440" t="s">
        <v>129</v>
      </c>
      <c r="BH440" t="s">
        <v>280</v>
      </c>
      <c r="BR440" t="s">
        <v>4010</v>
      </c>
      <c r="CO440">
        <v>665</v>
      </c>
      <c r="CP440">
        <v>770</v>
      </c>
      <c r="CQ440">
        <v>235</v>
      </c>
      <c r="CR440">
        <v>300</v>
      </c>
      <c r="CS440">
        <v>1200</v>
      </c>
      <c r="CT440">
        <v>1363</v>
      </c>
      <c r="CU440">
        <v>33</v>
      </c>
      <c r="CV440">
        <v>39</v>
      </c>
    </row>
    <row r="441" spans="1:100" x14ac:dyDescent="0.25">
      <c r="A441" t="s">
        <v>4011</v>
      </c>
      <c r="B441" t="s">
        <v>3339</v>
      </c>
      <c r="C441" t="s">
        <v>461</v>
      </c>
      <c r="D441" t="s">
        <v>4012</v>
      </c>
      <c r="E441" t="s">
        <v>3175</v>
      </c>
      <c r="F441" t="s">
        <v>113</v>
      </c>
      <c r="G441">
        <v>136960</v>
      </c>
      <c r="H441" t="s">
        <v>3964</v>
      </c>
      <c r="I441" t="s">
        <v>4013</v>
      </c>
      <c r="J441" t="s">
        <v>4014</v>
      </c>
      <c r="K441" t="s">
        <v>129</v>
      </c>
      <c r="L441" t="s">
        <v>1485</v>
      </c>
      <c r="M441" t="s">
        <v>3973</v>
      </c>
      <c r="N441" t="s">
        <v>3974</v>
      </c>
      <c r="O441" t="s">
        <v>3974</v>
      </c>
      <c r="P441">
        <v>30</v>
      </c>
      <c r="Q441">
        <v>15</v>
      </c>
      <c r="T441">
        <v>1</v>
      </c>
      <c r="W441">
        <v>-15</v>
      </c>
      <c r="X441">
        <v>43</v>
      </c>
      <c r="Y441">
        <v>-15</v>
      </c>
      <c r="Z441">
        <v>24</v>
      </c>
      <c r="AB441" t="s">
        <v>4015</v>
      </c>
      <c r="AC441">
        <v>60</v>
      </c>
      <c r="AD441" t="s">
        <v>745</v>
      </c>
      <c r="AE441" t="s">
        <v>4016</v>
      </c>
      <c r="AH441" t="s">
        <v>4017</v>
      </c>
      <c r="AI441">
        <v>220</v>
      </c>
      <c r="AJ441" t="s">
        <v>3895</v>
      </c>
      <c r="AK441" t="s">
        <v>3660</v>
      </c>
      <c r="AL441">
        <v>380</v>
      </c>
      <c r="AM441" t="s">
        <v>127</v>
      </c>
      <c r="AN441">
        <v>19</v>
      </c>
      <c r="AO441" t="s">
        <v>3967</v>
      </c>
      <c r="AP441" t="s">
        <v>129</v>
      </c>
      <c r="AQ441" t="s">
        <v>129</v>
      </c>
      <c r="AR441" t="s">
        <v>117</v>
      </c>
      <c r="AS441" t="s">
        <v>117</v>
      </c>
      <c r="AT441" t="s">
        <v>130</v>
      </c>
      <c r="AU441" t="s">
        <v>1479</v>
      </c>
      <c r="AV441" t="s">
        <v>3599</v>
      </c>
      <c r="AW441">
        <v>16</v>
      </c>
      <c r="BD441" t="s">
        <v>3833</v>
      </c>
      <c r="BE441" t="s">
        <v>129</v>
      </c>
      <c r="BG441">
        <v>100</v>
      </c>
      <c r="BH441" t="s">
        <v>537</v>
      </c>
      <c r="BR441" t="s">
        <v>4018</v>
      </c>
      <c r="CO441">
        <v>665</v>
      </c>
      <c r="CP441">
        <v>782</v>
      </c>
      <c r="CQ441">
        <v>1200</v>
      </c>
      <c r="CR441">
        <v>1363</v>
      </c>
      <c r="CS441">
        <v>235</v>
      </c>
      <c r="CT441">
        <v>288</v>
      </c>
      <c r="CU441">
        <v>36</v>
      </c>
      <c r="CV441">
        <v>43</v>
      </c>
    </row>
    <row r="442" spans="1:100" x14ac:dyDescent="0.25">
      <c r="A442" t="s">
        <v>4019</v>
      </c>
      <c r="B442" t="s">
        <v>3339</v>
      </c>
      <c r="C442" t="s">
        <v>461</v>
      </c>
      <c r="D442" t="s">
        <v>4020</v>
      </c>
      <c r="E442" t="s">
        <v>3175</v>
      </c>
      <c r="F442" t="s">
        <v>113</v>
      </c>
      <c r="G442">
        <v>136960</v>
      </c>
      <c r="H442" t="s">
        <v>3964</v>
      </c>
      <c r="I442" t="s">
        <v>4021</v>
      </c>
      <c r="J442" t="s">
        <v>4022</v>
      </c>
      <c r="K442" t="s">
        <v>129</v>
      </c>
      <c r="L442" t="s">
        <v>1733</v>
      </c>
      <c r="M442">
        <v>12</v>
      </c>
      <c r="N442" t="s">
        <v>1390</v>
      </c>
      <c r="O442" t="s">
        <v>450</v>
      </c>
      <c r="P442">
        <v>30</v>
      </c>
      <c r="Q442">
        <v>20</v>
      </c>
      <c r="T442">
        <v>1</v>
      </c>
      <c r="W442">
        <v>-15</v>
      </c>
      <c r="X442">
        <v>48</v>
      </c>
      <c r="Y442">
        <v>-15</v>
      </c>
      <c r="Z442">
        <v>24</v>
      </c>
      <c r="AD442" t="s">
        <v>3779</v>
      </c>
      <c r="AE442" t="s">
        <v>4023</v>
      </c>
      <c r="AK442" t="s">
        <v>1691</v>
      </c>
      <c r="AM442" t="s">
        <v>127</v>
      </c>
      <c r="AN442" t="s">
        <v>433</v>
      </c>
      <c r="AO442" t="s">
        <v>3967</v>
      </c>
      <c r="AP442" t="s">
        <v>129</v>
      </c>
      <c r="AQ442" t="s">
        <v>129</v>
      </c>
      <c r="AR442" t="s">
        <v>129</v>
      </c>
      <c r="AS442" t="s">
        <v>129</v>
      </c>
      <c r="AT442" t="s">
        <v>130</v>
      </c>
      <c r="AU442" t="s">
        <v>1479</v>
      </c>
      <c r="AV442" t="s">
        <v>3599</v>
      </c>
      <c r="AW442">
        <v>16</v>
      </c>
      <c r="BD442" t="s">
        <v>3975</v>
      </c>
      <c r="BE442" t="s">
        <v>129</v>
      </c>
      <c r="BH442" t="s">
        <v>537</v>
      </c>
      <c r="BR442" t="s">
        <v>4024</v>
      </c>
      <c r="CO442">
        <v>665</v>
      </c>
      <c r="CP442">
        <v>770</v>
      </c>
      <c r="CQ442">
        <v>235</v>
      </c>
      <c r="CR442">
        <v>300</v>
      </c>
      <c r="CS442">
        <v>1200</v>
      </c>
      <c r="CT442">
        <v>1363</v>
      </c>
      <c r="CU442">
        <v>36</v>
      </c>
      <c r="CV442">
        <v>42</v>
      </c>
    </row>
    <row r="443" spans="1:100" x14ac:dyDescent="0.25">
      <c r="A443" t="s">
        <v>4025</v>
      </c>
      <c r="B443" t="s">
        <v>3339</v>
      </c>
      <c r="C443" t="s">
        <v>461</v>
      </c>
      <c r="D443" t="s">
        <v>4026</v>
      </c>
      <c r="E443" t="s">
        <v>3175</v>
      </c>
      <c r="F443" t="s">
        <v>113</v>
      </c>
      <c r="G443">
        <v>165360</v>
      </c>
      <c r="H443" t="s">
        <v>3964</v>
      </c>
      <c r="I443" t="s">
        <v>4027</v>
      </c>
      <c r="J443" t="s">
        <v>4028</v>
      </c>
      <c r="K443" t="s">
        <v>129</v>
      </c>
      <c r="L443">
        <v>12</v>
      </c>
      <c r="M443" t="s">
        <v>3976</v>
      </c>
      <c r="N443" t="s">
        <v>510</v>
      </c>
      <c r="O443" t="s">
        <v>439</v>
      </c>
      <c r="P443">
        <v>50</v>
      </c>
      <c r="Q443">
        <v>30</v>
      </c>
      <c r="T443">
        <v>1</v>
      </c>
      <c r="W443">
        <v>-15</v>
      </c>
      <c r="X443">
        <v>43</v>
      </c>
      <c r="Y443">
        <v>-15</v>
      </c>
      <c r="Z443">
        <v>24</v>
      </c>
      <c r="AB443" t="s">
        <v>4029</v>
      </c>
      <c r="AC443">
        <v>68</v>
      </c>
      <c r="AD443" t="s">
        <v>4030</v>
      </c>
      <c r="AE443" t="s">
        <v>4031</v>
      </c>
      <c r="AH443" t="s">
        <v>4032</v>
      </c>
      <c r="AI443">
        <v>220</v>
      </c>
      <c r="AJ443" t="s">
        <v>3790</v>
      </c>
      <c r="AK443" t="s">
        <v>3660</v>
      </c>
      <c r="AL443">
        <v>380</v>
      </c>
      <c r="AM443" t="s">
        <v>170</v>
      </c>
      <c r="AN443">
        <v>19</v>
      </c>
      <c r="AO443" t="s">
        <v>3967</v>
      </c>
      <c r="AP443" t="s">
        <v>129</v>
      </c>
      <c r="AQ443" t="s">
        <v>129</v>
      </c>
      <c r="AR443" t="s">
        <v>117</v>
      </c>
      <c r="AS443" t="s">
        <v>117</v>
      </c>
      <c r="AT443" t="s">
        <v>130</v>
      </c>
      <c r="AU443" t="s">
        <v>535</v>
      </c>
      <c r="AV443" t="s">
        <v>3599</v>
      </c>
      <c r="AW443">
        <v>20</v>
      </c>
      <c r="BD443" t="s">
        <v>3761</v>
      </c>
      <c r="BE443" t="s">
        <v>129</v>
      </c>
      <c r="BG443">
        <v>114</v>
      </c>
      <c r="BH443" t="s">
        <v>537</v>
      </c>
      <c r="BR443" t="s">
        <v>4018</v>
      </c>
      <c r="CO443">
        <v>665</v>
      </c>
      <c r="CP443">
        <v>782</v>
      </c>
      <c r="CQ443">
        <v>1200</v>
      </c>
      <c r="CR443">
        <v>1363</v>
      </c>
      <c r="CS443">
        <v>235</v>
      </c>
      <c r="CT443">
        <v>288</v>
      </c>
      <c r="CU443">
        <v>38</v>
      </c>
      <c r="CV443">
        <v>45</v>
      </c>
    </row>
    <row r="444" spans="1:100" x14ac:dyDescent="0.25">
      <c r="A444" t="s">
        <v>4033</v>
      </c>
      <c r="B444" t="s">
        <v>3339</v>
      </c>
      <c r="C444" t="s">
        <v>461</v>
      </c>
      <c r="D444" t="s">
        <v>4034</v>
      </c>
      <c r="E444" t="s">
        <v>3175</v>
      </c>
      <c r="F444" t="s">
        <v>113</v>
      </c>
      <c r="G444">
        <v>174240</v>
      </c>
      <c r="H444" t="s">
        <v>3964</v>
      </c>
      <c r="I444" t="s">
        <v>4035</v>
      </c>
      <c r="J444" t="s">
        <v>4036</v>
      </c>
      <c r="K444" t="s">
        <v>129</v>
      </c>
      <c r="L444" t="s">
        <v>1837</v>
      </c>
      <c r="M444">
        <v>16</v>
      </c>
      <c r="N444">
        <v>5</v>
      </c>
      <c r="O444" t="s">
        <v>3755</v>
      </c>
      <c r="P444">
        <v>50</v>
      </c>
      <c r="Q444">
        <v>30</v>
      </c>
      <c r="R444">
        <v>52</v>
      </c>
      <c r="S444">
        <v>55</v>
      </c>
      <c r="T444">
        <v>1</v>
      </c>
      <c r="U444">
        <v>60</v>
      </c>
      <c r="W444">
        <v>-15</v>
      </c>
      <c r="X444">
        <v>43</v>
      </c>
      <c r="Y444">
        <v>-15</v>
      </c>
      <c r="Z444">
        <v>24</v>
      </c>
      <c r="AB444" t="s">
        <v>4037</v>
      </c>
      <c r="AC444">
        <v>81</v>
      </c>
      <c r="AD444">
        <v>2.84</v>
      </c>
      <c r="AE444">
        <v>3.4</v>
      </c>
      <c r="AH444" t="s">
        <v>4038</v>
      </c>
      <c r="AI444">
        <v>220</v>
      </c>
      <c r="AJ444" t="s">
        <v>3799</v>
      </c>
      <c r="AK444" t="s">
        <v>1386</v>
      </c>
      <c r="AL444">
        <v>380</v>
      </c>
      <c r="AM444" t="s">
        <v>170</v>
      </c>
      <c r="AN444">
        <v>19</v>
      </c>
      <c r="AO444" t="s">
        <v>3967</v>
      </c>
      <c r="AP444" t="s">
        <v>129</v>
      </c>
      <c r="AQ444" t="s">
        <v>129</v>
      </c>
      <c r="AR444" t="s">
        <v>129</v>
      </c>
      <c r="AS444" t="s">
        <v>129</v>
      </c>
      <c r="AT444" t="s">
        <v>130</v>
      </c>
      <c r="AU444" t="s">
        <v>535</v>
      </c>
      <c r="AV444" t="s">
        <v>3599</v>
      </c>
      <c r="AW444">
        <v>25</v>
      </c>
      <c r="BD444" t="s">
        <v>3977</v>
      </c>
      <c r="BE444" t="s">
        <v>129</v>
      </c>
      <c r="BF444" t="s">
        <v>3072</v>
      </c>
      <c r="BG444">
        <v>135</v>
      </c>
      <c r="BH444" t="s">
        <v>537</v>
      </c>
      <c r="CO444">
        <v>665</v>
      </c>
      <c r="CP444">
        <v>782</v>
      </c>
      <c r="CQ444">
        <v>1570</v>
      </c>
      <c r="CR444">
        <v>1729</v>
      </c>
      <c r="CS444">
        <v>235</v>
      </c>
      <c r="CT444">
        <v>288</v>
      </c>
      <c r="CU444">
        <v>46</v>
      </c>
      <c r="CV444">
        <v>53</v>
      </c>
    </row>
    <row r="445" spans="1:100" x14ac:dyDescent="0.25">
      <c r="A445" t="s">
        <v>4039</v>
      </c>
      <c r="B445" t="s">
        <v>3339</v>
      </c>
      <c r="C445" t="s">
        <v>461</v>
      </c>
      <c r="D445" t="s">
        <v>4040</v>
      </c>
      <c r="E445" t="s">
        <v>3175</v>
      </c>
      <c r="F445" t="s">
        <v>113</v>
      </c>
      <c r="G445">
        <v>174240</v>
      </c>
      <c r="H445" t="s">
        <v>3964</v>
      </c>
      <c r="I445" t="s">
        <v>3965</v>
      </c>
      <c r="J445" t="s">
        <v>3966</v>
      </c>
      <c r="K445" t="s">
        <v>129</v>
      </c>
      <c r="L445" t="s">
        <v>3841</v>
      </c>
      <c r="M445" t="s">
        <v>3554</v>
      </c>
      <c r="N445" t="s">
        <v>956</v>
      </c>
      <c r="O445" t="s">
        <v>3982</v>
      </c>
      <c r="P445">
        <v>50</v>
      </c>
      <c r="Q445">
        <v>30</v>
      </c>
      <c r="T445">
        <v>1</v>
      </c>
      <c r="W445">
        <v>-15</v>
      </c>
      <c r="X445">
        <v>48</v>
      </c>
      <c r="Y445">
        <v>-15</v>
      </c>
      <c r="Z445">
        <v>24</v>
      </c>
      <c r="AC445">
        <v>100</v>
      </c>
      <c r="AD445" t="s">
        <v>3901</v>
      </c>
      <c r="AE445" t="s">
        <v>3780</v>
      </c>
      <c r="AK445" t="s">
        <v>1691</v>
      </c>
      <c r="AM445" t="s">
        <v>127</v>
      </c>
      <c r="AN445" t="s">
        <v>433</v>
      </c>
      <c r="AO445" t="s">
        <v>3967</v>
      </c>
      <c r="AP445" t="s">
        <v>129</v>
      </c>
      <c r="AQ445" t="s">
        <v>129</v>
      </c>
      <c r="AR445" t="s">
        <v>129</v>
      </c>
      <c r="AS445" t="s">
        <v>129</v>
      </c>
      <c r="AT445" t="s">
        <v>130</v>
      </c>
      <c r="AU445" t="s">
        <v>535</v>
      </c>
      <c r="AV445" t="s">
        <v>3599</v>
      </c>
      <c r="AW445">
        <v>20</v>
      </c>
      <c r="BD445" t="s">
        <v>3978</v>
      </c>
      <c r="BE445" t="s">
        <v>129</v>
      </c>
      <c r="BG445">
        <v>165</v>
      </c>
      <c r="BH445" t="s">
        <v>537</v>
      </c>
      <c r="BR445" t="s">
        <v>4041</v>
      </c>
      <c r="CO445">
        <v>665</v>
      </c>
      <c r="CP445">
        <v>770</v>
      </c>
      <c r="CQ445">
        <v>235</v>
      </c>
      <c r="CR445">
        <v>300</v>
      </c>
      <c r="CS445">
        <v>1570</v>
      </c>
      <c r="CT445">
        <v>1729</v>
      </c>
      <c r="CU445">
        <v>43</v>
      </c>
      <c r="CV445">
        <v>50</v>
      </c>
    </row>
    <row r="446" spans="1:100" x14ac:dyDescent="0.25">
      <c r="A446" t="s">
        <v>4042</v>
      </c>
      <c r="B446" t="s">
        <v>3339</v>
      </c>
      <c r="C446" t="s">
        <v>461</v>
      </c>
      <c r="D446" t="s">
        <v>4043</v>
      </c>
      <c r="E446" t="s">
        <v>3175</v>
      </c>
      <c r="F446" t="s">
        <v>113</v>
      </c>
      <c r="G446">
        <v>193840</v>
      </c>
      <c r="H446" t="s">
        <v>3964</v>
      </c>
      <c r="I446" t="s">
        <v>4044</v>
      </c>
      <c r="J446" t="s">
        <v>4045</v>
      </c>
      <c r="K446" t="s">
        <v>129</v>
      </c>
      <c r="L446" t="s">
        <v>3532</v>
      </c>
      <c r="M446" t="s">
        <v>1811</v>
      </c>
      <c r="N446" t="s">
        <v>813</v>
      </c>
      <c r="O446" t="s">
        <v>3979</v>
      </c>
      <c r="P446">
        <v>50</v>
      </c>
      <c r="Q446">
        <v>30</v>
      </c>
      <c r="R446">
        <v>52</v>
      </c>
      <c r="S446">
        <v>55</v>
      </c>
      <c r="T446">
        <v>1</v>
      </c>
      <c r="U446">
        <v>61</v>
      </c>
      <c r="W446">
        <v>-15</v>
      </c>
      <c r="X446">
        <v>43</v>
      </c>
      <c r="Y446">
        <v>-15</v>
      </c>
      <c r="Z446">
        <v>24</v>
      </c>
      <c r="AB446" t="s">
        <v>4046</v>
      </c>
      <c r="AC446">
        <v>90</v>
      </c>
      <c r="AD446">
        <v>2.87</v>
      </c>
      <c r="AE446">
        <v>3.34</v>
      </c>
      <c r="AH446" t="s">
        <v>4047</v>
      </c>
      <c r="AI446">
        <v>220</v>
      </c>
      <c r="AJ446" t="s">
        <v>3926</v>
      </c>
      <c r="AK446" t="s">
        <v>1386</v>
      </c>
      <c r="AL446">
        <v>380</v>
      </c>
      <c r="AM446" t="s">
        <v>170</v>
      </c>
      <c r="AN446">
        <v>19</v>
      </c>
      <c r="AO446" t="s">
        <v>3967</v>
      </c>
      <c r="AP446" t="s">
        <v>129</v>
      </c>
      <c r="AQ446" t="s">
        <v>129</v>
      </c>
      <c r="AR446" t="s">
        <v>129</v>
      </c>
      <c r="AS446" t="s">
        <v>129</v>
      </c>
      <c r="AT446" t="s">
        <v>130</v>
      </c>
      <c r="AU446" t="s">
        <v>535</v>
      </c>
      <c r="AV446" t="s">
        <v>3599</v>
      </c>
      <c r="AW446">
        <v>25</v>
      </c>
      <c r="BD446" t="s">
        <v>3980</v>
      </c>
      <c r="BE446" t="s">
        <v>129</v>
      </c>
      <c r="BF446" t="s">
        <v>3072</v>
      </c>
      <c r="BG446">
        <v>150</v>
      </c>
      <c r="BH446" t="s">
        <v>537</v>
      </c>
      <c r="CO446">
        <v>665</v>
      </c>
      <c r="CP446">
        <v>782</v>
      </c>
      <c r="CQ446">
        <v>1570</v>
      </c>
      <c r="CR446">
        <v>1729</v>
      </c>
      <c r="CS446">
        <v>235</v>
      </c>
      <c r="CT446">
        <v>288</v>
      </c>
      <c r="CU446">
        <v>46</v>
      </c>
      <c r="CV446">
        <v>53</v>
      </c>
    </row>
    <row r="447" spans="1:100" x14ac:dyDescent="0.25">
      <c r="A447" t="s">
        <v>4048</v>
      </c>
      <c r="B447" t="s">
        <v>3339</v>
      </c>
      <c r="C447" t="s">
        <v>461</v>
      </c>
      <c r="D447" t="s">
        <v>4049</v>
      </c>
      <c r="E447" t="s">
        <v>3175</v>
      </c>
      <c r="F447" t="s">
        <v>113</v>
      </c>
      <c r="G447">
        <v>193760</v>
      </c>
      <c r="H447" t="s">
        <v>3964</v>
      </c>
      <c r="I447" t="s">
        <v>4050</v>
      </c>
      <c r="J447" t="s">
        <v>4051</v>
      </c>
      <c r="K447" t="s">
        <v>129</v>
      </c>
      <c r="L447" t="s">
        <v>3532</v>
      </c>
      <c r="M447" t="s">
        <v>3981</v>
      </c>
      <c r="N447" t="s">
        <v>3982</v>
      </c>
      <c r="O447" t="s">
        <v>455</v>
      </c>
      <c r="P447">
        <v>50</v>
      </c>
      <c r="Q447">
        <v>30</v>
      </c>
      <c r="T447">
        <v>1</v>
      </c>
      <c r="W447">
        <v>-15</v>
      </c>
      <c r="X447">
        <v>48</v>
      </c>
      <c r="Y447">
        <v>-15</v>
      </c>
      <c r="Z447">
        <v>24</v>
      </c>
      <c r="AC447">
        <v>110</v>
      </c>
      <c r="AD447" t="s">
        <v>3257</v>
      </c>
      <c r="AE447" t="s">
        <v>1935</v>
      </c>
      <c r="AK447" t="s">
        <v>1691</v>
      </c>
      <c r="AM447" t="s">
        <v>127</v>
      </c>
      <c r="AN447" t="s">
        <v>433</v>
      </c>
      <c r="AO447" t="s">
        <v>3967</v>
      </c>
      <c r="AP447" t="s">
        <v>129</v>
      </c>
      <c r="AQ447" t="s">
        <v>129</v>
      </c>
      <c r="AR447" t="s">
        <v>129</v>
      </c>
      <c r="AS447" t="s">
        <v>129</v>
      </c>
      <c r="AT447" t="s">
        <v>130</v>
      </c>
      <c r="AU447" t="s">
        <v>535</v>
      </c>
      <c r="AV447" t="s">
        <v>3599</v>
      </c>
      <c r="AW447">
        <v>20</v>
      </c>
      <c r="BD447" t="s">
        <v>3758</v>
      </c>
      <c r="BE447" t="s">
        <v>129</v>
      </c>
      <c r="BG447">
        <v>185</v>
      </c>
      <c r="BH447" t="s">
        <v>537</v>
      </c>
      <c r="BR447" t="s">
        <v>4041</v>
      </c>
      <c r="CO447">
        <v>665</v>
      </c>
      <c r="CP447">
        <v>770</v>
      </c>
      <c r="CQ447">
        <v>235</v>
      </c>
      <c r="CR447">
        <v>300</v>
      </c>
      <c r="CS447">
        <v>1570</v>
      </c>
      <c r="CT447">
        <v>1729</v>
      </c>
      <c r="CU447">
        <v>45</v>
      </c>
      <c r="CV447">
        <v>52</v>
      </c>
    </row>
    <row r="448" spans="1:100" x14ac:dyDescent="0.25">
      <c r="A448" t="s">
        <v>4052</v>
      </c>
      <c r="B448" t="s">
        <v>3339</v>
      </c>
      <c r="C448" t="s">
        <v>461</v>
      </c>
      <c r="D448" t="s">
        <v>4053</v>
      </c>
      <c r="E448" t="s">
        <v>3175</v>
      </c>
      <c r="F448" t="s">
        <v>113</v>
      </c>
      <c r="G448">
        <v>124800</v>
      </c>
      <c r="H448" t="s">
        <v>3964</v>
      </c>
      <c r="I448" t="s">
        <v>4054</v>
      </c>
      <c r="J448" t="s">
        <v>4055</v>
      </c>
      <c r="K448" t="s">
        <v>129</v>
      </c>
      <c r="L448" t="s">
        <v>137</v>
      </c>
      <c r="M448" t="s">
        <v>1422</v>
      </c>
      <c r="N448" t="s">
        <v>449</v>
      </c>
      <c r="O448" t="s">
        <v>449</v>
      </c>
      <c r="P448">
        <v>30</v>
      </c>
      <c r="Q448">
        <v>15</v>
      </c>
      <c r="T448">
        <v>1</v>
      </c>
      <c r="W448">
        <v>-15</v>
      </c>
      <c r="X448">
        <v>43</v>
      </c>
      <c r="Y448">
        <v>-15</v>
      </c>
      <c r="Z448">
        <v>24</v>
      </c>
      <c r="AB448" t="s">
        <v>4056</v>
      </c>
      <c r="AC448">
        <v>48</v>
      </c>
      <c r="AD448" t="s">
        <v>4057</v>
      </c>
      <c r="AE448" t="s">
        <v>734</v>
      </c>
      <c r="AH448" t="s">
        <v>4058</v>
      </c>
      <c r="AI448">
        <v>220</v>
      </c>
      <c r="AJ448" t="s">
        <v>3813</v>
      </c>
      <c r="AK448" t="s">
        <v>1691</v>
      </c>
      <c r="AL448">
        <v>220</v>
      </c>
      <c r="AM448" t="s">
        <v>127</v>
      </c>
      <c r="AN448" t="s">
        <v>3532</v>
      </c>
      <c r="AO448" t="s">
        <v>3967</v>
      </c>
      <c r="AP448" t="s">
        <v>129</v>
      </c>
      <c r="AQ448" t="s">
        <v>129</v>
      </c>
      <c r="AR448" t="s">
        <v>117</v>
      </c>
      <c r="AS448" t="s">
        <v>117</v>
      </c>
      <c r="AT448" t="s">
        <v>130</v>
      </c>
      <c r="AU448" t="s">
        <v>312</v>
      </c>
      <c r="AV448" t="s">
        <v>3599</v>
      </c>
      <c r="AW448">
        <v>25</v>
      </c>
      <c r="BD448" t="s">
        <v>3972</v>
      </c>
      <c r="BE448" t="s">
        <v>129</v>
      </c>
      <c r="BG448">
        <v>80</v>
      </c>
      <c r="BH448" t="s">
        <v>280</v>
      </c>
      <c r="BR448" t="s">
        <v>4059</v>
      </c>
      <c r="CG448">
        <v>790</v>
      </c>
      <c r="CH448">
        <v>875</v>
      </c>
      <c r="CI448">
        <v>980</v>
      </c>
      <c r="CJ448">
        <v>1083</v>
      </c>
      <c r="CK448">
        <v>425</v>
      </c>
      <c r="CL448">
        <v>488</v>
      </c>
      <c r="CM448">
        <v>69</v>
      </c>
      <c r="CN448">
        <v>74</v>
      </c>
      <c r="CO448">
        <v>665</v>
      </c>
      <c r="CP448">
        <v>782</v>
      </c>
      <c r="CQ448">
        <v>1200</v>
      </c>
      <c r="CR448">
        <v>1363</v>
      </c>
      <c r="CS448">
        <v>235</v>
      </c>
      <c r="CT448">
        <v>288</v>
      </c>
      <c r="CU448">
        <v>32</v>
      </c>
      <c r="CV448">
        <v>39</v>
      </c>
    </row>
    <row r="449" spans="1:100" x14ac:dyDescent="0.25">
      <c r="A449" t="s">
        <v>4060</v>
      </c>
      <c r="B449" t="s">
        <v>3339</v>
      </c>
      <c r="C449" t="s">
        <v>1100</v>
      </c>
      <c r="D449" t="s">
        <v>4061</v>
      </c>
      <c r="E449" t="s">
        <v>1102</v>
      </c>
      <c r="F449" t="s">
        <v>177</v>
      </c>
      <c r="G449">
        <v>35900</v>
      </c>
      <c r="H449" t="s">
        <v>4062</v>
      </c>
      <c r="I449" t="s">
        <v>4063</v>
      </c>
      <c r="J449" t="s">
        <v>4064</v>
      </c>
      <c r="K449" t="s">
        <v>117</v>
      </c>
      <c r="L449" t="s">
        <v>4065</v>
      </c>
      <c r="M449" t="s">
        <v>2677</v>
      </c>
      <c r="N449" t="s">
        <v>4066</v>
      </c>
      <c r="O449" t="s">
        <v>4066</v>
      </c>
      <c r="AC449">
        <v>18</v>
      </c>
      <c r="AH449" t="s">
        <v>4067</v>
      </c>
      <c r="AI449">
        <v>220</v>
      </c>
      <c r="AM449" t="s">
        <v>126</v>
      </c>
      <c r="AN449" t="s">
        <v>247</v>
      </c>
      <c r="AO449">
        <v>20</v>
      </c>
      <c r="AP449" t="s">
        <v>129</v>
      </c>
      <c r="AQ449" t="s">
        <v>129</v>
      </c>
      <c r="AR449" t="s">
        <v>129</v>
      </c>
      <c r="AS449" t="s">
        <v>129</v>
      </c>
      <c r="AT449" t="s">
        <v>130</v>
      </c>
      <c r="AU449" t="s">
        <v>2851</v>
      </c>
      <c r="AV449" t="s">
        <v>1560</v>
      </c>
      <c r="BB449">
        <v>15</v>
      </c>
      <c r="BE449" t="s">
        <v>129</v>
      </c>
      <c r="BG449">
        <v>25</v>
      </c>
      <c r="BH449" t="s">
        <v>280</v>
      </c>
      <c r="BJ449">
        <v>200</v>
      </c>
      <c r="BK449">
        <v>700</v>
      </c>
      <c r="BL449">
        <v>615</v>
      </c>
      <c r="BM449">
        <v>22</v>
      </c>
      <c r="BN449">
        <v>27</v>
      </c>
      <c r="BO449">
        <v>305</v>
      </c>
      <c r="BP449">
        <v>893</v>
      </c>
      <c r="BQ449">
        <v>743</v>
      </c>
      <c r="BR449" t="s">
        <v>4068</v>
      </c>
    </row>
    <row r="450" spans="1:100" x14ac:dyDescent="0.25">
      <c r="A450" t="s">
        <v>4069</v>
      </c>
      <c r="B450" t="s">
        <v>3339</v>
      </c>
      <c r="C450" t="s">
        <v>1100</v>
      </c>
      <c r="D450" t="s">
        <v>4070</v>
      </c>
      <c r="E450" t="s">
        <v>1102</v>
      </c>
      <c r="F450" t="s">
        <v>177</v>
      </c>
      <c r="G450">
        <v>35900</v>
      </c>
      <c r="H450" t="s">
        <v>4071</v>
      </c>
      <c r="I450" t="s">
        <v>4072</v>
      </c>
      <c r="J450" t="s">
        <v>4073</v>
      </c>
      <c r="K450" t="s">
        <v>117</v>
      </c>
      <c r="L450" t="s">
        <v>4065</v>
      </c>
      <c r="M450" t="s">
        <v>2677</v>
      </c>
      <c r="N450" t="s">
        <v>4074</v>
      </c>
      <c r="AM450" t="s">
        <v>126</v>
      </c>
      <c r="AN450" t="s">
        <v>127</v>
      </c>
      <c r="AO450">
        <v>26</v>
      </c>
      <c r="AP450" t="s">
        <v>129</v>
      </c>
      <c r="AQ450" t="s">
        <v>129</v>
      </c>
      <c r="AR450" t="s">
        <v>129</v>
      </c>
      <c r="AS450" t="s">
        <v>129</v>
      </c>
      <c r="AT450" t="s">
        <v>187</v>
      </c>
      <c r="AV450" t="s">
        <v>132</v>
      </c>
      <c r="BB450">
        <v>15</v>
      </c>
      <c r="BE450" t="s">
        <v>129</v>
      </c>
      <c r="BG450">
        <v>25</v>
      </c>
      <c r="BH450" t="s">
        <v>280</v>
      </c>
      <c r="BJ450">
        <v>200</v>
      </c>
      <c r="BK450">
        <v>700</v>
      </c>
      <c r="BL450">
        <v>615</v>
      </c>
      <c r="BM450">
        <v>21</v>
      </c>
      <c r="BN450">
        <v>26</v>
      </c>
      <c r="BO450">
        <v>290</v>
      </c>
      <c r="BP450">
        <v>740</v>
      </c>
      <c r="BQ450">
        <v>890</v>
      </c>
      <c r="BR450" t="s">
        <v>4075</v>
      </c>
    </row>
    <row r="451" spans="1:100" x14ac:dyDescent="0.25">
      <c r="A451" t="s">
        <v>4076</v>
      </c>
      <c r="B451" t="s">
        <v>3339</v>
      </c>
      <c r="C451" t="s">
        <v>1100</v>
      </c>
      <c r="D451" t="s">
        <v>4077</v>
      </c>
      <c r="E451" t="s">
        <v>1102</v>
      </c>
      <c r="F451" t="s">
        <v>177</v>
      </c>
      <c r="G451">
        <v>39300</v>
      </c>
      <c r="H451" t="s">
        <v>4062</v>
      </c>
      <c r="I451" t="s">
        <v>4078</v>
      </c>
      <c r="J451" t="s">
        <v>4079</v>
      </c>
      <c r="K451" t="s">
        <v>117</v>
      </c>
      <c r="L451" t="s">
        <v>3016</v>
      </c>
      <c r="M451" t="s">
        <v>4080</v>
      </c>
      <c r="N451" t="s">
        <v>4066</v>
      </c>
      <c r="O451" t="s">
        <v>4066</v>
      </c>
      <c r="AC451">
        <v>25</v>
      </c>
      <c r="AH451" t="s">
        <v>4081</v>
      </c>
      <c r="AI451">
        <v>220</v>
      </c>
      <c r="AM451" t="s">
        <v>126</v>
      </c>
      <c r="AN451" t="s">
        <v>247</v>
      </c>
      <c r="AO451">
        <v>20</v>
      </c>
      <c r="AP451" t="s">
        <v>129</v>
      </c>
      <c r="AQ451" t="s">
        <v>129</v>
      </c>
      <c r="AR451" t="s">
        <v>129</v>
      </c>
      <c r="AS451" t="s">
        <v>129</v>
      </c>
      <c r="AT451" t="s">
        <v>130</v>
      </c>
      <c r="AU451" t="s">
        <v>2851</v>
      </c>
      <c r="AV451" t="s">
        <v>1560</v>
      </c>
      <c r="BB451">
        <v>15</v>
      </c>
      <c r="BE451" t="s">
        <v>129</v>
      </c>
      <c r="BG451">
        <v>35</v>
      </c>
      <c r="BH451" t="s">
        <v>280</v>
      </c>
      <c r="BJ451">
        <v>200</v>
      </c>
      <c r="BK451">
        <v>700</v>
      </c>
      <c r="BL451">
        <v>615</v>
      </c>
      <c r="BM451">
        <v>23</v>
      </c>
      <c r="BN451">
        <v>29</v>
      </c>
      <c r="BO451">
        <v>305</v>
      </c>
      <c r="BP451">
        <v>893</v>
      </c>
      <c r="BQ451">
        <v>743</v>
      </c>
      <c r="BR451" t="s">
        <v>4082</v>
      </c>
    </row>
    <row r="452" spans="1:100" x14ac:dyDescent="0.25">
      <c r="A452" t="s">
        <v>4083</v>
      </c>
      <c r="B452" t="s">
        <v>3339</v>
      </c>
      <c r="C452" t="s">
        <v>1100</v>
      </c>
      <c r="D452" t="s">
        <v>4084</v>
      </c>
      <c r="E452" t="s">
        <v>1102</v>
      </c>
      <c r="F452" t="s">
        <v>177</v>
      </c>
      <c r="G452">
        <v>39300</v>
      </c>
      <c r="H452" t="s">
        <v>4071</v>
      </c>
      <c r="I452" t="s">
        <v>4072</v>
      </c>
      <c r="J452" t="s">
        <v>4073</v>
      </c>
      <c r="K452" t="s">
        <v>117</v>
      </c>
      <c r="L452" t="s">
        <v>3016</v>
      </c>
      <c r="M452" t="s">
        <v>4080</v>
      </c>
      <c r="N452" t="s">
        <v>4066</v>
      </c>
      <c r="AM452" t="s">
        <v>126</v>
      </c>
      <c r="AN452" t="s">
        <v>127</v>
      </c>
      <c r="AO452">
        <v>26</v>
      </c>
      <c r="AP452" t="s">
        <v>129</v>
      </c>
      <c r="AQ452" t="s">
        <v>129</v>
      </c>
      <c r="AR452" t="s">
        <v>129</v>
      </c>
      <c r="AS452" t="s">
        <v>129</v>
      </c>
      <c r="AT452" t="s">
        <v>187</v>
      </c>
      <c r="AV452" t="s">
        <v>132</v>
      </c>
      <c r="BB452">
        <v>15</v>
      </c>
      <c r="BE452" t="s">
        <v>129</v>
      </c>
      <c r="BG452">
        <v>35</v>
      </c>
      <c r="BH452" t="s">
        <v>280</v>
      </c>
      <c r="BJ452">
        <v>200</v>
      </c>
      <c r="BK452">
        <v>700</v>
      </c>
      <c r="BL452">
        <v>615</v>
      </c>
      <c r="BM452">
        <v>22</v>
      </c>
      <c r="BN452">
        <v>28</v>
      </c>
      <c r="BO452">
        <v>290</v>
      </c>
      <c r="BP452">
        <v>740</v>
      </c>
      <c r="BQ452">
        <v>890</v>
      </c>
      <c r="BR452" t="s">
        <v>4085</v>
      </c>
    </row>
    <row r="453" spans="1:100" x14ac:dyDescent="0.25">
      <c r="A453" t="s">
        <v>4086</v>
      </c>
      <c r="B453" t="s">
        <v>3339</v>
      </c>
      <c r="C453" t="s">
        <v>1100</v>
      </c>
      <c r="D453" t="s">
        <v>4087</v>
      </c>
      <c r="E453" t="s">
        <v>1102</v>
      </c>
      <c r="F453" t="s">
        <v>113</v>
      </c>
      <c r="G453">
        <v>46600</v>
      </c>
      <c r="H453" t="s">
        <v>4062</v>
      </c>
      <c r="I453" t="s">
        <v>4088</v>
      </c>
      <c r="J453" t="s">
        <v>4089</v>
      </c>
      <c r="K453" t="s">
        <v>117</v>
      </c>
      <c r="L453" t="s">
        <v>4090</v>
      </c>
      <c r="M453" t="s">
        <v>4091</v>
      </c>
      <c r="N453" t="s">
        <v>4092</v>
      </c>
      <c r="O453" t="s">
        <v>4092</v>
      </c>
      <c r="AC453">
        <v>35</v>
      </c>
      <c r="AH453" t="s">
        <v>4093</v>
      </c>
      <c r="AI453">
        <v>220</v>
      </c>
      <c r="AM453" t="s">
        <v>126</v>
      </c>
      <c r="AN453" t="s">
        <v>170</v>
      </c>
      <c r="AO453">
        <v>20</v>
      </c>
      <c r="AP453" t="s">
        <v>129</v>
      </c>
      <c r="AQ453" t="s">
        <v>129</v>
      </c>
      <c r="AR453" t="s">
        <v>129</v>
      </c>
      <c r="AS453" t="s">
        <v>129</v>
      </c>
      <c r="AT453" t="s">
        <v>130</v>
      </c>
      <c r="AU453" t="s">
        <v>2851</v>
      </c>
      <c r="AV453" t="s">
        <v>1560</v>
      </c>
      <c r="BB453">
        <v>15</v>
      </c>
      <c r="BE453" t="s">
        <v>129</v>
      </c>
      <c r="BG453">
        <v>50</v>
      </c>
      <c r="BH453" t="s">
        <v>280</v>
      </c>
      <c r="BJ453">
        <v>200</v>
      </c>
      <c r="BK453">
        <v>900</v>
      </c>
      <c r="BL453">
        <v>615</v>
      </c>
      <c r="BM453">
        <v>27</v>
      </c>
      <c r="BN453">
        <v>36</v>
      </c>
      <c r="BO453">
        <v>305</v>
      </c>
      <c r="BP453">
        <v>1123</v>
      </c>
      <c r="BQ453">
        <v>743</v>
      </c>
      <c r="BR453" t="s">
        <v>4094</v>
      </c>
    </row>
    <row r="454" spans="1:100" x14ac:dyDescent="0.25">
      <c r="A454" t="s">
        <v>4095</v>
      </c>
      <c r="B454" t="s">
        <v>3339</v>
      </c>
      <c r="C454" t="s">
        <v>1100</v>
      </c>
      <c r="D454" t="s">
        <v>4096</v>
      </c>
      <c r="E454" t="s">
        <v>1102</v>
      </c>
      <c r="F454" t="s">
        <v>177</v>
      </c>
      <c r="G454">
        <v>46600</v>
      </c>
      <c r="H454" t="s">
        <v>4071</v>
      </c>
      <c r="I454" t="s">
        <v>4072</v>
      </c>
      <c r="J454" t="s">
        <v>4073</v>
      </c>
      <c r="K454" t="s">
        <v>117</v>
      </c>
      <c r="L454" t="s">
        <v>4090</v>
      </c>
      <c r="M454" t="s">
        <v>4091</v>
      </c>
      <c r="N454" t="s">
        <v>4097</v>
      </c>
      <c r="AM454" t="s">
        <v>126</v>
      </c>
      <c r="AN454" t="s">
        <v>170</v>
      </c>
      <c r="AO454">
        <v>26</v>
      </c>
      <c r="AP454" t="s">
        <v>129</v>
      </c>
      <c r="AQ454" t="s">
        <v>129</v>
      </c>
      <c r="AR454" t="s">
        <v>129</v>
      </c>
      <c r="AS454" t="s">
        <v>129</v>
      </c>
      <c r="AT454" t="s">
        <v>187</v>
      </c>
      <c r="AV454" t="s">
        <v>132</v>
      </c>
      <c r="BB454">
        <v>15</v>
      </c>
      <c r="BE454" t="s">
        <v>129</v>
      </c>
      <c r="BG454">
        <v>50</v>
      </c>
      <c r="BH454" t="s">
        <v>280</v>
      </c>
      <c r="BJ454">
        <v>200</v>
      </c>
      <c r="BK454">
        <v>900</v>
      </c>
      <c r="BL454">
        <v>615</v>
      </c>
      <c r="BM454">
        <v>26</v>
      </c>
      <c r="BN454">
        <v>32</v>
      </c>
      <c r="BO454">
        <v>290</v>
      </c>
      <c r="BP454">
        <v>740</v>
      </c>
      <c r="BQ454">
        <v>1120</v>
      </c>
      <c r="BR454" t="s">
        <v>4098</v>
      </c>
    </row>
    <row r="455" spans="1:100" x14ac:dyDescent="0.25">
      <c r="A455" t="s">
        <v>4099</v>
      </c>
      <c r="B455" t="s">
        <v>3339</v>
      </c>
      <c r="C455" t="s">
        <v>1100</v>
      </c>
      <c r="D455" t="s">
        <v>4100</v>
      </c>
      <c r="E455" t="s">
        <v>1102</v>
      </c>
      <c r="F455" t="s">
        <v>177</v>
      </c>
      <c r="G455">
        <v>51100</v>
      </c>
      <c r="H455" t="s">
        <v>4062</v>
      </c>
      <c r="I455" t="s">
        <v>4101</v>
      </c>
      <c r="J455" t="s">
        <v>4102</v>
      </c>
      <c r="K455" t="s">
        <v>117</v>
      </c>
      <c r="L455" t="s">
        <v>4103</v>
      </c>
      <c r="M455" t="s">
        <v>4104</v>
      </c>
      <c r="N455" t="s">
        <v>4105</v>
      </c>
      <c r="O455" t="s">
        <v>4105</v>
      </c>
      <c r="AC455">
        <v>40</v>
      </c>
      <c r="AH455" t="s">
        <v>4106</v>
      </c>
      <c r="AI455">
        <v>220</v>
      </c>
      <c r="AM455" t="s">
        <v>247</v>
      </c>
      <c r="AN455" t="s">
        <v>3532</v>
      </c>
      <c r="AO455">
        <v>20</v>
      </c>
      <c r="AP455" t="s">
        <v>129</v>
      </c>
      <c r="AQ455" t="s">
        <v>129</v>
      </c>
      <c r="AR455" t="s">
        <v>129</v>
      </c>
      <c r="AS455" t="s">
        <v>129</v>
      </c>
      <c r="AT455" t="s">
        <v>130</v>
      </c>
      <c r="AU455" t="s">
        <v>2851</v>
      </c>
      <c r="AV455" t="s">
        <v>1560</v>
      </c>
      <c r="BB455">
        <v>15</v>
      </c>
      <c r="BE455" t="s">
        <v>129</v>
      </c>
      <c r="BG455">
        <v>60</v>
      </c>
      <c r="BH455" t="s">
        <v>280</v>
      </c>
      <c r="BJ455">
        <v>200</v>
      </c>
      <c r="BK455">
        <v>1100</v>
      </c>
      <c r="BL455">
        <v>615</v>
      </c>
      <c r="BM455">
        <v>31</v>
      </c>
      <c r="BN455">
        <v>41</v>
      </c>
      <c r="BO455">
        <v>205</v>
      </c>
      <c r="BP455">
        <v>1323</v>
      </c>
      <c r="BQ455">
        <v>743</v>
      </c>
      <c r="BR455" t="s">
        <v>4107</v>
      </c>
    </row>
    <row r="456" spans="1:100" x14ac:dyDescent="0.25">
      <c r="A456" t="s">
        <v>4108</v>
      </c>
      <c r="B456" t="s">
        <v>3339</v>
      </c>
      <c r="C456" t="s">
        <v>1100</v>
      </c>
      <c r="D456" t="s">
        <v>4109</v>
      </c>
      <c r="E456" t="s">
        <v>1102</v>
      </c>
      <c r="F456" t="s">
        <v>177</v>
      </c>
      <c r="G456">
        <v>51100</v>
      </c>
      <c r="H456" t="s">
        <v>4071</v>
      </c>
      <c r="I456" t="s">
        <v>4072</v>
      </c>
      <c r="J456" t="s">
        <v>4073</v>
      </c>
      <c r="K456" t="s">
        <v>117</v>
      </c>
      <c r="L456" t="s">
        <v>4103</v>
      </c>
      <c r="M456" t="s">
        <v>4104</v>
      </c>
      <c r="N456" t="s">
        <v>4105</v>
      </c>
      <c r="AM456" t="s">
        <v>127</v>
      </c>
      <c r="AN456" t="s">
        <v>3532</v>
      </c>
      <c r="AO456">
        <v>26</v>
      </c>
      <c r="AP456" t="s">
        <v>129</v>
      </c>
      <c r="AQ456" t="s">
        <v>129</v>
      </c>
      <c r="AR456" t="s">
        <v>129</v>
      </c>
      <c r="AS456" t="s">
        <v>129</v>
      </c>
      <c r="AT456" t="s">
        <v>187</v>
      </c>
      <c r="AV456" t="s">
        <v>132</v>
      </c>
      <c r="BB456">
        <v>15</v>
      </c>
      <c r="BE456" t="s">
        <v>129</v>
      </c>
      <c r="BG456">
        <v>60</v>
      </c>
      <c r="BH456" t="s">
        <v>280</v>
      </c>
      <c r="BJ456">
        <v>200</v>
      </c>
      <c r="BK456">
        <v>1100</v>
      </c>
      <c r="BL456">
        <v>615</v>
      </c>
      <c r="BM456">
        <v>30</v>
      </c>
      <c r="BN456">
        <v>40</v>
      </c>
      <c r="BO456">
        <v>290</v>
      </c>
      <c r="BP456">
        <v>740</v>
      </c>
      <c r="BQ456">
        <v>1320</v>
      </c>
      <c r="BR456" t="s">
        <v>4110</v>
      </c>
    </row>
    <row r="457" spans="1:100" x14ac:dyDescent="0.25">
      <c r="A457" t="s">
        <v>4111</v>
      </c>
      <c r="B457" t="s">
        <v>3339</v>
      </c>
      <c r="C457" t="s">
        <v>1100</v>
      </c>
      <c r="D457" t="s">
        <v>4112</v>
      </c>
      <c r="E457" t="s">
        <v>1102</v>
      </c>
      <c r="F457" t="s">
        <v>177</v>
      </c>
      <c r="G457">
        <v>53300</v>
      </c>
      <c r="H457" t="s">
        <v>4062</v>
      </c>
      <c r="I457" t="s">
        <v>4113</v>
      </c>
      <c r="J457" t="s">
        <v>4114</v>
      </c>
      <c r="K457" t="s">
        <v>117</v>
      </c>
      <c r="L457" t="s">
        <v>4115</v>
      </c>
      <c r="M457" t="s">
        <v>4116</v>
      </c>
      <c r="N457" t="s">
        <v>4105</v>
      </c>
      <c r="O457" t="s">
        <v>4105</v>
      </c>
      <c r="AC457">
        <v>50</v>
      </c>
      <c r="AH457" t="s">
        <v>4117</v>
      </c>
      <c r="AI457">
        <v>220</v>
      </c>
      <c r="AM457" t="s">
        <v>247</v>
      </c>
      <c r="AN457" t="s">
        <v>3532</v>
      </c>
      <c r="AO457">
        <v>20</v>
      </c>
      <c r="AP457" t="s">
        <v>129</v>
      </c>
      <c r="AQ457" t="s">
        <v>129</v>
      </c>
      <c r="AR457" t="s">
        <v>129</v>
      </c>
      <c r="AS457" t="s">
        <v>129</v>
      </c>
      <c r="AT457" t="s">
        <v>130</v>
      </c>
      <c r="AU457" t="s">
        <v>2851</v>
      </c>
      <c r="AV457" t="s">
        <v>1560</v>
      </c>
      <c r="BB457">
        <v>15</v>
      </c>
      <c r="BE457" t="s">
        <v>129</v>
      </c>
      <c r="BG457">
        <v>71</v>
      </c>
      <c r="BH457" t="s">
        <v>280</v>
      </c>
      <c r="BJ457">
        <v>200</v>
      </c>
      <c r="BK457">
        <v>1100</v>
      </c>
      <c r="BL457">
        <v>615</v>
      </c>
      <c r="BM457">
        <v>31</v>
      </c>
      <c r="BN457">
        <v>41</v>
      </c>
      <c r="BO457">
        <v>205</v>
      </c>
      <c r="BP457">
        <v>1323</v>
      </c>
      <c r="BQ457">
        <v>743</v>
      </c>
      <c r="BR457" t="s">
        <v>4107</v>
      </c>
    </row>
    <row r="458" spans="1:100" x14ac:dyDescent="0.25">
      <c r="A458" t="s">
        <v>4118</v>
      </c>
      <c r="B458" t="s">
        <v>3339</v>
      </c>
      <c r="C458" t="s">
        <v>1100</v>
      </c>
      <c r="D458" t="s">
        <v>4119</v>
      </c>
      <c r="E458" t="s">
        <v>1102</v>
      </c>
      <c r="F458" t="s">
        <v>177</v>
      </c>
      <c r="G458">
        <v>53300</v>
      </c>
      <c r="H458" t="s">
        <v>4071</v>
      </c>
      <c r="I458" t="s">
        <v>4072</v>
      </c>
      <c r="J458" t="s">
        <v>4073</v>
      </c>
      <c r="K458" t="s">
        <v>117</v>
      </c>
      <c r="L458" t="s">
        <v>4115</v>
      </c>
      <c r="M458" t="s">
        <v>4116</v>
      </c>
      <c r="N458" t="s">
        <v>4105</v>
      </c>
      <c r="AM458" t="s">
        <v>127</v>
      </c>
      <c r="AN458" t="s">
        <v>3532</v>
      </c>
      <c r="AO458">
        <v>26</v>
      </c>
      <c r="AP458" t="s">
        <v>129</v>
      </c>
      <c r="AQ458" t="s">
        <v>129</v>
      </c>
      <c r="AR458" t="s">
        <v>129</v>
      </c>
      <c r="AS458" t="s">
        <v>129</v>
      </c>
      <c r="AT458" t="s">
        <v>187</v>
      </c>
      <c r="AV458" t="s">
        <v>132</v>
      </c>
      <c r="BB458">
        <v>15</v>
      </c>
      <c r="BE458" t="s">
        <v>129</v>
      </c>
      <c r="BG458">
        <v>71</v>
      </c>
      <c r="BH458" t="s">
        <v>280</v>
      </c>
      <c r="BJ458">
        <v>200</v>
      </c>
      <c r="BK458">
        <v>1100</v>
      </c>
      <c r="BL458">
        <v>615</v>
      </c>
      <c r="BM458">
        <v>30</v>
      </c>
      <c r="BN458">
        <v>40</v>
      </c>
      <c r="BO458">
        <v>290</v>
      </c>
      <c r="BP458">
        <v>740</v>
      </c>
      <c r="BQ458">
        <v>1320</v>
      </c>
      <c r="BR458" t="s">
        <v>4110</v>
      </c>
    </row>
    <row r="459" spans="1:100" x14ac:dyDescent="0.25">
      <c r="A459" t="s">
        <v>4120</v>
      </c>
      <c r="B459" t="s">
        <v>3339</v>
      </c>
      <c r="C459" t="s">
        <v>1100</v>
      </c>
      <c r="D459" t="s">
        <v>4121</v>
      </c>
      <c r="E459" t="s">
        <v>4122</v>
      </c>
      <c r="F459" t="s">
        <v>177</v>
      </c>
      <c r="G459">
        <v>44900</v>
      </c>
      <c r="H459" t="s">
        <v>4123</v>
      </c>
      <c r="I459" t="s">
        <v>4124</v>
      </c>
      <c r="J459" t="s">
        <v>4125</v>
      </c>
      <c r="K459" t="s">
        <v>117</v>
      </c>
      <c r="L459">
        <v>3.5</v>
      </c>
      <c r="M459">
        <v>4</v>
      </c>
      <c r="R459">
        <v>42</v>
      </c>
      <c r="S459">
        <v>46</v>
      </c>
      <c r="AH459" t="s">
        <v>4126</v>
      </c>
      <c r="AM459">
        <v>6.35</v>
      </c>
      <c r="AN459">
        <v>9.5</v>
      </c>
      <c r="AO459">
        <v>31</v>
      </c>
      <c r="AP459" t="s">
        <v>129</v>
      </c>
      <c r="AQ459" t="s">
        <v>129</v>
      </c>
      <c r="AR459" t="s">
        <v>129</v>
      </c>
      <c r="AS459" t="s">
        <v>129</v>
      </c>
      <c r="AV459" t="s">
        <v>2536</v>
      </c>
      <c r="AZ459" t="s">
        <v>4127</v>
      </c>
      <c r="BE459" t="s">
        <v>129</v>
      </c>
      <c r="CO459">
        <v>50</v>
      </c>
      <c r="CP459">
        <v>117</v>
      </c>
      <c r="CQ459">
        <v>650</v>
      </c>
      <c r="CR459">
        <v>733</v>
      </c>
      <c r="CS459">
        <v>650</v>
      </c>
      <c r="CT459">
        <v>673</v>
      </c>
      <c r="CU459" t="s">
        <v>142</v>
      </c>
      <c r="CV459" t="s">
        <v>153</v>
      </c>
    </row>
    <row r="460" spans="1:100" x14ac:dyDescent="0.25">
      <c r="A460" t="s">
        <v>4128</v>
      </c>
      <c r="B460" t="s">
        <v>3339</v>
      </c>
      <c r="C460" t="s">
        <v>1100</v>
      </c>
      <c r="D460" t="s">
        <v>4129</v>
      </c>
      <c r="E460" t="s">
        <v>4122</v>
      </c>
      <c r="F460" t="s">
        <v>113</v>
      </c>
      <c r="G460">
        <v>46900</v>
      </c>
      <c r="H460" t="s">
        <v>4130</v>
      </c>
      <c r="I460" t="s">
        <v>4131</v>
      </c>
      <c r="J460" t="s">
        <v>4132</v>
      </c>
      <c r="K460" t="s">
        <v>117</v>
      </c>
      <c r="AP460" t="s">
        <v>129</v>
      </c>
      <c r="AQ460" t="s">
        <v>129</v>
      </c>
      <c r="AR460" t="s">
        <v>129</v>
      </c>
      <c r="AS460" t="s">
        <v>129</v>
      </c>
      <c r="BE460" t="s">
        <v>129</v>
      </c>
      <c r="CO460">
        <v>240</v>
      </c>
      <c r="CP460">
        <v>285</v>
      </c>
      <c r="CQ460">
        <v>596</v>
      </c>
      <c r="CR460">
        <v>735</v>
      </c>
      <c r="CS460">
        <v>596</v>
      </c>
      <c r="CT460">
        <v>775</v>
      </c>
      <c r="CU460">
        <v>20</v>
      </c>
      <c r="CV460">
        <v>24</v>
      </c>
    </row>
    <row r="461" spans="1:100" x14ac:dyDescent="0.25">
      <c r="A461" t="s">
        <v>4133</v>
      </c>
      <c r="B461" t="s">
        <v>3339</v>
      </c>
      <c r="C461" t="s">
        <v>1100</v>
      </c>
      <c r="D461" t="s">
        <v>4134</v>
      </c>
      <c r="E461" t="s">
        <v>4122</v>
      </c>
      <c r="F461" t="s">
        <v>177</v>
      </c>
      <c r="G461">
        <v>48100</v>
      </c>
      <c r="H461" t="s">
        <v>4123</v>
      </c>
      <c r="I461" t="s">
        <v>4135</v>
      </c>
      <c r="J461" t="s">
        <v>4136</v>
      </c>
      <c r="K461" t="s">
        <v>117</v>
      </c>
      <c r="L461">
        <v>4.5</v>
      </c>
      <c r="M461">
        <v>5</v>
      </c>
      <c r="R461">
        <v>42</v>
      </c>
      <c r="S461">
        <v>46</v>
      </c>
      <c r="AH461" t="s">
        <v>4137</v>
      </c>
      <c r="AI461">
        <v>220</v>
      </c>
      <c r="AM461">
        <v>6.35</v>
      </c>
      <c r="AN461">
        <v>12.7</v>
      </c>
      <c r="AO461">
        <v>31</v>
      </c>
      <c r="AP461" t="s">
        <v>129</v>
      </c>
      <c r="AQ461" t="s">
        <v>129</v>
      </c>
      <c r="AR461" t="s">
        <v>129</v>
      </c>
      <c r="AS461" t="s">
        <v>129</v>
      </c>
      <c r="AV461" t="s">
        <v>2536</v>
      </c>
      <c r="AZ461" t="s">
        <v>4127</v>
      </c>
      <c r="BE461" t="s">
        <v>129</v>
      </c>
      <c r="CO461">
        <v>50</v>
      </c>
      <c r="CP461">
        <v>117</v>
      </c>
      <c r="CQ461">
        <v>650</v>
      </c>
      <c r="CR461">
        <v>733</v>
      </c>
      <c r="CS461">
        <v>650</v>
      </c>
      <c r="CT461">
        <v>673</v>
      </c>
      <c r="CU461" t="s">
        <v>142</v>
      </c>
      <c r="CV461" t="s">
        <v>153</v>
      </c>
    </row>
    <row r="462" spans="1:100" x14ac:dyDescent="0.25">
      <c r="A462" t="s">
        <v>4138</v>
      </c>
      <c r="B462" t="s">
        <v>3339</v>
      </c>
      <c r="C462" t="s">
        <v>1100</v>
      </c>
      <c r="D462" t="s">
        <v>4139</v>
      </c>
      <c r="E462" t="s">
        <v>4122</v>
      </c>
      <c r="F462" t="s">
        <v>113</v>
      </c>
      <c r="G462">
        <v>48800</v>
      </c>
      <c r="H462" t="s">
        <v>4130</v>
      </c>
      <c r="I462" t="s">
        <v>4131</v>
      </c>
      <c r="J462" t="s">
        <v>4132</v>
      </c>
      <c r="K462" t="s">
        <v>117</v>
      </c>
      <c r="AP462" t="s">
        <v>129</v>
      </c>
      <c r="AQ462" t="s">
        <v>129</v>
      </c>
      <c r="AR462" t="s">
        <v>129</v>
      </c>
      <c r="AS462" t="s">
        <v>129</v>
      </c>
      <c r="BE462" t="s">
        <v>129</v>
      </c>
      <c r="CO462">
        <v>240</v>
      </c>
      <c r="CP462">
        <v>285</v>
      </c>
      <c r="CQ462">
        <v>596</v>
      </c>
      <c r="CR462">
        <v>735</v>
      </c>
      <c r="CS462">
        <v>596</v>
      </c>
      <c r="CT462">
        <v>775</v>
      </c>
      <c r="CU462">
        <v>20</v>
      </c>
      <c r="CV462">
        <v>24</v>
      </c>
    </row>
    <row r="463" spans="1:100" x14ac:dyDescent="0.25">
      <c r="A463" t="s">
        <v>4140</v>
      </c>
      <c r="B463" t="s">
        <v>3339</v>
      </c>
      <c r="C463" t="s">
        <v>1100</v>
      </c>
      <c r="D463" t="s">
        <v>4141</v>
      </c>
      <c r="E463" t="s">
        <v>4122</v>
      </c>
      <c r="F463" t="s">
        <v>113</v>
      </c>
      <c r="G463">
        <v>59600</v>
      </c>
      <c r="H463" t="s">
        <v>4130</v>
      </c>
      <c r="I463" t="s">
        <v>4131</v>
      </c>
      <c r="J463" t="s">
        <v>4132</v>
      </c>
      <c r="K463" t="s">
        <v>117</v>
      </c>
      <c r="AP463" t="s">
        <v>129</v>
      </c>
      <c r="AQ463" t="s">
        <v>129</v>
      </c>
      <c r="AR463" t="s">
        <v>129</v>
      </c>
      <c r="AS463" t="s">
        <v>129</v>
      </c>
      <c r="BE463" t="s">
        <v>129</v>
      </c>
      <c r="CO463">
        <v>60</v>
      </c>
      <c r="CP463">
        <v>133</v>
      </c>
      <c r="CQ463">
        <v>950</v>
      </c>
      <c r="CR463">
        <v>1038</v>
      </c>
      <c r="CS463">
        <v>950</v>
      </c>
      <c r="CT463">
        <v>1033</v>
      </c>
      <c r="CU463">
        <v>7</v>
      </c>
      <c r="CV463">
        <v>11</v>
      </c>
    </row>
    <row r="464" spans="1:100" x14ac:dyDescent="0.25">
      <c r="A464" t="s">
        <v>4142</v>
      </c>
      <c r="B464" t="s">
        <v>3339</v>
      </c>
      <c r="C464" t="s">
        <v>1100</v>
      </c>
      <c r="D464" t="s">
        <v>4143</v>
      </c>
      <c r="E464" t="s">
        <v>4122</v>
      </c>
      <c r="F464" t="s">
        <v>113</v>
      </c>
      <c r="G464">
        <v>61700</v>
      </c>
      <c r="H464" t="s">
        <v>4123</v>
      </c>
      <c r="I464" t="s">
        <v>4144</v>
      </c>
      <c r="J464" t="s">
        <v>4145</v>
      </c>
      <c r="K464" t="s">
        <v>117</v>
      </c>
      <c r="L464">
        <v>7.1</v>
      </c>
      <c r="M464">
        <v>8</v>
      </c>
      <c r="R464">
        <v>35</v>
      </c>
      <c r="S464">
        <v>39</v>
      </c>
      <c r="AH464" t="s">
        <v>4146</v>
      </c>
      <c r="AI464">
        <v>220</v>
      </c>
      <c r="AM464">
        <v>9.5</v>
      </c>
      <c r="AN464">
        <v>15.8</v>
      </c>
      <c r="AO464">
        <v>31</v>
      </c>
      <c r="AP464" t="s">
        <v>129</v>
      </c>
      <c r="AQ464" t="s">
        <v>129</v>
      </c>
      <c r="AR464" t="s">
        <v>129</v>
      </c>
      <c r="AS464" t="s">
        <v>129</v>
      </c>
      <c r="AV464" t="s">
        <v>2536</v>
      </c>
      <c r="AZ464" t="s">
        <v>4147</v>
      </c>
      <c r="BE464" t="s">
        <v>129</v>
      </c>
      <c r="CO464">
        <v>60</v>
      </c>
      <c r="CP464">
        <v>130</v>
      </c>
      <c r="CQ464">
        <v>950</v>
      </c>
      <c r="CR464">
        <v>1028</v>
      </c>
      <c r="CS464">
        <v>950</v>
      </c>
      <c r="CT464">
        <v>1043</v>
      </c>
      <c r="CU464" t="s">
        <v>1080</v>
      </c>
      <c r="CV464">
        <v>10</v>
      </c>
    </row>
    <row r="465" spans="1:70" x14ac:dyDescent="0.25">
      <c r="A465" t="s">
        <v>4148</v>
      </c>
      <c r="B465" t="s">
        <v>3339</v>
      </c>
      <c r="C465" t="s">
        <v>1100</v>
      </c>
      <c r="D465" t="s">
        <v>4149</v>
      </c>
      <c r="E465" t="s">
        <v>1184</v>
      </c>
      <c r="F465" t="s">
        <v>113</v>
      </c>
      <c r="G465">
        <v>49100</v>
      </c>
      <c r="H465" t="s">
        <v>4150</v>
      </c>
      <c r="I465" t="s">
        <v>4151</v>
      </c>
      <c r="J465" t="s">
        <v>4152</v>
      </c>
      <c r="K465" t="s">
        <v>117</v>
      </c>
      <c r="L465" t="s">
        <v>4065</v>
      </c>
      <c r="M465" t="s">
        <v>2677</v>
      </c>
      <c r="N465" t="s">
        <v>4153</v>
      </c>
      <c r="O465" t="s">
        <v>4153</v>
      </c>
      <c r="AC465">
        <v>18</v>
      </c>
      <c r="AH465" t="s">
        <v>4154</v>
      </c>
      <c r="AI465">
        <v>220</v>
      </c>
      <c r="AM465" t="s">
        <v>126</v>
      </c>
      <c r="AN465" t="s">
        <v>247</v>
      </c>
      <c r="AO465">
        <v>17</v>
      </c>
      <c r="AP465" t="s">
        <v>129</v>
      </c>
      <c r="AQ465" t="s">
        <v>129</v>
      </c>
      <c r="AR465" t="s">
        <v>129</v>
      </c>
      <c r="AS465" t="s">
        <v>129</v>
      </c>
      <c r="AT465" t="s">
        <v>130</v>
      </c>
      <c r="AU465" t="s">
        <v>2851</v>
      </c>
      <c r="AV465" t="s">
        <v>1560</v>
      </c>
      <c r="BE465" t="s">
        <v>129</v>
      </c>
      <c r="BG465">
        <v>25</v>
      </c>
      <c r="BH465" t="s">
        <v>280</v>
      </c>
      <c r="BJ465">
        <v>700</v>
      </c>
      <c r="BK465">
        <v>1220</v>
      </c>
      <c r="BL465">
        <v>225</v>
      </c>
      <c r="BM465">
        <v>40</v>
      </c>
      <c r="BN465">
        <v>50</v>
      </c>
      <c r="BO465">
        <v>823</v>
      </c>
      <c r="BP465">
        <v>1343</v>
      </c>
      <c r="BQ465">
        <v>315</v>
      </c>
      <c r="BR465" t="s">
        <v>4155</v>
      </c>
    </row>
    <row r="466" spans="1:70" x14ac:dyDescent="0.25">
      <c r="A466" t="s">
        <v>4156</v>
      </c>
      <c r="B466" t="s">
        <v>3339</v>
      </c>
      <c r="D466" t="s">
        <v>4157</v>
      </c>
      <c r="E466" t="s">
        <v>1184</v>
      </c>
      <c r="F466" t="s">
        <v>113</v>
      </c>
      <c r="G466">
        <v>50200</v>
      </c>
      <c r="H466" t="s">
        <v>4158</v>
      </c>
      <c r="I466" t="s">
        <v>4159</v>
      </c>
      <c r="J466" t="s">
        <v>4160</v>
      </c>
      <c r="K466" t="s">
        <v>117</v>
      </c>
      <c r="L466" t="s">
        <v>3016</v>
      </c>
      <c r="M466" t="s">
        <v>4080</v>
      </c>
      <c r="N466" t="s">
        <v>4153</v>
      </c>
      <c r="O466" t="s">
        <v>4153</v>
      </c>
      <c r="AC466">
        <v>25</v>
      </c>
      <c r="AH466" t="s">
        <v>4161</v>
      </c>
      <c r="AI466">
        <v>220</v>
      </c>
      <c r="AM466" t="s">
        <v>126</v>
      </c>
      <c r="AN466" t="s">
        <v>247</v>
      </c>
      <c r="AO466">
        <v>17</v>
      </c>
      <c r="AP466" t="s">
        <v>129</v>
      </c>
      <c r="AQ466" t="s">
        <v>129</v>
      </c>
      <c r="AR466" t="s">
        <v>129</v>
      </c>
      <c r="AS466" t="s">
        <v>129</v>
      </c>
      <c r="AT466" t="s">
        <v>130</v>
      </c>
      <c r="AU466" t="s">
        <v>2851</v>
      </c>
      <c r="AV466" t="s">
        <v>1560</v>
      </c>
      <c r="BE466" t="s">
        <v>129</v>
      </c>
      <c r="BG466">
        <v>35</v>
      </c>
      <c r="BH466" t="s">
        <v>280</v>
      </c>
      <c r="BJ466">
        <v>700</v>
      </c>
      <c r="BK466">
        <v>1220</v>
      </c>
      <c r="BL466">
        <v>225</v>
      </c>
      <c r="BM466">
        <v>40</v>
      </c>
      <c r="BN466">
        <v>50</v>
      </c>
      <c r="BO466">
        <v>823</v>
      </c>
      <c r="BP466">
        <v>1343</v>
      </c>
      <c r="BQ466">
        <v>315</v>
      </c>
      <c r="BR466" t="s">
        <v>4155</v>
      </c>
    </row>
    <row r="467" spans="1:70" x14ac:dyDescent="0.25">
      <c r="A467" t="s">
        <v>4162</v>
      </c>
      <c r="B467" t="s">
        <v>3339</v>
      </c>
      <c r="C467" t="s">
        <v>1100</v>
      </c>
      <c r="D467" t="s">
        <v>4163</v>
      </c>
      <c r="E467" t="s">
        <v>1184</v>
      </c>
      <c r="F467" t="s">
        <v>177</v>
      </c>
      <c r="G467">
        <v>51000</v>
      </c>
      <c r="H467" t="s">
        <v>4158</v>
      </c>
      <c r="I467" t="s">
        <v>4164</v>
      </c>
      <c r="J467" t="s">
        <v>4165</v>
      </c>
      <c r="K467" t="s">
        <v>117</v>
      </c>
      <c r="L467" t="s">
        <v>4090</v>
      </c>
      <c r="M467" t="s">
        <v>4091</v>
      </c>
      <c r="N467" t="s">
        <v>4105</v>
      </c>
      <c r="O467" t="s">
        <v>4105</v>
      </c>
      <c r="AC467">
        <v>35</v>
      </c>
      <c r="AH467" t="s">
        <v>4166</v>
      </c>
      <c r="AI467">
        <v>220</v>
      </c>
      <c r="AM467" t="s">
        <v>126</v>
      </c>
      <c r="AN467" t="s">
        <v>170</v>
      </c>
      <c r="AO467">
        <v>17</v>
      </c>
      <c r="AP467" t="s">
        <v>129</v>
      </c>
      <c r="AQ467" t="s">
        <v>129</v>
      </c>
      <c r="AR467" t="s">
        <v>129</v>
      </c>
      <c r="AS467" t="s">
        <v>129</v>
      </c>
      <c r="AT467" t="s">
        <v>130</v>
      </c>
      <c r="AU467" t="s">
        <v>2851</v>
      </c>
      <c r="AV467" t="s">
        <v>1560</v>
      </c>
      <c r="BE467" t="s">
        <v>129</v>
      </c>
      <c r="BG467">
        <v>50</v>
      </c>
      <c r="BH467" t="s">
        <v>280</v>
      </c>
      <c r="BJ467">
        <v>700</v>
      </c>
      <c r="BK467">
        <v>1220</v>
      </c>
      <c r="BL467">
        <v>225</v>
      </c>
      <c r="BM467">
        <v>40</v>
      </c>
      <c r="BN467">
        <v>50</v>
      </c>
      <c r="BO467">
        <v>823</v>
      </c>
      <c r="BP467">
        <v>1343</v>
      </c>
      <c r="BQ467">
        <v>315</v>
      </c>
      <c r="BR467" t="s">
        <v>4167</v>
      </c>
    </row>
    <row r="468" spans="1:70" x14ac:dyDescent="0.25">
      <c r="A468" t="s">
        <v>4168</v>
      </c>
      <c r="B468" t="s">
        <v>3339</v>
      </c>
      <c r="C468" t="s">
        <v>1100</v>
      </c>
      <c r="D468" t="s">
        <v>4169</v>
      </c>
      <c r="E468" t="s">
        <v>1184</v>
      </c>
      <c r="F468" t="s">
        <v>113</v>
      </c>
      <c r="G468">
        <v>62500</v>
      </c>
      <c r="H468" t="s">
        <v>4158</v>
      </c>
      <c r="I468" t="s">
        <v>4170</v>
      </c>
      <c r="J468" t="s">
        <v>4171</v>
      </c>
      <c r="K468" t="s">
        <v>117</v>
      </c>
      <c r="L468" t="s">
        <v>4115</v>
      </c>
      <c r="M468" t="s">
        <v>4116</v>
      </c>
      <c r="N468" t="s">
        <v>4105</v>
      </c>
      <c r="O468" t="s">
        <v>4105</v>
      </c>
      <c r="AC468">
        <v>50</v>
      </c>
      <c r="AH468" t="s">
        <v>4172</v>
      </c>
      <c r="AI468">
        <v>220</v>
      </c>
      <c r="AM468" t="s">
        <v>247</v>
      </c>
      <c r="AN468" t="s">
        <v>3532</v>
      </c>
      <c r="AO468">
        <v>17</v>
      </c>
      <c r="AP468" t="s">
        <v>129</v>
      </c>
      <c r="AQ468" t="s">
        <v>129</v>
      </c>
      <c r="AR468" t="s">
        <v>129</v>
      </c>
      <c r="AS468" t="s">
        <v>129</v>
      </c>
      <c r="AT468" t="s">
        <v>130</v>
      </c>
      <c r="AU468" t="s">
        <v>2851</v>
      </c>
      <c r="AV468" t="s">
        <v>1560</v>
      </c>
      <c r="BE468" t="s">
        <v>129</v>
      </c>
      <c r="BG468">
        <v>71</v>
      </c>
      <c r="BH468" t="s">
        <v>280</v>
      </c>
      <c r="BJ468">
        <v>700</v>
      </c>
      <c r="BK468">
        <v>1220</v>
      </c>
      <c r="BL468">
        <v>225</v>
      </c>
      <c r="BM468">
        <v>45</v>
      </c>
      <c r="BN468">
        <v>54</v>
      </c>
      <c r="BO468">
        <v>823</v>
      </c>
      <c r="BP468">
        <v>1343</v>
      </c>
      <c r="BQ468">
        <v>315</v>
      </c>
      <c r="BR468" t="s">
        <v>4173</v>
      </c>
    </row>
    <row r="469" spans="1:70" x14ac:dyDescent="0.25">
      <c r="A469" t="s">
        <v>4174</v>
      </c>
      <c r="B469" t="s">
        <v>3339</v>
      </c>
      <c r="C469" t="s">
        <v>1100</v>
      </c>
      <c r="D469" t="s">
        <v>4175</v>
      </c>
      <c r="E469" t="s">
        <v>4176</v>
      </c>
      <c r="F469" t="s">
        <v>177</v>
      </c>
      <c r="G469">
        <v>19500</v>
      </c>
      <c r="H469" t="s">
        <v>4177</v>
      </c>
      <c r="I469" t="s">
        <v>4178</v>
      </c>
      <c r="J469" t="s">
        <v>4179</v>
      </c>
      <c r="K469" t="s">
        <v>117</v>
      </c>
      <c r="L469" t="s">
        <v>1476</v>
      </c>
      <c r="M469" t="s">
        <v>3462</v>
      </c>
      <c r="N469" t="s">
        <v>4180</v>
      </c>
      <c r="O469" t="s">
        <v>4180</v>
      </c>
      <c r="AM469" t="s">
        <v>126</v>
      </c>
      <c r="AN469" t="s">
        <v>127</v>
      </c>
      <c r="AO469">
        <v>17</v>
      </c>
      <c r="AP469" t="s">
        <v>129</v>
      </c>
      <c r="AQ469" t="s">
        <v>129</v>
      </c>
      <c r="AR469" t="s">
        <v>129</v>
      </c>
      <c r="AS469" t="s">
        <v>129</v>
      </c>
      <c r="AT469" t="s">
        <v>130</v>
      </c>
      <c r="AV469" t="s">
        <v>1560</v>
      </c>
      <c r="BE469" t="s">
        <v>129</v>
      </c>
      <c r="BG469">
        <v>22</v>
      </c>
      <c r="BH469" t="s">
        <v>280</v>
      </c>
      <c r="BJ469">
        <v>256</v>
      </c>
      <c r="BK469">
        <v>819</v>
      </c>
      <c r="BL469">
        <v>185</v>
      </c>
      <c r="BM469" t="s">
        <v>137</v>
      </c>
      <c r="BN469">
        <v>10</v>
      </c>
      <c r="BO469">
        <v>330</v>
      </c>
      <c r="BP469">
        <v>868</v>
      </c>
      <c r="BQ469">
        <v>260</v>
      </c>
      <c r="BR469" t="s">
        <v>4181</v>
      </c>
    </row>
    <row r="470" spans="1:70" x14ac:dyDescent="0.25">
      <c r="A470" t="s">
        <v>4182</v>
      </c>
      <c r="B470" t="s">
        <v>3339</v>
      </c>
      <c r="C470" t="s">
        <v>1100</v>
      </c>
      <c r="D470" t="s">
        <v>4183</v>
      </c>
      <c r="E470" t="s">
        <v>4176</v>
      </c>
      <c r="F470" t="s">
        <v>177</v>
      </c>
      <c r="G470">
        <v>19800</v>
      </c>
      <c r="H470" t="s">
        <v>4177</v>
      </c>
      <c r="I470" t="s">
        <v>4178</v>
      </c>
      <c r="J470" t="s">
        <v>4179</v>
      </c>
      <c r="K470" t="s">
        <v>117</v>
      </c>
      <c r="L470" t="s">
        <v>4065</v>
      </c>
      <c r="M470" t="s">
        <v>4065</v>
      </c>
      <c r="N470" t="s">
        <v>4180</v>
      </c>
      <c r="O470" t="s">
        <v>4180</v>
      </c>
      <c r="AC470">
        <v>12</v>
      </c>
      <c r="AM470" t="s">
        <v>126</v>
      </c>
      <c r="AN470" t="s">
        <v>127</v>
      </c>
      <c r="AO470">
        <v>17</v>
      </c>
      <c r="AP470" t="s">
        <v>129</v>
      </c>
      <c r="AQ470" t="s">
        <v>129</v>
      </c>
      <c r="AR470" t="s">
        <v>129</v>
      </c>
      <c r="AS470" t="s">
        <v>129</v>
      </c>
      <c r="AT470" t="s">
        <v>130</v>
      </c>
      <c r="AV470" t="s">
        <v>1560</v>
      </c>
      <c r="BE470" t="s">
        <v>129</v>
      </c>
      <c r="BG470">
        <v>25</v>
      </c>
      <c r="BH470" t="s">
        <v>280</v>
      </c>
      <c r="BJ470">
        <v>256</v>
      </c>
      <c r="BK470">
        <v>819</v>
      </c>
      <c r="BL470">
        <v>185</v>
      </c>
      <c r="BM470" t="s">
        <v>137</v>
      </c>
      <c r="BN470">
        <v>10</v>
      </c>
      <c r="BO470">
        <v>330</v>
      </c>
      <c r="BP470">
        <v>868</v>
      </c>
      <c r="BQ470">
        <v>260</v>
      </c>
      <c r="BR470" t="s">
        <v>4184</v>
      </c>
    </row>
    <row r="471" spans="1:70" x14ac:dyDescent="0.25">
      <c r="A471" t="s">
        <v>4185</v>
      </c>
      <c r="B471" t="s">
        <v>3339</v>
      </c>
      <c r="C471" t="s">
        <v>1100</v>
      </c>
      <c r="D471" t="s">
        <v>4186</v>
      </c>
      <c r="E471" t="s">
        <v>4176</v>
      </c>
      <c r="F471" t="s">
        <v>113</v>
      </c>
      <c r="G471">
        <v>22500</v>
      </c>
      <c r="H471" t="s">
        <v>4177</v>
      </c>
      <c r="I471" t="s">
        <v>4178</v>
      </c>
      <c r="J471" t="s">
        <v>4179</v>
      </c>
      <c r="K471" t="s">
        <v>117</v>
      </c>
      <c r="L471" t="s">
        <v>4187</v>
      </c>
      <c r="M471" t="s">
        <v>4188</v>
      </c>
      <c r="N471" t="s">
        <v>4180</v>
      </c>
      <c r="O471" t="s">
        <v>4180</v>
      </c>
      <c r="AC471">
        <v>16</v>
      </c>
      <c r="AM471" t="s">
        <v>126</v>
      </c>
      <c r="AN471" t="s">
        <v>127</v>
      </c>
      <c r="AO471">
        <v>17</v>
      </c>
      <c r="AP471" t="s">
        <v>129</v>
      </c>
      <c r="AQ471" t="s">
        <v>129</v>
      </c>
      <c r="AR471" t="s">
        <v>129</v>
      </c>
      <c r="AS471" t="s">
        <v>129</v>
      </c>
      <c r="AT471" t="s">
        <v>130</v>
      </c>
      <c r="AV471" t="s">
        <v>1560</v>
      </c>
      <c r="BE471" t="s">
        <v>129</v>
      </c>
      <c r="BG471">
        <v>32</v>
      </c>
      <c r="BH471" t="s">
        <v>280</v>
      </c>
      <c r="BJ471">
        <v>256</v>
      </c>
      <c r="BK471">
        <v>819</v>
      </c>
      <c r="BL471">
        <v>185</v>
      </c>
      <c r="BM471" t="s">
        <v>137</v>
      </c>
      <c r="BN471">
        <v>10</v>
      </c>
      <c r="BO471">
        <v>330</v>
      </c>
      <c r="BP471">
        <v>868</v>
      </c>
      <c r="BQ471">
        <v>260</v>
      </c>
      <c r="BR471" t="s">
        <v>4189</v>
      </c>
    </row>
    <row r="472" spans="1:70" x14ac:dyDescent="0.25">
      <c r="A472" t="s">
        <v>4190</v>
      </c>
      <c r="B472" t="s">
        <v>3339</v>
      </c>
      <c r="C472" t="s">
        <v>1100</v>
      </c>
      <c r="D472" t="s">
        <v>4191</v>
      </c>
      <c r="E472" t="s">
        <v>4176</v>
      </c>
      <c r="F472" t="s">
        <v>177</v>
      </c>
      <c r="G472">
        <v>29200</v>
      </c>
      <c r="H472" t="s">
        <v>4177</v>
      </c>
      <c r="I472" t="s">
        <v>4178</v>
      </c>
      <c r="J472" t="s">
        <v>4179</v>
      </c>
      <c r="K472" t="s">
        <v>117</v>
      </c>
      <c r="L472" t="s">
        <v>3169</v>
      </c>
      <c r="M472" t="s">
        <v>4090</v>
      </c>
      <c r="N472" t="s">
        <v>4192</v>
      </c>
      <c r="O472" t="s">
        <v>4192</v>
      </c>
      <c r="AC472">
        <v>21</v>
      </c>
      <c r="AM472" t="s">
        <v>126</v>
      </c>
      <c r="AN472" t="s">
        <v>127</v>
      </c>
      <c r="AO472">
        <v>17</v>
      </c>
      <c r="AP472" t="s">
        <v>129</v>
      </c>
      <c r="AQ472" t="s">
        <v>129</v>
      </c>
      <c r="AR472" t="s">
        <v>129</v>
      </c>
      <c r="AS472" t="s">
        <v>129</v>
      </c>
      <c r="AT472" t="s">
        <v>130</v>
      </c>
      <c r="AV472" t="s">
        <v>1560</v>
      </c>
      <c r="BE472" t="s">
        <v>129</v>
      </c>
      <c r="BG472">
        <v>46</v>
      </c>
      <c r="BH472" t="s">
        <v>280</v>
      </c>
      <c r="BJ472">
        <v>307</v>
      </c>
      <c r="BK472">
        <v>1013</v>
      </c>
      <c r="BL472">
        <v>221</v>
      </c>
      <c r="BM472" t="s">
        <v>1712</v>
      </c>
      <c r="BN472" t="s">
        <v>3554</v>
      </c>
      <c r="BO472">
        <v>378</v>
      </c>
      <c r="BP472">
        <v>1080</v>
      </c>
      <c r="BQ472">
        <v>315</v>
      </c>
      <c r="BR472" t="s">
        <v>4193</v>
      </c>
    </row>
    <row r="473" spans="1:70" x14ac:dyDescent="0.25">
      <c r="A473" t="s">
        <v>4194</v>
      </c>
      <c r="B473" t="s">
        <v>3339</v>
      </c>
      <c r="C473" t="s">
        <v>1100</v>
      </c>
      <c r="D473" t="s">
        <v>4195</v>
      </c>
      <c r="E473" t="s">
        <v>4176</v>
      </c>
      <c r="F473" t="s">
        <v>177</v>
      </c>
      <c r="G473">
        <v>40500</v>
      </c>
      <c r="H473" t="s">
        <v>4177</v>
      </c>
      <c r="I473" t="s">
        <v>4178</v>
      </c>
      <c r="J473" t="s">
        <v>4179</v>
      </c>
      <c r="K473" t="s">
        <v>117</v>
      </c>
      <c r="L473" t="s">
        <v>4196</v>
      </c>
      <c r="M473" t="s">
        <v>3513</v>
      </c>
      <c r="N473" t="s">
        <v>4192</v>
      </c>
      <c r="O473" t="s">
        <v>4192</v>
      </c>
      <c r="AC473">
        <v>27</v>
      </c>
      <c r="AM473" t="s">
        <v>126</v>
      </c>
      <c r="AN473" t="s">
        <v>433</v>
      </c>
      <c r="AO473">
        <v>17</v>
      </c>
      <c r="AP473" t="s">
        <v>129</v>
      </c>
      <c r="AQ473" t="s">
        <v>129</v>
      </c>
      <c r="AR473" t="s">
        <v>129</v>
      </c>
      <c r="AS473" t="s">
        <v>129</v>
      </c>
      <c r="AT473" t="s">
        <v>130</v>
      </c>
      <c r="AV473" t="s">
        <v>1560</v>
      </c>
      <c r="BE473" t="s">
        <v>129</v>
      </c>
      <c r="BG473">
        <v>62</v>
      </c>
      <c r="BH473" t="s">
        <v>280</v>
      </c>
      <c r="BJ473">
        <v>307</v>
      </c>
      <c r="BK473">
        <v>1013</v>
      </c>
      <c r="BL473">
        <v>221</v>
      </c>
      <c r="BM473">
        <v>14</v>
      </c>
      <c r="BN473">
        <v>17</v>
      </c>
      <c r="BO473">
        <v>378</v>
      </c>
      <c r="BP473">
        <v>1080</v>
      </c>
      <c r="BQ473">
        <v>315</v>
      </c>
      <c r="BR473" t="s">
        <v>4197</v>
      </c>
    </row>
    <row r="474" spans="1:70" x14ac:dyDescent="0.25">
      <c r="A474" t="s">
        <v>4198</v>
      </c>
      <c r="B474" t="s">
        <v>3339</v>
      </c>
      <c r="C474" t="s">
        <v>1100</v>
      </c>
      <c r="D474" t="s">
        <v>4199</v>
      </c>
      <c r="E474" t="s">
        <v>4200</v>
      </c>
      <c r="F474" t="s">
        <v>177</v>
      </c>
      <c r="G474">
        <v>19500</v>
      </c>
      <c r="H474" t="s">
        <v>4201</v>
      </c>
      <c r="I474" t="s">
        <v>4202</v>
      </c>
      <c r="J474" t="s">
        <v>4203</v>
      </c>
      <c r="K474" t="s">
        <v>117</v>
      </c>
      <c r="L474" t="s">
        <v>3451</v>
      </c>
      <c r="M474" t="s">
        <v>4065</v>
      </c>
      <c r="N474" t="s">
        <v>442</v>
      </c>
      <c r="AM474" t="s">
        <v>126</v>
      </c>
      <c r="AN474" t="s">
        <v>127</v>
      </c>
      <c r="AO474">
        <v>17</v>
      </c>
      <c r="AP474" t="s">
        <v>129</v>
      </c>
      <c r="AQ474" t="s">
        <v>129</v>
      </c>
      <c r="AR474" t="s">
        <v>129</v>
      </c>
      <c r="AS474" t="s">
        <v>129</v>
      </c>
      <c r="AT474" t="s">
        <v>187</v>
      </c>
      <c r="AV474" t="s">
        <v>132</v>
      </c>
      <c r="BE474" t="s">
        <v>129</v>
      </c>
      <c r="BG474">
        <v>23</v>
      </c>
      <c r="BH474" t="s">
        <v>280</v>
      </c>
      <c r="BJ474">
        <v>256</v>
      </c>
      <c r="BK474">
        <v>744</v>
      </c>
      <c r="BL474">
        <v>185</v>
      </c>
      <c r="BM474" t="s">
        <v>1421</v>
      </c>
      <c r="BN474" t="s">
        <v>1396</v>
      </c>
      <c r="BO474">
        <v>314</v>
      </c>
      <c r="BP474">
        <v>788</v>
      </c>
      <c r="BQ474">
        <v>249</v>
      </c>
      <c r="BR474" t="s">
        <v>1693</v>
      </c>
    </row>
    <row r="475" spans="1:70" x14ac:dyDescent="0.25">
      <c r="A475" t="s">
        <v>4204</v>
      </c>
      <c r="B475" t="s">
        <v>3339</v>
      </c>
      <c r="C475" t="s">
        <v>1100</v>
      </c>
      <c r="D475" t="s">
        <v>4205</v>
      </c>
      <c r="E475" t="s">
        <v>4200</v>
      </c>
      <c r="F475" t="s">
        <v>177</v>
      </c>
      <c r="G475">
        <v>19800</v>
      </c>
      <c r="H475" t="s">
        <v>4201</v>
      </c>
      <c r="I475" t="s">
        <v>4202</v>
      </c>
      <c r="J475" t="s">
        <v>4203</v>
      </c>
      <c r="K475" t="s">
        <v>117</v>
      </c>
      <c r="L475" t="s">
        <v>4065</v>
      </c>
      <c r="M475" t="s">
        <v>2677</v>
      </c>
      <c r="N475" t="s">
        <v>442</v>
      </c>
      <c r="AM475" t="s">
        <v>126</v>
      </c>
      <c r="AN475" t="s">
        <v>127</v>
      </c>
      <c r="AO475">
        <v>17</v>
      </c>
      <c r="AP475" t="s">
        <v>129</v>
      </c>
      <c r="AQ475" t="s">
        <v>129</v>
      </c>
      <c r="AR475" t="s">
        <v>129</v>
      </c>
      <c r="AS475" t="s">
        <v>129</v>
      </c>
      <c r="AT475" t="s">
        <v>187</v>
      </c>
      <c r="AV475" t="s">
        <v>132</v>
      </c>
      <c r="BE475" t="s">
        <v>129</v>
      </c>
      <c r="BG475">
        <v>25</v>
      </c>
      <c r="BH475" t="s">
        <v>280</v>
      </c>
      <c r="BJ475">
        <v>256</v>
      </c>
      <c r="BK475">
        <v>744</v>
      </c>
      <c r="BL475">
        <v>185</v>
      </c>
      <c r="BM475" t="s">
        <v>1400</v>
      </c>
      <c r="BN475">
        <v>9</v>
      </c>
      <c r="BO475">
        <v>314</v>
      </c>
      <c r="BP475">
        <v>788</v>
      </c>
      <c r="BQ475">
        <v>249</v>
      </c>
      <c r="BR475" t="s">
        <v>3390</v>
      </c>
    </row>
    <row r="476" spans="1:70" x14ac:dyDescent="0.25">
      <c r="A476" t="s">
        <v>4206</v>
      </c>
      <c r="B476" t="s">
        <v>3339</v>
      </c>
      <c r="C476" t="s">
        <v>1100</v>
      </c>
      <c r="D476" t="s">
        <v>4207</v>
      </c>
      <c r="E476" t="s">
        <v>4200</v>
      </c>
      <c r="F476" t="s">
        <v>177</v>
      </c>
      <c r="G476">
        <v>22500</v>
      </c>
      <c r="H476" t="s">
        <v>4201</v>
      </c>
      <c r="I476" t="s">
        <v>4202</v>
      </c>
      <c r="J476" t="s">
        <v>4203</v>
      </c>
      <c r="K476" t="s">
        <v>117</v>
      </c>
      <c r="L476" t="s">
        <v>4187</v>
      </c>
      <c r="M476" t="s">
        <v>3481</v>
      </c>
      <c r="N476" t="s">
        <v>4180</v>
      </c>
      <c r="AM476" t="s">
        <v>126</v>
      </c>
      <c r="AN476" t="s">
        <v>127</v>
      </c>
      <c r="AO476">
        <v>17</v>
      </c>
      <c r="AP476" t="s">
        <v>129</v>
      </c>
      <c r="AQ476" t="s">
        <v>129</v>
      </c>
      <c r="AR476" t="s">
        <v>129</v>
      </c>
      <c r="AS476" t="s">
        <v>129</v>
      </c>
      <c r="AT476" t="s">
        <v>187</v>
      </c>
      <c r="AV476" t="s">
        <v>132</v>
      </c>
      <c r="BE476" t="s">
        <v>129</v>
      </c>
      <c r="BG476">
        <v>32</v>
      </c>
      <c r="BH476" t="s">
        <v>280</v>
      </c>
      <c r="BJ476">
        <v>256</v>
      </c>
      <c r="BK476">
        <v>819</v>
      </c>
      <c r="BL476">
        <v>185</v>
      </c>
      <c r="BM476">
        <v>8</v>
      </c>
      <c r="BN476" t="s">
        <v>247</v>
      </c>
      <c r="BO476">
        <v>314</v>
      </c>
      <c r="BP476">
        <v>863</v>
      </c>
      <c r="BQ476">
        <v>249</v>
      </c>
      <c r="BR476" t="s">
        <v>1701</v>
      </c>
    </row>
    <row r="477" spans="1:70" x14ac:dyDescent="0.25">
      <c r="A477" t="s">
        <v>4208</v>
      </c>
      <c r="B477" t="s">
        <v>3339</v>
      </c>
      <c r="C477" t="s">
        <v>1100</v>
      </c>
      <c r="D477" t="s">
        <v>4209</v>
      </c>
      <c r="E477" t="s">
        <v>4200</v>
      </c>
      <c r="F477" t="s">
        <v>177</v>
      </c>
      <c r="G477">
        <v>29200</v>
      </c>
      <c r="H477" t="s">
        <v>4201</v>
      </c>
      <c r="I477" t="s">
        <v>4202</v>
      </c>
      <c r="J477" t="s">
        <v>4203</v>
      </c>
      <c r="K477" t="s">
        <v>117</v>
      </c>
      <c r="L477" t="s">
        <v>3169</v>
      </c>
      <c r="M477" t="s">
        <v>4210</v>
      </c>
      <c r="N477" t="s">
        <v>1394</v>
      </c>
      <c r="AM477" t="s">
        <v>126</v>
      </c>
      <c r="AN477" t="s">
        <v>127</v>
      </c>
      <c r="AO477">
        <v>17</v>
      </c>
      <c r="AP477" t="s">
        <v>129</v>
      </c>
      <c r="AQ477" t="s">
        <v>129</v>
      </c>
      <c r="AR477" t="s">
        <v>129</v>
      </c>
      <c r="AS477" t="s">
        <v>129</v>
      </c>
      <c r="AT477" t="s">
        <v>187</v>
      </c>
      <c r="AV477" t="s">
        <v>132</v>
      </c>
      <c r="BE477" t="s">
        <v>129</v>
      </c>
      <c r="BG477">
        <v>46</v>
      </c>
      <c r="BH477" t="s">
        <v>280</v>
      </c>
      <c r="BJ477">
        <v>304</v>
      </c>
      <c r="BK477">
        <v>1017</v>
      </c>
      <c r="BL477">
        <v>221</v>
      </c>
      <c r="BM477">
        <v>14</v>
      </c>
      <c r="BN477">
        <v>17</v>
      </c>
      <c r="BO477">
        <v>375</v>
      </c>
      <c r="BP477">
        <v>1077</v>
      </c>
      <c r="BQ477">
        <v>300</v>
      </c>
      <c r="BR477" t="s">
        <v>3420</v>
      </c>
    </row>
    <row r="478" spans="1:70" x14ac:dyDescent="0.25">
      <c r="A478" t="s">
        <v>4211</v>
      </c>
      <c r="B478" t="s">
        <v>3339</v>
      </c>
      <c r="C478" t="s">
        <v>1100</v>
      </c>
      <c r="D478" t="s">
        <v>4212</v>
      </c>
      <c r="E478" t="s">
        <v>4200</v>
      </c>
      <c r="F478" t="s">
        <v>177</v>
      </c>
      <c r="G478">
        <v>40500</v>
      </c>
      <c r="H478" t="s">
        <v>4201</v>
      </c>
      <c r="I478" t="s">
        <v>4202</v>
      </c>
      <c r="J478" t="s">
        <v>4203</v>
      </c>
      <c r="K478" t="s">
        <v>117</v>
      </c>
      <c r="L478" t="s">
        <v>4196</v>
      </c>
      <c r="M478" t="s">
        <v>4213</v>
      </c>
      <c r="N478" t="s">
        <v>4214</v>
      </c>
      <c r="AM478" t="s">
        <v>126</v>
      </c>
      <c r="AN478" t="s">
        <v>433</v>
      </c>
      <c r="AO478">
        <v>17</v>
      </c>
      <c r="AP478" t="s">
        <v>129</v>
      </c>
      <c r="AQ478" t="s">
        <v>129</v>
      </c>
      <c r="AR478" t="s">
        <v>129</v>
      </c>
      <c r="AS478" t="s">
        <v>129</v>
      </c>
      <c r="AT478" t="s">
        <v>187</v>
      </c>
      <c r="AV478" t="s">
        <v>132</v>
      </c>
      <c r="BE478" t="s">
        <v>129</v>
      </c>
      <c r="BG478">
        <v>61</v>
      </c>
      <c r="BH478" t="s">
        <v>280</v>
      </c>
      <c r="BJ478">
        <v>304</v>
      </c>
      <c r="BK478">
        <v>1017</v>
      </c>
      <c r="BL478">
        <v>221</v>
      </c>
      <c r="BM478">
        <v>14</v>
      </c>
      <c r="BN478">
        <v>17</v>
      </c>
      <c r="BO478">
        <v>375</v>
      </c>
      <c r="BP478">
        <v>1077</v>
      </c>
      <c r="BQ478">
        <v>300</v>
      </c>
      <c r="BR478" t="s">
        <v>3434</v>
      </c>
    </row>
    <row r="479" spans="1:70" x14ac:dyDescent="0.25">
      <c r="A479" t="s">
        <v>4215</v>
      </c>
      <c r="B479" t="s">
        <v>3339</v>
      </c>
      <c r="C479" t="s">
        <v>1100</v>
      </c>
      <c r="D479" t="s">
        <v>4216</v>
      </c>
      <c r="E479" t="s">
        <v>4217</v>
      </c>
      <c r="F479" t="s">
        <v>113</v>
      </c>
      <c r="G479">
        <v>87700</v>
      </c>
      <c r="H479" t="s">
        <v>4218</v>
      </c>
      <c r="I479" t="s">
        <v>4219</v>
      </c>
      <c r="J479" t="s">
        <v>4220</v>
      </c>
      <c r="K479" t="s">
        <v>117</v>
      </c>
      <c r="L479" t="s">
        <v>4221</v>
      </c>
      <c r="M479" t="s">
        <v>4222</v>
      </c>
      <c r="N479" t="s">
        <v>4223</v>
      </c>
      <c r="O479" t="s">
        <v>4224</v>
      </c>
      <c r="P479">
        <v>20</v>
      </c>
      <c r="Q479">
        <v>5</v>
      </c>
      <c r="T479">
        <v>1</v>
      </c>
      <c r="W479">
        <v>-15</v>
      </c>
      <c r="X479">
        <v>43</v>
      </c>
      <c r="Y479">
        <v>-20</v>
      </c>
      <c r="Z479">
        <v>24</v>
      </c>
      <c r="AA479">
        <v>2</v>
      </c>
      <c r="AC479">
        <v>41</v>
      </c>
      <c r="AF479" t="s">
        <v>653</v>
      </c>
      <c r="AG479" t="s">
        <v>157</v>
      </c>
      <c r="AJ479" t="s">
        <v>4225</v>
      </c>
      <c r="AK479" t="s">
        <v>1691</v>
      </c>
      <c r="AL479">
        <v>220</v>
      </c>
      <c r="AM479" t="s">
        <v>2563</v>
      </c>
      <c r="AN479" t="s">
        <v>4226</v>
      </c>
      <c r="AP479" t="s">
        <v>129</v>
      </c>
      <c r="AQ479" t="s">
        <v>129</v>
      </c>
      <c r="AR479" t="s">
        <v>129</v>
      </c>
      <c r="AS479" t="s">
        <v>129</v>
      </c>
      <c r="AT479" t="s">
        <v>130</v>
      </c>
      <c r="AU479" t="s">
        <v>312</v>
      </c>
      <c r="AV479" t="s">
        <v>132</v>
      </c>
      <c r="AW479">
        <v>20</v>
      </c>
      <c r="AX479">
        <v>10</v>
      </c>
      <c r="AY479">
        <v>5</v>
      </c>
      <c r="BD479" t="s">
        <v>4227</v>
      </c>
      <c r="BE479" t="s">
        <v>129</v>
      </c>
      <c r="BH479" t="s">
        <v>280</v>
      </c>
      <c r="BJ479">
        <v>596</v>
      </c>
      <c r="BK479">
        <v>899</v>
      </c>
      <c r="BL479">
        <v>378</v>
      </c>
      <c r="BM479">
        <v>43</v>
      </c>
      <c r="BN479">
        <v>46</v>
      </c>
      <c r="BO479">
        <v>630</v>
      </c>
      <c r="BP479">
        <v>945</v>
      </c>
      <c r="BQ479">
        <v>417</v>
      </c>
    </row>
    <row r="480" spans="1:70" x14ac:dyDescent="0.25">
      <c r="A480" t="s">
        <v>4228</v>
      </c>
      <c r="B480" t="s">
        <v>3339</v>
      </c>
      <c r="C480" t="s">
        <v>1100</v>
      </c>
      <c r="D480" t="s">
        <v>4229</v>
      </c>
      <c r="E480" t="s">
        <v>4217</v>
      </c>
      <c r="F480" t="s">
        <v>177</v>
      </c>
      <c r="G480">
        <v>100200</v>
      </c>
      <c r="H480" t="s">
        <v>4218</v>
      </c>
      <c r="I480" t="s">
        <v>4230</v>
      </c>
      <c r="J480" t="s">
        <v>4220</v>
      </c>
      <c r="K480" t="s">
        <v>117</v>
      </c>
      <c r="L480" t="s">
        <v>4231</v>
      </c>
      <c r="M480" t="s">
        <v>4232</v>
      </c>
      <c r="N480" t="s">
        <v>4233</v>
      </c>
      <c r="O480" t="s">
        <v>4233</v>
      </c>
      <c r="P480">
        <v>20</v>
      </c>
      <c r="Q480">
        <v>5</v>
      </c>
      <c r="T480">
        <v>1</v>
      </c>
      <c r="W480">
        <v>-15</v>
      </c>
      <c r="X480">
        <v>43</v>
      </c>
      <c r="Y480">
        <v>-20</v>
      </c>
      <c r="Z480">
        <v>24</v>
      </c>
      <c r="AA480">
        <v>2</v>
      </c>
      <c r="AC480">
        <v>52</v>
      </c>
      <c r="AF480" t="s">
        <v>222</v>
      </c>
      <c r="AG480" t="s">
        <v>157</v>
      </c>
      <c r="AJ480" t="s">
        <v>4234</v>
      </c>
      <c r="AK480" t="s">
        <v>1691</v>
      </c>
      <c r="AL480">
        <v>220</v>
      </c>
      <c r="AM480" t="s">
        <v>2563</v>
      </c>
      <c r="AN480" t="s">
        <v>4226</v>
      </c>
      <c r="AP480" t="s">
        <v>129</v>
      </c>
      <c r="AQ480" t="s">
        <v>129</v>
      </c>
      <c r="AR480" t="s">
        <v>129</v>
      </c>
      <c r="AS480" t="s">
        <v>129</v>
      </c>
      <c r="AT480" t="s">
        <v>130</v>
      </c>
      <c r="AU480" t="s">
        <v>312</v>
      </c>
      <c r="AV480" t="s">
        <v>132</v>
      </c>
      <c r="AW480">
        <v>20</v>
      </c>
      <c r="AX480">
        <v>10</v>
      </c>
      <c r="AY480">
        <v>5</v>
      </c>
      <c r="BD480" t="s">
        <v>4235</v>
      </c>
      <c r="BE480" t="s">
        <v>129</v>
      </c>
      <c r="BH480" t="s">
        <v>280</v>
      </c>
      <c r="BJ480">
        <v>700</v>
      </c>
      <c r="BK480">
        <v>955</v>
      </c>
      <c r="BL480">
        <v>396</v>
      </c>
      <c r="BM480">
        <v>51</v>
      </c>
      <c r="BN480" t="s">
        <v>2379</v>
      </c>
      <c r="BO480">
        <v>735</v>
      </c>
      <c r="BP480">
        <v>1026</v>
      </c>
      <c r="BQ480">
        <v>455</v>
      </c>
    </row>
    <row r="481" spans="1:69" x14ac:dyDescent="0.25">
      <c r="A481" t="s">
        <v>4236</v>
      </c>
      <c r="B481" t="s">
        <v>3339</v>
      </c>
      <c r="C481" t="s">
        <v>1100</v>
      </c>
      <c r="D481" t="s">
        <v>4237</v>
      </c>
      <c r="E481" t="s">
        <v>4217</v>
      </c>
      <c r="F481" t="s">
        <v>113</v>
      </c>
      <c r="G481">
        <v>123600</v>
      </c>
      <c r="H481" t="s">
        <v>4218</v>
      </c>
      <c r="I481" t="s">
        <v>4238</v>
      </c>
      <c r="J481" t="s">
        <v>4220</v>
      </c>
      <c r="K481" t="s">
        <v>117</v>
      </c>
      <c r="L481" t="s">
        <v>4239</v>
      </c>
      <c r="M481" t="s">
        <v>4240</v>
      </c>
      <c r="N481" t="s">
        <v>4241</v>
      </c>
      <c r="O481" t="s">
        <v>4242</v>
      </c>
      <c r="P481">
        <v>60</v>
      </c>
      <c r="Q481">
        <v>10</v>
      </c>
      <c r="T481">
        <v>2</v>
      </c>
      <c r="W481">
        <v>-15</v>
      </c>
      <c r="X481">
        <v>43</v>
      </c>
      <c r="Y481">
        <v>-20</v>
      </c>
      <c r="Z481">
        <v>24</v>
      </c>
      <c r="AA481">
        <v>3</v>
      </c>
      <c r="AC481">
        <v>61</v>
      </c>
      <c r="AF481" t="s">
        <v>653</v>
      </c>
      <c r="AG481" t="s">
        <v>157</v>
      </c>
      <c r="AJ481" t="s">
        <v>4243</v>
      </c>
      <c r="AK481" t="s">
        <v>1691</v>
      </c>
      <c r="AL481">
        <v>220</v>
      </c>
      <c r="AM481" t="s">
        <v>2599</v>
      </c>
      <c r="AN481" t="s">
        <v>4244</v>
      </c>
      <c r="AP481" t="s">
        <v>129</v>
      </c>
      <c r="AQ481" t="s">
        <v>129</v>
      </c>
      <c r="AR481" t="s">
        <v>129</v>
      </c>
      <c r="AS481" t="s">
        <v>129</v>
      </c>
      <c r="AT481" t="s">
        <v>130</v>
      </c>
      <c r="AU481" t="s">
        <v>398</v>
      </c>
      <c r="AV481" t="s">
        <v>132</v>
      </c>
      <c r="AW481">
        <v>25</v>
      </c>
      <c r="AX481">
        <v>20</v>
      </c>
      <c r="AY481">
        <v>10</v>
      </c>
      <c r="BD481" t="s">
        <v>4245</v>
      </c>
      <c r="BE481" t="s">
        <v>129</v>
      </c>
      <c r="BH481" t="s">
        <v>280</v>
      </c>
      <c r="BJ481">
        <v>700</v>
      </c>
      <c r="BK481">
        <v>955</v>
      </c>
      <c r="BL481">
        <v>396</v>
      </c>
      <c r="BM481">
        <v>62</v>
      </c>
      <c r="BN481" t="s">
        <v>4246</v>
      </c>
      <c r="BO481">
        <v>735</v>
      </c>
      <c r="BP481">
        <v>1026</v>
      </c>
      <c r="BQ481">
        <v>455</v>
      </c>
    </row>
    <row r="482" spans="1:69" x14ac:dyDescent="0.25">
      <c r="A482" t="s">
        <v>4247</v>
      </c>
      <c r="B482" t="s">
        <v>3339</v>
      </c>
      <c r="C482" t="s">
        <v>1100</v>
      </c>
      <c r="D482" t="s">
        <v>4248</v>
      </c>
      <c r="E482" t="s">
        <v>4217</v>
      </c>
      <c r="F482" t="s">
        <v>113</v>
      </c>
      <c r="G482">
        <v>134500</v>
      </c>
      <c r="H482" t="s">
        <v>4218</v>
      </c>
      <c r="I482" t="s">
        <v>4249</v>
      </c>
      <c r="J482" t="s">
        <v>4220</v>
      </c>
      <c r="K482" t="s">
        <v>117</v>
      </c>
      <c r="L482" t="s">
        <v>4250</v>
      </c>
      <c r="M482" t="s">
        <v>4251</v>
      </c>
      <c r="N482" t="s">
        <v>2714</v>
      </c>
      <c r="O482" t="s">
        <v>4252</v>
      </c>
      <c r="P482">
        <v>60</v>
      </c>
      <c r="Q482">
        <v>10</v>
      </c>
      <c r="T482">
        <v>2</v>
      </c>
      <c r="W482">
        <v>-15</v>
      </c>
      <c r="X482">
        <v>43</v>
      </c>
      <c r="Y482">
        <v>-20</v>
      </c>
      <c r="Z482">
        <v>24</v>
      </c>
      <c r="AA482">
        <v>3</v>
      </c>
      <c r="AC482">
        <v>71</v>
      </c>
      <c r="AF482" t="s">
        <v>653</v>
      </c>
      <c r="AG482" t="s">
        <v>157</v>
      </c>
      <c r="AJ482" t="s">
        <v>4253</v>
      </c>
      <c r="AK482" t="s">
        <v>1691</v>
      </c>
      <c r="AL482">
        <v>220</v>
      </c>
      <c r="AM482" t="s">
        <v>2599</v>
      </c>
      <c r="AN482" t="s">
        <v>4244</v>
      </c>
      <c r="AP482" t="s">
        <v>129</v>
      </c>
      <c r="AQ482" t="s">
        <v>129</v>
      </c>
      <c r="AR482" t="s">
        <v>129</v>
      </c>
      <c r="AS482" t="s">
        <v>129</v>
      </c>
      <c r="AT482" t="s">
        <v>130</v>
      </c>
      <c r="AU482" t="s">
        <v>398</v>
      </c>
      <c r="AV482" t="s">
        <v>132</v>
      </c>
      <c r="AW482">
        <v>25</v>
      </c>
      <c r="AX482">
        <v>20</v>
      </c>
      <c r="AY482">
        <v>10</v>
      </c>
      <c r="BD482" t="s">
        <v>4254</v>
      </c>
      <c r="BE482" t="s">
        <v>129</v>
      </c>
      <c r="BH482" t="s">
        <v>280</v>
      </c>
      <c r="BJ482">
        <v>790</v>
      </c>
      <c r="BK482">
        <v>980</v>
      </c>
      <c r="BL482">
        <v>427</v>
      </c>
      <c r="BM482">
        <v>68</v>
      </c>
      <c r="BN482">
        <v>73</v>
      </c>
      <c r="BO482">
        <v>840</v>
      </c>
      <c r="BP482">
        <v>1080</v>
      </c>
      <c r="BQ482">
        <v>485</v>
      </c>
    </row>
    <row r="483" spans="1:69" x14ac:dyDescent="0.25">
      <c r="A483" t="s">
        <v>4255</v>
      </c>
      <c r="B483" t="s">
        <v>3339</v>
      </c>
      <c r="C483" t="s">
        <v>1100</v>
      </c>
      <c r="D483" t="s">
        <v>4256</v>
      </c>
      <c r="E483" t="s">
        <v>4217</v>
      </c>
      <c r="F483" t="s">
        <v>113</v>
      </c>
      <c r="G483">
        <v>162000</v>
      </c>
      <c r="H483" t="s">
        <v>4218</v>
      </c>
      <c r="I483" t="s">
        <v>4257</v>
      </c>
      <c r="J483" t="s">
        <v>4220</v>
      </c>
      <c r="K483" t="s">
        <v>117</v>
      </c>
      <c r="L483" t="s">
        <v>4258</v>
      </c>
      <c r="M483" t="s">
        <v>4259</v>
      </c>
      <c r="N483" t="s">
        <v>4260</v>
      </c>
      <c r="O483" t="s">
        <v>4261</v>
      </c>
      <c r="P483">
        <v>70</v>
      </c>
      <c r="Q483">
        <v>10</v>
      </c>
      <c r="T483">
        <v>2</v>
      </c>
      <c r="W483">
        <v>-15</v>
      </c>
      <c r="X483">
        <v>43</v>
      </c>
      <c r="Y483">
        <v>-20</v>
      </c>
      <c r="Z483">
        <v>24</v>
      </c>
      <c r="AA483">
        <v>4</v>
      </c>
      <c r="AC483">
        <v>80</v>
      </c>
      <c r="AF483" t="s">
        <v>653</v>
      </c>
      <c r="AG483" t="s">
        <v>157</v>
      </c>
      <c r="AJ483" t="s">
        <v>4262</v>
      </c>
      <c r="AK483" t="s">
        <v>1691</v>
      </c>
      <c r="AL483">
        <v>220</v>
      </c>
      <c r="AM483" t="s">
        <v>2635</v>
      </c>
      <c r="AN483" t="s">
        <v>4263</v>
      </c>
      <c r="AP483" t="s">
        <v>129</v>
      </c>
      <c r="AQ483" t="s">
        <v>129</v>
      </c>
      <c r="AR483" t="s">
        <v>129</v>
      </c>
      <c r="AS483" t="s">
        <v>129</v>
      </c>
      <c r="AT483" t="s">
        <v>130</v>
      </c>
      <c r="AU483" t="s">
        <v>398</v>
      </c>
      <c r="AV483" t="s">
        <v>132</v>
      </c>
      <c r="AW483">
        <v>25</v>
      </c>
      <c r="AX483">
        <v>20</v>
      </c>
      <c r="AY483">
        <v>10</v>
      </c>
      <c r="BD483" t="s">
        <v>4264</v>
      </c>
      <c r="BE483" t="s">
        <v>129</v>
      </c>
      <c r="BH483" t="s">
        <v>280</v>
      </c>
      <c r="BJ483">
        <v>790</v>
      </c>
      <c r="BK483">
        <v>980</v>
      </c>
      <c r="BL483">
        <v>427</v>
      </c>
      <c r="BM483">
        <v>69</v>
      </c>
      <c r="BN483">
        <v>74</v>
      </c>
      <c r="BO483">
        <v>840</v>
      </c>
      <c r="BP483">
        <v>1080</v>
      </c>
      <c r="BQ483">
        <v>485</v>
      </c>
    </row>
    <row r="484" spans="1:69" x14ac:dyDescent="0.25">
      <c r="A484" t="s">
        <v>4265</v>
      </c>
      <c r="B484" t="s">
        <v>3339</v>
      </c>
      <c r="C484" t="s">
        <v>1100</v>
      </c>
      <c r="D484" t="s">
        <v>4266</v>
      </c>
      <c r="E484" t="s">
        <v>4217</v>
      </c>
      <c r="F484" t="s">
        <v>177</v>
      </c>
      <c r="G484">
        <v>208300</v>
      </c>
      <c r="H484" t="s">
        <v>4218</v>
      </c>
      <c r="I484" t="s">
        <v>4267</v>
      </c>
      <c r="J484" t="s">
        <v>4220</v>
      </c>
      <c r="K484" t="s">
        <v>117</v>
      </c>
      <c r="L484" t="s">
        <v>4268</v>
      </c>
      <c r="M484" t="s">
        <v>4269</v>
      </c>
      <c r="N484" t="s">
        <v>2910</v>
      </c>
      <c r="O484" t="s">
        <v>4270</v>
      </c>
      <c r="P484">
        <v>70</v>
      </c>
      <c r="Q484">
        <v>15</v>
      </c>
      <c r="T484">
        <v>2</v>
      </c>
      <c r="W484">
        <v>-5</v>
      </c>
      <c r="X484">
        <v>48</v>
      </c>
      <c r="Y484">
        <v>-15</v>
      </c>
      <c r="Z484">
        <v>27</v>
      </c>
      <c r="AA484">
        <v>4</v>
      </c>
      <c r="AC484">
        <v>105</v>
      </c>
      <c r="AF484" t="s">
        <v>3698</v>
      </c>
      <c r="AG484" t="s">
        <v>430</v>
      </c>
      <c r="AJ484" t="s">
        <v>4271</v>
      </c>
      <c r="AK484" t="s">
        <v>1691</v>
      </c>
      <c r="AL484">
        <v>220</v>
      </c>
      <c r="AM484" t="s">
        <v>4272</v>
      </c>
      <c r="AN484" t="s">
        <v>4273</v>
      </c>
      <c r="AP484" t="s">
        <v>129</v>
      </c>
      <c r="AQ484" t="s">
        <v>129</v>
      </c>
      <c r="AR484" t="s">
        <v>129</v>
      </c>
      <c r="AS484" t="s">
        <v>129</v>
      </c>
      <c r="AT484" t="s">
        <v>130</v>
      </c>
      <c r="AU484" t="s">
        <v>398</v>
      </c>
      <c r="AV484" t="s">
        <v>132</v>
      </c>
      <c r="AW484">
        <v>32</v>
      </c>
      <c r="AX484">
        <v>20</v>
      </c>
      <c r="AY484" t="s">
        <v>1400</v>
      </c>
      <c r="BD484" t="s">
        <v>4274</v>
      </c>
      <c r="BE484" t="s">
        <v>129</v>
      </c>
      <c r="BH484" t="s">
        <v>280</v>
      </c>
      <c r="BJ484">
        <v>1103</v>
      </c>
      <c r="BK484">
        <v>1015</v>
      </c>
      <c r="BL484">
        <v>440</v>
      </c>
      <c r="BM484">
        <v>94</v>
      </c>
      <c r="BN484">
        <v>104</v>
      </c>
      <c r="BO484">
        <v>1220</v>
      </c>
      <c r="BP484">
        <v>1155</v>
      </c>
      <c r="BQ484">
        <v>490</v>
      </c>
    </row>
    <row r="485" spans="1:69" x14ac:dyDescent="0.25">
      <c r="A485" t="s">
        <v>4275</v>
      </c>
      <c r="B485" t="s">
        <v>3339</v>
      </c>
      <c r="C485" t="s">
        <v>1100</v>
      </c>
      <c r="D485" t="s">
        <v>4276</v>
      </c>
      <c r="E485" t="s">
        <v>4217</v>
      </c>
      <c r="F485" t="s">
        <v>177</v>
      </c>
      <c r="G485">
        <v>236000</v>
      </c>
      <c r="H485" t="s">
        <v>4218</v>
      </c>
      <c r="I485" t="s">
        <v>4277</v>
      </c>
      <c r="J485" t="s">
        <v>4220</v>
      </c>
      <c r="K485" t="s">
        <v>117</v>
      </c>
      <c r="L485" t="s">
        <v>4278</v>
      </c>
      <c r="M485" t="s">
        <v>4279</v>
      </c>
      <c r="N485" t="s">
        <v>4280</v>
      </c>
      <c r="O485" t="s">
        <v>3190</v>
      </c>
      <c r="P485">
        <v>80</v>
      </c>
      <c r="Q485">
        <v>15</v>
      </c>
      <c r="T485">
        <v>2</v>
      </c>
      <c r="W485">
        <v>-5</v>
      </c>
      <c r="X485">
        <v>48</v>
      </c>
      <c r="Y485">
        <v>-15</v>
      </c>
      <c r="Z485">
        <v>27</v>
      </c>
      <c r="AA485">
        <v>5</v>
      </c>
      <c r="AC485">
        <v>121</v>
      </c>
      <c r="AF485" t="s">
        <v>4281</v>
      </c>
      <c r="AG485" t="s">
        <v>430</v>
      </c>
      <c r="AJ485" t="s">
        <v>4282</v>
      </c>
      <c r="AK485" t="s">
        <v>1691</v>
      </c>
      <c r="AL485">
        <v>220</v>
      </c>
      <c r="AM485" t="s">
        <v>4283</v>
      </c>
      <c r="AN485" t="s">
        <v>4284</v>
      </c>
      <c r="AP485" t="s">
        <v>129</v>
      </c>
      <c r="AQ485" t="s">
        <v>129</v>
      </c>
      <c r="AR485" t="s">
        <v>129</v>
      </c>
      <c r="AS485" t="s">
        <v>129</v>
      </c>
      <c r="AT485" t="s">
        <v>130</v>
      </c>
      <c r="AU485" t="s">
        <v>398</v>
      </c>
      <c r="AV485" t="s">
        <v>132</v>
      </c>
      <c r="AW485">
        <v>32</v>
      </c>
      <c r="AX485">
        <v>25</v>
      </c>
      <c r="AY485" t="s">
        <v>1400</v>
      </c>
      <c r="BD485" t="s">
        <v>4285</v>
      </c>
      <c r="BE485" t="s">
        <v>129</v>
      </c>
      <c r="BH485" t="s">
        <v>280</v>
      </c>
      <c r="BJ485">
        <v>1103</v>
      </c>
      <c r="BK485">
        <v>1015</v>
      </c>
      <c r="BL485">
        <v>440</v>
      </c>
      <c r="BM485">
        <v>95</v>
      </c>
      <c r="BN485">
        <v>105</v>
      </c>
      <c r="BO485">
        <v>1220</v>
      </c>
      <c r="BP485">
        <v>1155</v>
      </c>
      <c r="BQ485">
        <v>490</v>
      </c>
    </row>
    <row r="486" spans="1:69" x14ac:dyDescent="0.25">
      <c r="A486" t="s">
        <v>4286</v>
      </c>
      <c r="B486" t="s">
        <v>3339</v>
      </c>
      <c r="C486" t="s">
        <v>1100</v>
      </c>
      <c r="D486" t="s">
        <v>4287</v>
      </c>
      <c r="E486" t="s">
        <v>4288</v>
      </c>
      <c r="F486" t="s">
        <v>177</v>
      </c>
      <c r="G486">
        <v>87700</v>
      </c>
      <c r="H486" t="s">
        <v>4289</v>
      </c>
      <c r="I486" t="s">
        <v>4290</v>
      </c>
      <c r="J486" t="s">
        <v>496</v>
      </c>
      <c r="K486" t="s">
        <v>117</v>
      </c>
      <c r="L486" t="s">
        <v>4291</v>
      </c>
      <c r="M486" t="s">
        <v>4292</v>
      </c>
      <c r="N486" t="s">
        <v>2449</v>
      </c>
      <c r="O486" t="s">
        <v>154</v>
      </c>
      <c r="P486">
        <v>40</v>
      </c>
      <c r="Q486">
        <v>15</v>
      </c>
      <c r="T486">
        <v>1</v>
      </c>
      <c r="W486">
        <v>-15</v>
      </c>
      <c r="X486">
        <v>43</v>
      </c>
      <c r="Y486">
        <v>-22</v>
      </c>
      <c r="Z486">
        <v>24</v>
      </c>
      <c r="AA486">
        <v>2</v>
      </c>
      <c r="AF486" t="s">
        <v>4293</v>
      </c>
      <c r="AG486" t="s">
        <v>1332</v>
      </c>
      <c r="AK486" t="s">
        <v>1691</v>
      </c>
      <c r="AM486" t="s">
        <v>2563</v>
      </c>
      <c r="AN486" t="s">
        <v>4226</v>
      </c>
      <c r="AP486" t="s">
        <v>129</v>
      </c>
      <c r="AQ486" t="s">
        <v>129</v>
      </c>
      <c r="AR486" t="s">
        <v>129</v>
      </c>
      <c r="AS486" t="s">
        <v>129</v>
      </c>
      <c r="AT486" t="s">
        <v>187</v>
      </c>
      <c r="AU486" t="s">
        <v>312</v>
      </c>
      <c r="AV486" t="s">
        <v>132</v>
      </c>
      <c r="AW486">
        <v>16</v>
      </c>
      <c r="AX486">
        <v>20</v>
      </c>
      <c r="AY486">
        <v>15</v>
      </c>
      <c r="BD486" t="s">
        <v>4294</v>
      </c>
      <c r="BE486" t="s">
        <v>129</v>
      </c>
      <c r="BH486" t="s">
        <v>280</v>
      </c>
      <c r="BJ486">
        <v>550</v>
      </c>
      <c r="BK486">
        <v>745</v>
      </c>
      <c r="BL486">
        <v>300</v>
      </c>
      <c r="BM486">
        <v>30</v>
      </c>
      <c r="BN486" t="s">
        <v>2829</v>
      </c>
      <c r="BO486">
        <v>549</v>
      </c>
      <c r="BP486">
        <v>869</v>
      </c>
      <c r="BQ486">
        <v>395</v>
      </c>
    </row>
    <row r="487" spans="1:69" x14ac:dyDescent="0.25">
      <c r="A487" t="s">
        <v>4295</v>
      </c>
      <c r="B487" t="s">
        <v>3339</v>
      </c>
      <c r="C487" t="s">
        <v>1100</v>
      </c>
      <c r="D487" t="s">
        <v>4296</v>
      </c>
      <c r="E487" t="s">
        <v>4288</v>
      </c>
      <c r="F487" t="s">
        <v>177</v>
      </c>
      <c r="G487">
        <v>100200</v>
      </c>
      <c r="H487" t="s">
        <v>4289</v>
      </c>
      <c r="I487" t="s">
        <v>4290</v>
      </c>
      <c r="J487" t="s">
        <v>496</v>
      </c>
      <c r="K487" t="s">
        <v>117</v>
      </c>
      <c r="L487" t="s">
        <v>4297</v>
      </c>
      <c r="M487" t="s">
        <v>4298</v>
      </c>
      <c r="N487" t="s">
        <v>4299</v>
      </c>
      <c r="O487" t="s">
        <v>1395</v>
      </c>
      <c r="P487">
        <v>40</v>
      </c>
      <c r="Q487">
        <v>15</v>
      </c>
      <c r="T487">
        <v>1</v>
      </c>
      <c r="W487">
        <v>-15</v>
      </c>
      <c r="X487">
        <v>43</v>
      </c>
      <c r="Y487">
        <v>-22</v>
      </c>
      <c r="Z487">
        <v>24</v>
      </c>
      <c r="AA487">
        <v>2</v>
      </c>
      <c r="AF487" t="s">
        <v>4293</v>
      </c>
      <c r="AG487" t="s">
        <v>1332</v>
      </c>
      <c r="AK487" t="s">
        <v>1691</v>
      </c>
      <c r="AM487" t="s">
        <v>2563</v>
      </c>
      <c r="AN487" t="s">
        <v>4226</v>
      </c>
      <c r="AP487" t="s">
        <v>129</v>
      </c>
      <c r="AQ487" t="s">
        <v>129</v>
      </c>
      <c r="AR487" t="s">
        <v>129</v>
      </c>
      <c r="AS487" t="s">
        <v>129</v>
      </c>
      <c r="AT487" t="s">
        <v>187</v>
      </c>
      <c r="AU487" t="s">
        <v>312</v>
      </c>
      <c r="AV487" t="s">
        <v>132</v>
      </c>
      <c r="AW487">
        <v>16</v>
      </c>
      <c r="AX487">
        <v>20</v>
      </c>
      <c r="AY487">
        <v>15</v>
      </c>
      <c r="BD487" t="s">
        <v>4300</v>
      </c>
      <c r="BE487" t="s">
        <v>129</v>
      </c>
      <c r="BH487" t="s">
        <v>280</v>
      </c>
      <c r="BJ487">
        <v>550</v>
      </c>
      <c r="BK487">
        <v>745</v>
      </c>
      <c r="BL487">
        <v>300</v>
      </c>
      <c r="BM487">
        <v>32</v>
      </c>
      <c r="BN487" t="s">
        <v>1636</v>
      </c>
      <c r="BO487">
        <v>549</v>
      </c>
      <c r="BP487">
        <v>869</v>
      </c>
      <c r="BQ487">
        <v>395</v>
      </c>
    </row>
    <row r="488" spans="1:69" x14ac:dyDescent="0.25">
      <c r="A488" t="s">
        <v>4301</v>
      </c>
      <c r="B488" t="s">
        <v>3339</v>
      </c>
      <c r="C488" t="s">
        <v>1100</v>
      </c>
      <c r="D488" t="s">
        <v>4302</v>
      </c>
      <c r="E488" t="s">
        <v>4288</v>
      </c>
      <c r="F488" t="s">
        <v>177</v>
      </c>
      <c r="G488">
        <v>123600</v>
      </c>
      <c r="H488" t="s">
        <v>4289</v>
      </c>
      <c r="I488" t="s">
        <v>4290</v>
      </c>
      <c r="J488" t="s">
        <v>496</v>
      </c>
      <c r="K488" t="s">
        <v>117</v>
      </c>
      <c r="L488" t="s">
        <v>4303</v>
      </c>
      <c r="M488" t="s">
        <v>4240</v>
      </c>
      <c r="N488" t="s">
        <v>4299</v>
      </c>
      <c r="O488" t="s">
        <v>4304</v>
      </c>
      <c r="P488">
        <v>60</v>
      </c>
      <c r="Q488">
        <v>15</v>
      </c>
      <c r="T488">
        <v>2</v>
      </c>
      <c r="W488">
        <v>-15</v>
      </c>
      <c r="X488">
        <v>43</v>
      </c>
      <c r="Y488">
        <v>-22</v>
      </c>
      <c r="Z488">
        <v>24</v>
      </c>
      <c r="AA488">
        <v>3</v>
      </c>
      <c r="AF488" t="s">
        <v>4305</v>
      </c>
      <c r="AG488" t="s">
        <v>1320</v>
      </c>
      <c r="AK488" t="s">
        <v>1691</v>
      </c>
      <c r="AM488" t="s">
        <v>2599</v>
      </c>
      <c r="AN488" t="s">
        <v>4244</v>
      </c>
      <c r="AP488" t="s">
        <v>129</v>
      </c>
      <c r="AQ488" t="s">
        <v>129</v>
      </c>
      <c r="AR488" t="s">
        <v>129</v>
      </c>
      <c r="AS488" t="s">
        <v>129</v>
      </c>
      <c r="AT488" t="s">
        <v>187</v>
      </c>
      <c r="AU488" t="s">
        <v>398</v>
      </c>
      <c r="AV488" t="s">
        <v>132</v>
      </c>
      <c r="AW488">
        <v>25</v>
      </c>
      <c r="AX488">
        <v>20</v>
      </c>
      <c r="AY488">
        <v>15</v>
      </c>
      <c r="BD488" t="s">
        <v>4306</v>
      </c>
      <c r="BE488" t="s">
        <v>129</v>
      </c>
      <c r="BH488" t="s">
        <v>280</v>
      </c>
      <c r="BJ488">
        <v>654</v>
      </c>
      <c r="BK488">
        <v>889</v>
      </c>
      <c r="BL488">
        <v>340</v>
      </c>
      <c r="BM488" t="s">
        <v>3842</v>
      </c>
      <c r="BN488">
        <v>52</v>
      </c>
      <c r="BO488">
        <v>715</v>
      </c>
      <c r="BP488">
        <v>1029</v>
      </c>
      <c r="BQ488">
        <v>453</v>
      </c>
    </row>
    <row r="489" spans="1:69" x14ac:dyDescent="0.25">
      <c r="A489" t="s">
        <v>4307</v>
      </c>
      <c r="B489" t="s">
        <v>3339</v>
      </c>
      <c r="C489" t="s">
        <v>1100</v>
      </c>
      <c r="D489" t="s">
        <v>4308</v>
      </c>
      <c r="E489" t="s">
        <v>4288</v>
      </c>
      <c r="F489" t="s">
        <v>177</v>
      </c>
      <c r="G489">
        <v>134500</v>
      </c>
      <c r="H489" t="s">
        <v>4289</v>
      </c>
      <c r="I489" t="s">
        <v>4290</v>
      </c>
      <c r="J489" t="s">
        <v>496</v>
      </c>
      <c r="K489" t="s">
        <v>117</v>
      </c>
      <c r="L489" t="s">
        <v>4309</v>
      </c>
      <c r="M489" t="s">
        <v>4310</v>
      </c>
      <c r="N489" t="s">
        <v>3008</v>
      </c>
      <c r="O489" t="s">
        <v>3205</v>
      </c>
      <c r="P489">
        <v>60</v>
      </c>
      <c r="Q489">
        <v>15</v>
      </c>
      <c r="T489">
        <v>2</v>
      </c>
      <c r="W489">
        <v>-15</v>
      </c>
      <c r="X489">
        <v>43</v>
      </c>
      <c r="Y489">
        <v>-22</v>
      </c>
      <c r="Z489">
        <v>24</v>
      </c>
      <c r="AA489">
        <v>3</v>
      </c>
      <c r="AF489" t="s">
        <v>4311</v>
      </c>
      <c r="AG489" t="s">
        <v>1320</v>
      </c>
      <c r="AK489" t="s">
        <v>1691</v>
      </c>
      <c r="AM489" t="s">
        <v>2599</v>
      </c>
      <c r="AN489" t="s">
        <v>4244</v>
      </c>
      <c r="AP489" t="s">
        <v>129</v>
      </c>
      <c r="AQ489" t="s">
        <v>129</v>
      </c>
      <c r="AR489" t="s">
        <v>129</v>
      </c>
      <c r="AS489" t="s">
        <v>129</v>
      </c>
      <c r="AT489" t="s">
        <v>187</v>
      </c>
      <c r="AU489" t="s">
        <v>398</v>
      </c>
      <c r="AV489" t="s">
        <v>132</v>
      </c>
      <c r="AW489">
        <v>25</v>
      </c>
      <c r="AX489">
        <v>20</v>
      </c>
      <c r="AY489">
        <v>15</v>
      </c>
      <c r="BD489" t="s">
        <v>4312</v>
      </c>
      <c r="BE489" t="s">
        <v>129</v>
      </c>
      <c r="BH489" t="s">
        <v>280</v>
      </c>
      <c r="BJ489">
        <v>654</v>
      </c>
      <c r="BK489">
        <v>889</v>
      </c>
      <c r="BL489">
        <v>340</v>
      </c>
      <c r="BM489" t="s">
        <v>3842</v>
      </c>
      <c r="BN489">
        <v>52</v>
      </c>
      <c r="BO489">
        <v>715</v>
      </c>
      <c r="BP489">
        <v>1029</v>
      </c>
      <c r="BQ489">
        <v>453</v>
      </c>
    </row>
    <row r="490" spans="1:69" x14ac:dyDescent="0.25">
      <c r="A490" t="s">
        <v>4313</v>
      </c>
      <c r="B490" t="s">
        <v>3339</v>
      </c>
      <c r="C490" t="s">
        <v>1100</v>
      </c>
      <c r="D490" t="s">
        <v>4314</v>
      </c>
      <c r="E490" t="s">
        <v>4288</v>
      </c>
      <c r="F490" t="s">
        <v>177</v>
      </c>
      <c r="G490">
        <v>162000</v>
      </c>
      <c r="H490" t="s">
        <v>4289</v>
      </c>
      <c r="I490" t="s">
        <v>4290</v>
      </c>
      <c r="J490" t="s">
        <v>496</v>
      </c>
      <c r="K490" t="s">
        <v>117</v>
      </c>
      <c r="L490" t="s">
        <v>4315</v>
      </c>
      <c r="M490" t="s">
        <v>4316</v>
      </c>
      <c r="N490" t="s">
        <v>4317</v>
      </c>
      <c r="O490" t="s">
        <v>1476</v>
      </c>
      <c r="P490">
        <v>70</v>
      </c>
      <c r="Q490">
        <v>15</v>
      </c>
      <c r="T490">
        <v>2</v>
      </c>
      <c r="W490">
        <v>-15</v>
      </c>
      <c r="X490">
        <v>43</v>
      </c>
      <c r="Y490">
        <v>-22</v>
      </c>
      <c r="Z490">
        <v>24</v>
      </c>
      <c r="AA490">
        <v>4</v>
      </c>
      <c r="AF490" t="s">
        <v>4293</v>
      </c>
      <c r="AG490" t="s">
        <v>1332</v>
      </c>
      <c r="AK490" t="s">
        <v>1691</v>
      </c>
      <c r="AM490" t="s">
        <v>2635</v>
      </c>
      <c r="AN490" t="s">
        <v>4263</v>
      </c>
      <c r="AP490" t="s">
        <v>129</v>
      </c>
      <c r="AQ490" t="s">
        <v>129</v>
      </c>
      <c r="AR490" t="s">
        <v>129</v>
      </c>
      <c r="AS490" t="s">
        <v>129</v>
      </c>
      <c r="AT490" t="s">
        <v>187</v>
      </c>
      <c r="AU490" t="s">
        <v>398</v>
      </c>
      <c r="AV490" t="s">
        <v>132</v>
      </c>
      <c r="AW490">
        <v>25</v>
      </c>
      <c r="AX490">
        <v>20</v>
      </c>
      <c r="AY490">
        <v>15</v>
      </c>
      <c r="BD490" t="s">
        <v>4318</v>
      </c>
      <c r="BE490" t="s">
        <v>129</v>
      </c>
      <c r="BH490" t="s">
        <v>280</v>
      </c>
      <c r="BJ490">
        <v>654</v>
      </c>
      <c r="BK490">
        <v>889</v>
      </c>
      <c r="BL490">
        <v>340</v>
      </c>
      <c r="BM490">
        <v>51</v>
      </c>
      <c r="BN490" t="s">
        <v>2379</v>
      </c>
      <c r="BO490">
        <v>715</v>
      </c>
      <c r="BP490">
        <v>1029</v>
      </c>
      <c r="BQ490">
        <v>453</v>
      </c>
    </row>
    <row r="491" spans="1:69" x14ac:dyDescent="0.25">
      <c r="A491" t="s">
        <v>4319</v>
      </c>
      <c r="B491" t="s">
        <v>3339</v>
      </c>
      <c r="C491" t="s">
        <v>1100</v>
      </c>
      <c r="D491" t="s">
        <v>4320</v>
      </c>
      <c r="E491" t="s">
        <v>4288</v>
      </c>
      <c r="F491" t="s">
        <v>177</v>
      </c>
      <c r="G491">
        <v>208300</v>
      </c>
      <c r="H491" t="s">
        <v>4289</v>
      </c>
      <c r="I491" t="s">
        <v>4290</v>
      </c>
      <c r="J491" t="s">
        <v>496</v>
      </c>
      <c r="K491" t="s">
        <v>117</v>
      </c>
      <c r="L491" t="s">
        <v>4321</v>
      </c>
      <c r="M491" t="s">
        <v>4322</v>
      </c>
      <c r="N491" t="s">
        <v>4323</v>
      </c>
      <c r="O491" t="s">
        <v>4187</v>
      </c>
      <c r="P491">
        <v>75</v>
      </c>
      <c r="Q491">
        <v>15</v>
      </c>
      <c r="T491">
        <v>2</v>
      </c>
      <c r="W491">
        <v>-15</v>
      </c>
      <c r="X491">
        <v>43</v>
      </c>
      <c r="Y491">
        <v>-22</v>
      </c>
      <c r="Z491">
        <v>24</v>
      </c>
      <c r="AA491">
        <v>4</v>
      </c>
      <c r="AF491" t="s">
        <v>1844</v>
      </c>
      <c r="AG491" t="s">
        <v>1344</v>
      </c>
      <c r="AK491" t="s">
        <v>1691</v>
      </c>
      <c r="AM491" t="s">
        <v>2635</v>
      </c>
      <c r="AN491" t="s">
        <v>4263</v>
      </c>
      <c r="AP491" t="s">
        <v>129</v>
      </c>
      <c r="AQ491" t="s">
        <v>129</v>
      </c>
      <c r="AR491" t="s">
        <v>129</v>
      </c>
      <c r="AS491" t="s">
        <v>129</v>
      </c>
      <c r="AT491" t="s">
        <v>187</v>
      </c>
      <c r="AU491" t="s">
        <v>398</v>
      </c>
      <c r="AV491" t="s">
        <v>132</v>
      </c>
      <c r="AW491">
        <v>32</v>
      </c>
      <c r="AX491">
        <v>25</v>
      </c>
      <c r="AY491" t="s">
        <v>1400</v>
      </c>
      <c r="BD491" t="s">
        <v>4324</v>
      </c>
      <c r="BE491" t="s">
        <v>129</v>
      </c>
      <c r="BH491" t="s">
        <v>280</v>
      </c>
      <c r="BJ491">
        <v>1106</v>
      </c>
      <c r="BK491">
        <v>1089</v>
      </c>
      <c r="BL491">
        <v>440</v>
      </c>
      <c r="BM491">
        <v>90</v>
      </c>
      <c r="BN491">
        <v>96</v>
      </c>
      <c r="BO491">
        <v>1155</v>
      </c>
      <c r="BP491">
        <v>1115</v>
      </c>
      <c r="BQ491">
        <v>480</v>
      </c>
    </row>
    <row r="492" spans="1:69" x14ac:dyDescent="0.25">
      <c r="A492" t="s">
        <v>4325</v>
      </c>
      <c r="B492" t="s">
        <v>3339</v>
      </c>
      <c r="C492" t="s">
        <v>1100</v>
      </c>
      <c r="D492" t="s">
        <v>4326</v>
      </c>
      <c r="E492" t="s">
        <v>4288</v>
      </c>
      <c r="F492" t="s">
        <v>177</v>
      </c>
      <c r="G492">
        <v>236000</v>
      </c>
      <c r="H492" t="s">
        <v>4289</v>
      </c>
      <c r="I492" t="s">
        <v>4290</v>
      </c>
      <c r="J492" t="s">
        <v>496</v>
      </c>
      <c r="K492" t="s">
        <v>117</v>
      </c>
      <c r="L492" t="s">
        <v>4327</v>
      </c>
      <c r="M492" t="s">
        <v>4328</v>
      </c>
      <c r="N492" t="s">
        <v>4329</v>
      </c>
      <c r="O492" t="s">
        <v>3016</v>
      </c>
      <c r="P492">
        <v>75</v>
      </c>
      <c r="Q492">
        <v>15</v>
      </c>
      <c r="T492">
        <v>2</v>
      </c>
      <c r="W492">
        <v>-15</v>
      </c>
      <c r="X492">
        <v>43</v>
      </c>
      <c r="Y492">
        <v>-22</v>
      </c>
      <c r="Z492">
        <v>24</v>
      </c>
      <c r="AA492">
        <v>5</v>
      </c>
      <c r="AF492" t="s">
        <v>1844</v>
      </c>
      <c r="AG492" t="s">
        <v>1344</v>
      </c>
      <c r="AK492" t="s">
        <v>1691</v>
      </c>
      <c r="AM492" t="s">
        <v>2655</v>
      </c>
      <c r="AN492" t="s">
        <v>4330</v>
      </c>
      <c r="AP492" t="s">
        <v>129</v>
      </c>
      <c r="AQ492" t="s">
        <v>129</v>
      </c>
      <c r="AR492" t="s">
        <v>129</v>
      </c>
      <c r="AS492" t="s">
        <v>129</v>
      </c>
      <c r="AT492" t="s">
        <v>187</v>
      </c>
      <c r="AU492" t="s">
        <v>398</v>
      </c>
      <c r="AV492" t="s">
        <v>132</v>
      </c>
      <c r="AW492">
        <v>32</v>
      </c>
      <c r="AX492">
        <v>25</v>
      </c>
      <c r="AY492" t="s">
        <v>1400</v>
      </c>
      <c r="BD492" t="s">
        <v>4331</v>
      </c>
      <c r="BE492" t="s">
        <v>129</v>
      </c>
      <c r="BH492" t="s">
        <v>280</v>
      </c>
      <c r="BJ492">
        <v>1106</v>
      </c>
      <c r="BK492">
        <v>1089</v>
      </c>
      <c r="BL492">
        <v>440</v>
      </c>
      <c r="BM492">
        <v>90</v>
      </c>
      <c r="BN492">
        <v>96</v>
      </c>
      <c r="BO492">
        <v>1155</v>
      </c>
      <c r="BP492">
        <v>1115</v>
      </c>
      <c r="BQ492">
        <v>480</v>
      </c>
    </row>
    <row r="493" spans="1:69" x14ac:dyDescent="0.25">
      <c r="A493" t="s">
        <v>4332</v>
      </c>
      <c r="B493" t="s">
        <v>3339</v>
      </c>
      <c r="C493" t="s">
        <v>1100</v>
      </c>
      <c r="D493" t="s">
        <v>4333</v>
      </c>
      <c r="E493" t="s">
        <v>4334</v>
      </c>
      <c r="F493" t="s">
        <v>177</v>
      </c>
      <c r="G493">
        <v>298400</v>
      </c>
      <c r="H493" t="s">
        <v>4335</v>
      </c>
      <c r="I493" t="s">
        <v>4336</v>
      </c>
      <c r="J493" t="s">
        <v>496</v>
      </c>
      <c r="K493" t="s">
        <v>117</v>
      </c>
      <c r="L493" t="s">
        <v>4337</v>
      </c>
      <c r="M493" t="s">
        <v>4338</v>
      </c>
      <c r="N493" t="s">
        <v>4339</v>
      </c>
      <c r="O493" t="s">
        <v>4340</v>
      </c>
      <c r="P493">
        <v>115</v>
      </c>
      <c r="Q493">
        <v>30</v>
      </c>
      <c r="T493">
        <v>2</v>
      </c>
      <c r="W493">
        <v>18</v>
      </c>
      <c r="X493">
        <v>48</v>
      </c>
      <c r="Y493">
        <v>-10</v>
      </c>
      <c r="Z493">
        <v>24</v>
      </c>
      <c r="AA493">
        <v>6</v>
      </c>
      <c r="AC493">
        <v>121</v>
      </c>
      <c r="AF493" t="s">
        <v>572</v>
      </c>
      <c r="AG493" t="s">
        <v>122</v>
      </c>
      <c r="AJ493" t="s">
        <v>4341</v>
      </c>
      <c r="AK493" t="s">
        <v>1691</v>
      </c>
      <c r="AL493">
        <v>220</v>
      </c>
      <c r="AM493" t="s">
        <v>247</v>
      </c>
      <c r="AN493">
        <v>16</v>
      </c>
      <c r="AP493" t="s">
        <v>129</v>
      </c>
      <c r="AQ493" t="s">
        <v>129</v>
      </c>
      <c r="AR493" t="s">
        <v>129</v>
      </c>
      <c r="AS493" t="s">
        <v>129</v>
      </c>
      <c r="AT493" t="s">
        <v>130</v>
      </c>
      <c r="AU493" t="s">
        <v>704</v>
      </c>
      <c r="AV493" t="s">
        <v>4342</v>
      </c>
      <c r="AW493">
        <v>32</v>
      </c>
      <c r="AX493">
        <v>70</v>
      </c>
      <c r="AY493">
        <v>15</v>
      </c>
      <c r="BD493" t="s">
        <v>4343</v>
      </c>
      <c r="BE493" t="s">
        <v>129</v>
      </c>
      <c r="BH493" t="s">
        <v>280</v>
      </c>
      <c r="BJ493">
        <v>1345</v>
      </c>
      <c r="BK493">
        <v>900</v>
      </c>
      <c r="BL493">
        <v>340</v>
      </c>
      <c r="BM493">
        <v>116</v>
      </c>
      <c r="BN493">
        <v>128</v>
      </c>
      <c r="BO493">
        <v>1380</v>
      </c>
      <c r="BP493">
        <v>980</v>
      </c>
      <c r="BQ493">
        <v>440</v>
      </c>
    </row>
    <row r="494" spans="1:69" x14ac:dyDescent="0.25">
      <c r="A494" t="s">
        <v>4344</v>
      </c>
      <c r="B494" t="s">
        <v>3339</v>
      </c>
      <c r="C494" t="s">
        <v>1100</v>
      </c>
      <c r="D494" t="s">
        <v>4345</v>
      </c>
      <c r="E494" t="s">
        <v>4334</v>
      </c>
      <c r="F494" t="s">
        <v>177</v>
      </c>
      <c r="G494">
        <v>327100</v>
      </c>
      <c r="H494" t="s">
        <v>4335</v>
      </c>
      <c r="I494" t="s">
        <v>4346</v>
      </c>
      <c r="J494" t="s">
        <v>496</v>
      </c>
      <c r="K494" t="s">
        <v>117</v>
      </c>
      <c r="L494" t="s">
        <v>4347</v>
      </c>
      <c r="M494" t="s">
        <v>4348</v>
      </c>
      <c r="N494" t="s">
        <v>4349</v>
      </c>
      <c r="O494" t="s">
        <v>4350</v>
      </c>
      <c r="P494">
        <v>135</v>
      </c>
      <c r="Q494">
        <v>30</v>
      </c>
      <c r="T494">
        <v>2</v>
      </c>
      <c r="W494">
        <v>18</v>
      </c>
      <c r="X494">
        <v>48</v>
      </c>
      <c r="Y494">
        <v>-10</v>
      </c>
      <c r="Z494">
        <v>24</v>
      </c>
      <c r="AA494">
        <v>8</v>
      </c>
      <c r="AC494">
        <v>140</v>
      </c>
      <c r="AF494" t="s">
        <v>4351</v>
      </c>
      <c r="AG494" t="s">
        <v>4352</v>
      </c>
      <c r="AJ494" t="s">
        <v>4353</v>
      </c>
      <c r="AK494" t="s">
        <v>1691</v>
      </c>
      <c r="AL494">
        <v>220</v>
      </c>
      <c r="AM494" t="s">
        <v>247</v>
      </c>
      <c r="AN494">
        <v>16</v>
      </c>
      <c r="AP494" t="s">
        <v>129</v>
      </c>
      <c r="AQ494" t="s">
        <v>129</v>
      </c>
      <c r="AR494" t="s">
        <v>129</v>
      </c>
      <c r="AS494" t="s">
        <v>129</v>
      </c>
      <c r="AT494" t="s">
        <v>130</v>
      </c>
      <c r="AU494" t="s">
        <v>704</v>
      </c>
      <c r="AV494" t="s">
        <v>4342</v>
      </c>
      <c r="AW494">
        <v>40</v>
      </c>
      <c r="AX494">
        <v>70</v>
      </c>
      <c r="AY494">
        <v>15</v>
      </c>
      <c r="BD494" t="s">
        <v>4354</v>
      </c>
      <c r="BE494" t="s">
        <v>129</v>
      </c>
      <c r="BH494" t="s">
        <v>280</v>
      </c>
      <c r="BJ494">
        <v>1345</v>
      </c>
      <c r="BK494">
        <v>900</v>
      </c>
      <c r="BL494">
        <v>340</v>
      </c>
      <c r="BM494">
        <v>116</v>
      </c>
      <c r="BN494">
        <v>128</v>
      </c>
      <c r="BO494">
        <v>1380</v>
      </c>
      <c r="BP494">
        <v>980</v>
      </c>
      <c r="BQ494">
        <v>440</v>
      </c>
    </row>
    <row r="495" spans="1:69" x14ac:dyDescent="0.25">
      <c r="A495" t="s">
        <v>4355</v>
      </c>
      <c r="B495" t="s">
        <v>3339</v>
      </c>
      <c r="C495" t="s">
        <v>1100</v>
      </c>
      <c r="D495" t="s">
        <v>4356</v>
      </c>
      <c r="E495" t="s">
        <v>4334</v>
      </c>
      <c r="F495" t="s">
        <v>177</v>
      </c>
      <c r="G495">
        <v>312600</v>
      </c>
      <c r="H495" t="s">
        <v>4335</v>
      </c>
      <c r="I495" t="s">
        <v>4357</v>
      </c>
      <c r="J495" t="s">
        <v>496</v>
      </c>
      <c r="K495" t="s">
        <v>117</v>
      </c>
      <c r="L495" t="s">
        <v>4347</v>
      </c>
      <c r="M495" t="s">
        <v>4358</v>
      </c>
      <c r="N495" t="s">
        <v>4359</v>
      </c>
      <c r="O495" t="s">
        <v>4360</v>
      </c>
      <c r="P495">
        <v>135</v>
      </c>
      <c r="Q495">
        <v>30</v>
      </c>
      <c r="T495">
        <v>2</v>
      </c>
      <c r="W495">
        <v>10</v>
      </c>
      <c r="X495">
        <v>48</v>
      </c>
      <c r="Y495">
        <v>-15</v>
      </c>
      <c r="Z495">
        <v>27</v>
      </c>
      <c r="AA495">
        <v>8</v>
      </c>
      <c r="AC495">
        <v>140</v>
      </c>
      <c r="AD495" t="s">
        <v>1946</v>
      </c>
      <c r="AE495" t="s">
        <v>1556</v>
      </c>
      <c r="AJ495" t="s">
        <v>4361</v>
      </c>
      <c r="AK495" t="s">
        <v>1691</v>
      </c>
      <c r="AL495">
        <v>380</v>
      </c>
      <c r="AM495" t="s">
        <v>247</v>
      </c>
      <c r="AN495">
        <v>16</v>
      </c>
      <c r="AP495" t="s">
        <v>129</v>
      </c>
      <c r="AQ495" t="s">
        <v>129</v>
      </c>
      <c r="AR495" t="s">
        <v>129</v>
      </c>
      <c r="AS495" t="s">
        <v>129</v>
      </c>
      <c r="AT495" t="s">
        <v>130</v>
      </c>
      <c r="AU495" t="s">
        <v>535</v>
      </c>
      <c r="AV495" t="s">
        <v>4342</v>
      </c>
      <c r="AW495">
        <v>25</v>
      </c>
      <c r="AX495">
        <v>70</v>
      </c>
      <c r="AY495">
        <v>15</v>
      </c>
      <c r="BD495" t="s">
        <v>4362</v>
      </c>
      <c r="BE495" t="s">
        <v>129</v>
      </c>
      <c r="BH495" t="s">
        <v>537</v>
      </c>
      <c r="BJ495">
        <v>1345</v>
      </c>
      <c r="BK495">
        <v>900</v>
      </c>
      <c r="BL495">
        <v>340</v>
      </c>
      <c r="BM495">
        <v>116</v>
      </c>
      <c r="BN495">
        <v>123</v>
      </c>
      <c r="BO495">
        <v>1380</v>
      </c>
      <c r="BP495">
        <v>980</v>
      </c>
      <c r="BQ495">
        <v>440</v>
      </c>
    </row>
    <row r="496" spans="1:69" x14ac:dyDescent="0.25">
      <c r="A496" t="s">
        <v>4363</v>
      </c>
      <c r="B496" t="s">
        <v>3339</v>
      </c>
      <c r="C496" t="s">
        <v>1100</v>
      </c>
      <c r="D496" t="s">
        <v>4364</v>
      </c>
      <c r="E496" t="s">
        <v>4334</v>
      </c>
      <c r="F496" t="s">
        <v>177</v>
      </c>
      <c r="G496">
        <v>341300</v>
      </c>
      <c r="H496" t="s">
        <v>4335</v>
      </c>
      <c r="I496" t="s">
        <v>4365</v>
      </c>
      <c r="J496" t="s">
        <v>496</v>
      </c>
      <c r="K496" t="s">
        <v>117</v>
      </c>
      <c r="L496" t="s">
        <v>4366</v>
      </c>
      <c r="M496" t="s">
        <v>4367</v>
      </c>
      <c r="N496" t="s">
        <v>2402</v>
      </c>
      <c r="O496" t="s">
        <v>2921</v>
      </c>
      <c r="P496">
        <v>145</v>
      </c>
      <c r="Q496">
        <v>30</v>
      </c>
      <c r="T496">
        <v>2</v>
      </c>
      <c r="W496">
        <v>18</v>
      </c>
      <c r="X496">
        <v>48</v>
      </c>
      <c r="Y496">
        <v>-10</v>
      </c>
      <c r="Z496">
        <v>24</v>
      </c>
      <c r="AA496">
        <v>9</v>
      </c>
      <c r="AC496">
        <v>155</v>
      </c>
      <c r="AF496" t="s">
        <v>4368</v>
      </c>
      <c r="AG496" t="s">
        <v>4369</v>
      </c>
      <c r="AJ496" t="s">
        <v>4370</v>
      </c>
      <c r="AK496" t="s">
        <v>1691</v>
      </c>
      <c r="AL496">
        <v>220</v>
      </c>
      <c r="AM496" t="s">
        <v>247</v>
      </c>
      <c r="AN496">
        <v>16</v>
      </c>
      <c r="AP496" t="s">
        <v>129</v>
      </c>
      <c r="AQ496" t="s">
        <v>129</v>
      </c>
      <c r="AR496" t="s">
        <v>129</v>
      </c>
      <c r="AS496" t="s">
        <v>129</v>
      </c>
      <c r="AT496" t="s">
        <v>130</v>
      </c>
      <c r="AU496" t="s">
        <v>704</v>
      </c>
      <c r="AV496" t="s">
        <v>4342</v>
      </c>
      <c r="AW496">
        <v>40</v>
      </c>
      <c r="AX496">
        <v>70</v>
      </c>
      <c r="AY496">
        <v>15</v>
      </c>
      <c r="BD496" t="s">
        <v>4371</v>
      </c>
      <c r="BE496" t="s">
        <v>129</v>
      </c>
      <c r="BH496" t="s">
        <v>280</v>
      </c>
      <c r="BJ496">
        <v>1345</v>
      </c>
      <c r="BK496">
        <v>900</v>
      </c>
      <c r="BL496">
        <v>340</v>
      </c>
      <c r="BM496">
        <v>116</v>
      </c>
      <c r="BN496">
        <v>128</v>
      </c>
      <c r="BO496">
        <v>1380</v>
      </c>
      <c r="BP496">
        <v>980</v>
      </c>
      <c r="BQ496">
        <v>440</v>
      </c>
    </row>
    <row r="497" spans="1:69" x14ac:dyDescent="0.25">
      <c r="A497" t="s">
        <v>4372</v>
      </c>
      <c r="B497" t="s">
        <v>3339</v>
      </c>
      <c r="C497" t="s">
        <v>1100</v>
      </c>
      <c r="D497" t="s">
        <v>4373</v>
      </c>
      <c r="E497" t="s">
        <v>4334</v>
      </c>
      <c r="F497" t="s">
        <v>113</v>
      </c>
      <c r="G497">
        <v>331300</v>
      </c>
      <c r="H497" t="s">
        <v>4335</v>
      </c>
      <c r="I497" t="s">
        <v>4374</v>
      </c>
      <c r="J497" t="s">
        <v>496</v>
      </c>
      <c r="K497" t="s">
        <v>117</v>
      </c>
      <c r="L497" t="s">
        <v>4375</v>
      </c>
      <c r="M497" t="s">
        <v>4376</v>
      </c>
      <c r="N497" t="s">
        <v>3950</v>
      </c>
      <c r="O497" t="s">
        <v>4377</v>
      </c>
      <c r="P497">
        <v>145</v>
      </c>
      <c r="Q497">
        <v>30</v>
      </c>
      <c r="T497">
        <v>2</v>
      </c>
      <c r="W497">
        <v>10</v>
      </c>
      <c r="X497">
        <v>48</v>
      </c>
      <c r="Y497">
        <v>-15</v>
      </c>
      <c r="Z497">
        <v>27</v>
      </c>
      <c r="AA497">
        <v>9</v>
      </c>
      <c r="AC497">
        <v>160</v>
      </c>
      <c r="AD497" t="s">
        <v>921</v>
      </c>
      <c r="AE497" t="s">
        <v>734</v>
      </c>
      <c r="AJ497" t="s">
        <v>4378</v>
      </c>
      <c r="AK497" t="s">
        <v>1691</v>
      </c>
      <c r="AL497">
        <v>380</v>
      </c>
      <c r="AM497" t="s">
        <v>247</v>
      </c>
      <c r="AN497">
        <v>19</v>
      </c>
      <c r="AP497" t="s">
        <v>129</v>
      </c>
      <c r="AQ497" t="s">
        <v>129</v>
      </c>
      <c r="AR497" t="s">
        <v>129</v>
      </c>
      <c r="AS497" t="s">
        <v>129</v>
      </c>
      <c r="AT497" t="s">
        <v>130</v>
      </c>
      <c r="AU497" t="s">
        <v>535</v>
      </c>
      <c r="AV497" t="s">
        <v>4342</v>
      </c>
      <c r="AW497">
        <v>25</v>
      </c>
      <c r="AX497">
        <v>70</v>
      </c>
      <c r="AY497">
        <v>15</v>
      </c>
      <c r="BD497" t="s">
        <v>4379</v>
      </c>
      <c r="BE497" t="s">
        <v>129</v>
      </c>
      <c r="BH497" t="s">
        <v>537</v>
      </c>
      <c r="BJ497">
        <v>1398</v>
      </c>
      <c r="BK497">
        <v>900</v>
      </c>
      <c r="BL497">
        <v>340</v>
      </c>
      <c r="BM497">
        <v>116</v>
      </c>
      <c r="BN497">
        <v>123</v>
      </c>
      <c r="BO497">
        <v>1380</v>
      </c>
      <c r="BP497">
        <v>980</v>
      </c>
      <c r="BQ497">
        <v>440</v>
      </c>
    </row>
  </sheetData>
  <sheetProtection formatCells="0" formatColumns="0" formatRows="0" insertColumns="0" insertRows="0" insertHyperlinks="0" deleteColumns="0" deleteRows="0" sort="0" autoFilter="0" pivotTables="0"/>
  <autoFilter ref="A4:DD4"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DB49F-1BC1-4BE3-AD92-718E50E6A33D}">
  <dimension ref="A1:AC591"/>
  <sheetViews>
    <sheetView tabSelected="1" workbookViewId="0"/>
  </sheetViews>
  <sheetFormatPr defaultRowHeight="15" x14ac:dyDescent="0.25"/>
  <cols>
    <col min="1" max="1" width="27.85546875" customWidth="1"/>
    <col min="2" max="2" width="28.28515625" customWidth="1"/>
    <col min="3" max="3" width="62.5703125" customWidth="1"/>
    <col min="4" max="4" width="54.140625" customWidth="1"/>
    <col min="5" max="5" width="38.140625" customWidth="1"/>
    <col min="6" max="6" width="59.85546875" customWidth="1"/>
    <col min="7" max="7" width="61.140625" customWidth="1"/>
    <col min="8" max="8" width="60.7109375" customWidth="1"/>
    <col min="9" max="9" width="35.140625" customWidth="1"/>
    <col min="10" max="10" width="26.28515625" customWidth="1"/>
    <col min="11" max="11" width="38.7109375" customWidth="1"/>
    <col min="12" max="12" width="34.42578125" customWidth="1"/>
    <col min="13" max="13" width="44.28515625" customWidth="1"/>
    <col min="14" max="14" width="42.28515625" customWidth="1"/>
    <col min="15" max="15" width="40.28515625" customWidth="1"/>
    <col min="16" max="16" width="41" customWidth="1"/>
    <col min="17" max="17" width="48.85546875" customWidth="1"/>
    <col min="18" max="18" width="56.28515625" customWidth="1"/>
    <col min="19" max="19" width="53.5703125" customWidth="1"/>
    <col min="20" max="20" width="43.140625" customWidth="1"/>
    <col min="21" max="21" width="40.85546875" customWidth="1"/>
    <col min="22" max="22" width="41.5703125" customWidth="1"/>
    <col min="23" max="23" width="53.42578125" customWidth="1"/>
    <col min="24" max="24" width="14.42578125" customWidth="1"/>
    <col min="25" max="25" width="55.85546875" customWidth="1"/>
    <col min="26" max="26" width="68.28515625" customWidth="1"/>
    <col min="27" max="27" width="64" customWidth="1"/>
    <col min="28" max="28" width="66.28515625" customWidth="1"/>
    <col min="29" max="29" width="50.7109375" customWidth="1"/>
  </cols>
  <sheetData>
    <row r="1" spans="1:29" x14ac:dyDescent="0.25">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row>
    <row r="2" spans="1:29" ht="210" x14ac:dyDescent="0.25">
      <c r="A2" s="4" t="s">
        <v>4457</v>
      </c>
      <c r="B2" s="4" t="s">
        <v>4458</v>
      </c>
      <c r="C2" s="6" t="s">
        <v>4399</v>
      </c>
      <c r="D2" s="6" t="s">
        <v>4383</v>
      </c>
      <c r="E2" s="4" t="s">
        <v>4384</v>
      </c>
      <c r="F2" s="6" t="s">
        <v>4397</v>
      </c>
      <c r="G2" s="4" t="s">
        <v>4385</v>
      </c>
      <c r="H2" s="4" t="s">
        <v>4386</v>
      </c>
      <c r="I2" s="3" t="s">
        <v>4459</v>
      </c>
      <c r="J2" s="3" t="s">
        <v>4460</v>
      </c>
      <c r="K2" s="3" t="s">
        <v>4461</v>
      </c>
      <c r="L2" s="4" t="s">
        <v>4396</v>
      </c>
      <c r="M2" s="3" t="s">
        <v>4462</v>
      </c>
      <c r="N2" s="3" t="s">
        <v>4463</v>
      </c>
      <c r="O2" s="3" t="s">
        <v>4464</v>
      </c>
      <c r="P2" s="3" t="s">
        <v>4465</v>
      </c>
      <c r="Q2" s="3" t="s">
        <v>4466</v>
      </c>
      <c r="R2" s="4" t="s">
        <v>4387</v>
      </c>
      <c r="S2" s="6" t="s">
        <v>4398</v>
      </c>
      <c r="T2" s="3" t="s">
        <v>4467</v>
      </c>
      <c r="U2" s="3" t="s">
        <v>4468</v>
      </c>
      <c r="V2" s="3" t="s">
        <v>4469</v>
      </c>
      <c r="W2" s="4" t="s">
        <v>4389</v>
      </c>
      <c r="X2" s="4" t="s">
        <v>4390</v>
      </c>
      <c r="Y2" s="4" t="s">
        <v>4391</v>
      </c>
      <c r="Z2" s="4" t="s">
        <v>4394</v>
      </c>
      <c r="AA2" s="4" t="s">
        <v>4395</v>
      </c>
      <c r="AB2" s="4" t="s">
        <v>4392</v>
      </c>
      <c r="AC2" s="4" t="s">
        <v>4393</v>
      </c>
    </row>
    <row r="4" spans="1:29" x14ac:dyDescent="0.25">
      <c r="A4" t="s">
        <v>4380</v>
      </c>
      <c r="B4" t="s">
        <v>4400</v>
      </c>
      <c r="C4" t="s">
        <v>4401</v>
      </c>
      <c r="D4" t="s">
        <v>4402</v>
      </c>
      <c r="E4" t="s">
        <v>4403</v>
      </c>
      <c r="F4" t="s">
        <v>4404</v>
      </c>
      <c r="G4" t="s">
        <v>4405</v>
      </c>
      <c r="H4" t="s">
        <v>4406</v>
      </c>
      <c r="I4" t="s">
        <v>4407</v>
      </c>
      <c r="J4" t="s">
        <v>4408</v>
      </c>
      <c r="K4" t="s">
        <v>4409</v>
      </c>
      <c r="L4" t="s">
        <v>4410</v>
      </c>
      <c r="M4" t="s">
        <v>4411</v>
      </c>
      <c r="N4" t="s">
        <v>4412</v>
      </c>
      <c r="O4" t="s">
        <v>4413</v>
      </c>
      <c r="P4" t="s">
        <v>4414</v>
      </c>
      <c r="Q4" t="s">
        <v>4415</v>
      </c>
      <c r="R4" t="s">
        <v>4416</v>
      </c>
      <c r="S4" t="s">
        <v>4417</v>
      </c>
      <c r="T4" t="s">
        <v>4418</v>
      </c>
      <c r="U4" t="s">
        <v>4419</v>
      </c>
      <c r="V4" t="s">
        <v>4420</v>
      </c>
      <c r="W4" t="s">
        <v>4421</v>
      </c>
      <c r="X4" t="s">
        <v>4422</v>
      </c>
      <c r="Y4" t="s">
        <v>4423</v>
      </c>
      <c r="Z4" t="s">
        <v>4424</v>
      </c>
      <c r="AA4" t="s">
        <v>4425</v>
      </c>
      <c r="AB4" t="s">
        <v>4426</v>
      </c>
      <c r="AC4" t="s">
        <v>4427</v>
      </c>
    </row>
    <row r="5" spans="1:29" x14ac:dyDescent="0.25">
      <c r="A5" t="s">
        <v>4428</v>
      </c>
      <c r="B5" t="s">
        <v>4429</v>
      </c>
      <c r="C5" t="s">
        <v>4430</v>
      </c>
      <c r="D5" t="s">
        <v>4431</v>
      </c>
      <c r="E5" t="s">
        <v>4432</v>
      </c>
      <c r="F5" t="s">
        <v>4433</v>
      </c>
      <c r="G5" t="s">
        <v>4434</v>
      </c>
      <c r="H5" t="s">
        <v>4435</v>
      </c>
      <c r="I5" t="s">
        <v>4436</v>
      </c>
      <c r="J5" t="s">
        <v>4437</v>
      </c>
      <c r="K5" t="s">
        <v>4438</v>
      </c>
      <c r="L5" t="s">
        <v>4439</v>
      </c>
      <c r="M5" t="s">
        <v>4440</v>
      </c>
      <c r="N5" t="s">
        <v>4441</v>
      </c>
      <c r="O5" t="s">
        <v>4442</v>
      </c>
      <c r="P5" t="s">
        <v>4443</v>
      </c>
      <c r="Q5" t="s">
        <v>4444</v>
      </c>
      <c r="R5" t="s">
        <v>4445</v>
      </c>
      <c r="S5" t="s">
        <v>4446</v>
      </c>
      <c r="T5" t="s">
        <v>4447</v>
      </c>
      <c r="U5" t="s">
        <v>4448</v>
      </c>
      <c r="V5" t="s">
        <v>4449</v>
      </c>
      <c r="W5" t="s">
        <v>4450</v>
      </c>
      <c r="X5" t="s">
        <v>4451</v>
      </c>
      <c r="Y5" t="s">
        <v>4452</v>
      </c>
      <c r="Z5" t="s">
        <v>4453</v>
      </c>
      <c r="AA5" t="s">
        <v>4454</v>
      </c>
      <c r="AB5" t="s">
        <v>4455</v>
      </c>
      <c r="AC5" t="s">
        <v>4456</v>
      </c>
    </row>
    <row r="6" spans="1:29" x14ac:dyDescent="0.25">
      <c r="B6" t="str">
        <f>IF(LEFT(TRIM(Worksheet!D5),6)="Сплит-","Сплит-система",IF(LEFT(TRIM(Worksheet!D5),1)="Блок н","Наружный блок","Блок внутренний"))</f>
        <v>Сплит-система</v>
      </c>
      <c r="C6" t="str">
        <f>IF(LEFT(TRIM(Worksheet!D5),1)="С","Сплит-система",1)</f>
        <v>Сплит-система</v>
      </c>
    </row>
    <row r="7" spans="1:29" x14ac:dyDescent="0.25">
      <c r="A7" t="s">
        <v>4380</v>
      </c>
      <c r="B7" t="s">
        <v>4400</v>
      </c>
      <c r="C7" t="s">
        <v>4401</v>
      </c>
      <c r="D7" t="s">
        <v>4402</v>
      </c>
      <c r="E7" t="s">
        <v>4403</v>
      </c>
      <c r="F7" t="s">
        <v>4404</v>
      </c>
      <c r="G7" t="s">
        <v>4405</v>
      </c>
      <c r="H7" t="s">
        <v>4406</v>
      </c>
      <c r="I7" t="s">
        <v>4407</v>
      </c>
      <c r="J7" t="s">
        <v>4408</v>
      </c>
      <c r="K7" t="s">
        <v>4409</v>
      </c>
      <c r="L7" t="s">
        <v>4410</v>
      </c>
      <c r="M7" t="s">
        <v>4411</v>
      </c>
      <c r="N7" t="s">
        <v>4412</v>
      </c>
      <c r="O7" t="s">
        <v>4413</v>
      </c>
      <c r="P7" t="s">
        <v>4414</v>
      </c>
      <c r="Q7" t="s">
        <v>4415</v>
      </c>
      <c r="R7" t="s">
        <v>4416</v>
      </c>
      <c r="S7" t="s">
        <v>4417</v>
      </c>
      <c r="T7" t="s">
        <v>4418</v>
      </c>
      <c r="U7" t="s">
        <v>4419</v>
      </c>
      <c r="V7" t="s">
        <v>4420</v>
      </c>
      <c r="W7" t="s">
        <v>4421</v>
      </c>
      <c r="X7" t="s">
        <v>4422</v>
      </c>
      <c r="Y7" t="s">
        <v>4423</v>
      </c>
      <c r="Z7" t="s">
        <v>4424</v>
      </c>
      <c r="AA7" t="s">
        <v>4425</v>
      </c>
      <c r="AB7" t="s">
        <v>4426</v>
      </c>
      <c r="AC7" t="s">
        <v>4427</v>
      </c>
    </row>
    <row r="8" spans="1:29" x14ac:dyDescent="0.25">
      <c r="A8" t="str">
        <f>Worksheet!B5</f>
        <v>FUJITSU</v>
      </c>
      <c r="B8" t="str">
        <f>Worksheet!C5</f>
        <v>RAC</v>
      </c>
      <c r="C8">
        <f>Worksheet!L5</f>
        <v>2</v>
      </c>
      <c r="D8">
        <f>Worksheet!AC5</f>
        <v>11</v>
      </c>
      <c r="E8" t="str">
        <f>Worksheet!K5</f>
        <v>Y</v>
      </c>
      <c r="F8">
        <f>Worksheet!M5</f>
        <v>2</v>
      </c>
      <c r="G8" t="str">
        <f>Worksheet!N5</f>
        <v>0,465</v>
      </c>
      <c r="H8" t="str">
        <f>Worksheet!O5</f>
        <v>0,685</v>
      </c>
      <c r="L8" t="str">
        <f>Worksheet!AT5</f>
        <v>R410A</v>
      </c>
      <c r="R8" t="str">
        <f>CONCATENATE(Worksheet!R5," / ",Worksheet!S5)</f>
        <v xml:space="preserve"> / </v>
      </c>
      <c r="S8" t="str">
        <f>Worksheet!AK5</f>
        <v>PANASONIC</v>
      </c>
      <c r="W8">
        <f>Worksheet!V5</f>
        <v>0</v>
      </c>
      <c r="X8" t="str">
        <f>Worksheet!AM5</f>
        <v>6,35</v>
      </c>
      <c r="Y8" t="str">
        <f>Worksheet!AN5</f>
        <v>9,52</v>
      </c>
      <c r="Z8">
        <f>Worksheet!P5</f>
        <v>20</v>
      </c>
      <c r="AA8">
        <f>Worksheet!Q5</f>
        <v>15</v>
      </c>
      <c r="AB8" t="str">
        <f>CONCATENATE("от ",Worksheet!W5," до +",Worksheet!X5)</f>
        <v>от -10 до +43</v>
      </c>
      <c r="AC8" t="str">
        <f>CONCATENATE("от ",Worksheet!Y5," до +",Worksheet!Z5)</f>
        <v>от -15 до +24</v>
      </c>
    </row>
    <row r="9" spans="1:29" x14ac:dyDescent="0.25">
      <c r="B9" t="str">
        <f>IF(LEFT(TRIM(Worksheet!D5),6)="Сплит-","Сплит-система",IF(LEFT(TRIM(Worksheet!D5),1)="Блок н","Наружный блок","Блок внутренний"))</f>
        <v>Сплит-система</v>
      </c>
    </row>
    <row r="10" spans="1:29" s="10" customFormat="1" x14ac:dyDescent="0.25">
      <c r="A10" s="10" t="str">
        <f>CONCATENATE("E[",Worksheet!B5,"]")</f>
        <v>E[FUJITSU]</v>
      </c>
      <c r="B10" s="10" t="str">
        <f>CONCATENATE(Worksheet!C5,"[",IF(LEFT(TRIM(Worksheet!D5),6)="Сплит-","Сплит-система",IF(LEFT(TRIM(Worksheet!D5),1)="Блок н","Наружный блок","Блок внутренний")),"]")</f>
        <v>RAC[Сплит-система]</v>
      </c>
      <c r="C10" s="10" t="str">
        <f>CONCATENATE("N[",Лист1!C8,"]")</f>
        <v>N[2]</v>
      </c>
      <c r="D10" s="10" t="str">
        <f>CONCATENATE("N[",Лист1!D8,"]")</f>
        <v>N[11]</v>
      </c>
      <c r="E10" s="10" t="str">
        <f>IF(Worksheet!K5="Y",CONCATENATE("S[","да]"),CONCATENATE("S[","нет]"))</f>
        <v>S[да]</v>
      </c>
      <c r="F10" s="10" t="str">
        <f>CONCATENATE("N[",Worksheet!M5,"]")</f>
        <v>N[2]</v>
      </c>
      <c r="G10" s="10" t="str">
        <f>CONCATENATE("N[",Worksheet!N5,"]")</f>
        <v>N[0,465]</v>
      </c>
      <c r="H10" s="10" t="str">
        <f>CONCATENATE("N[",Worksheet!O5,"]")</f>
        <v>N[0,685]</v>
      </c>
      <c r="L10" s="10" t="str">
        <f>CONCATENATE("S[",Worksheet!AT5,"]")</f>
        <v>S[R410A]</v>
      </c>
      <c r="R10" s="10" t="str">
        <f>CONCATENATE("S[",CONCATENATE(Worksheet!R5," / ",Worksheet!S5),"]")</f>
        <v>S[ / ]</v>
      </c>
      <c r="S10" s="10" t="str">
        <f>CONCATENATE("S[",Worksheet!AK5,"]")</f>
        <v>S[PANASONIC]</v>
      </c>
      <c r="W10" s="10" t="str">
        <f>CONCATENATE("N[",Worksheet!V5,"]")</f>
        <v>N[]</v>
      </c>
      <c r="X10" s="10" t="str">
        <f>CONCATENATE("N[",Worksheet!AM5,"]")</f>
        <v>N[6,35]</v>
      </c>
      <c r="Y10" s="10" t="str">
        <f>CONCATENATE("N[",Worksheet!AN5,"]")</f>
        <v>N[9,52]</v>
      </c>
      <c r="Z10" s="10" t="str">
        <f>CONCATENATE("N[",Worksheet!P5,"]")</f>
        <v>N[20]</v>
      </c>
      <c r="AA10" s="10" t="str">
        <f>CONCATENATE("S[",Worksheet!Q5,"]")</f>
        <v>S[15]</v>
      </c>
      <c r="AB10" s="10" t="str">
        <f>CONCATENATE("S[",CONCATENATE("от ",Worksheet!W5," до +",Worksheet!X5),"]")</f>
        <v>S[от -10 до +43]</v>
      </c>
      <c r="AC10" s="10" t="str">
        <f>CONCATENATE("S[",CONCATENATE("от ",Worksheet!Y5," до +",Worksheet!Z5),"]")</f>
        <v>S[от -15 до +24]</v>
      </c>
    </row>
    <row r="11" spans="1:29" x14ac:dyDescent="0.25">
      <c r="A11" t="str">
        <f>CONCATENATE($A$4,": ",CONCATENATE("E[",Worksheet!B5,"]"))</f>
        <v>Производитель: E[FUJITSU]</v>
      </c>
      <c r="B11" s="11" t="str">
        <f>CONCATENATE($B$4,": ",CONCATENATE(Worksheet!C5,"[",IF(LEFT(TRIM(Worksheet!D5),6)="Сплит-","Сплит-система",IF(LEFT(TRIM(Worksheet!D5),1)="Блок н","Наружный блок","Блок внутренний")),"]"))</f>
        <v xml:space="preserve"> Тип: RAC[Сплит-система]</v>
      </c>
      <c r="C11" t="str">
        <f>CONCATENATE($C$4,": ",CONCATENATE("N[",Worksheet!L5,"]"))</f>
        <v xml:space="preserve"> (Сплит система) Холодопроизводительность: N[2]</v>
      </c>
      <c r="D11" t="str">
        <f>CONCATENATE($D$4,": ",CONCATENATE("N[",Worksheet!AC5,"]"))</f>
        <v xml:space="preserve"> (Сплит система) Площадь помещения: N[11]</v>
      </c>
      <c r="E11" t="str">
        <f>CONCATENATE($E$4,": ",IF(Worksheet!K5="Y",CONCATENATE("S[","да]"),CONCATENATE("S[","нет]")))</f>
        <v xml:space="preserve"> (Сплит система) Инвертор: S[да]</v>
      </c>
      <c r="F11" t="str">
        <f>CONCATENATE($F$4,": ",CONCATENATE("N[",Worksheet!M5,"]"))</f>
        <v xml:space="preserve"> (Сплит система) Теплопроизводительность: N[2]</v>
      </c>
      <c r="G11" t="str">
        <f>CONCATENATE($G$4,": ",CONCATENATE("N[",Worksheet!N5,"]"))</f>
        <v xml:space="preserve"> (Потребляемая мощность) Охлаждение: N[0,465]</v>
      </c>
      <c r="H11" t="str">
        <f>CONCATENATE($H$4,": ",CONCATENATE("N[",Worksheet!O5,"]"))</f>
        <v xml:space="preserve"> (Потребляемая мощность) Обогрев: N[0,685]</v>
      </c>
      <c r="I11" t="str">
        <f>CONCATENATE($I$4,": ")</f>
        <v xml:space="preserve"> (Рабочий ток) Охлаждение: </v>
      </c>
      <c r="J11" t="str">
        <f>CONCATENATE($J$4,": ")</f>
        <v xml:space="preserve"> (Рабочий ток) Обогрев: </v>
      </c>
      <c r="K11" t="str">
        <f>CONCATENATE($J$4,": ")</f>
        <v xml:space="preserve"> (Рабочий ток) Обогрев: </v>
      </c>
      <c r="L11" t="str">
        <f>CONCATENATE($L$4,": ",CONCATENATE("S[",Worksheet!AT5,"]"))</f>
        <v xml:space="preserve"> (Рабочий ток) Хладагент: S[R410A]</v>
      </c>
      <c r="M11" t="str">
        <f>CONCATENATE($M$4,": ")</f>
        <v xml:space="preserve"> (Рабочий ток) Количество хладагента: </v>
      </c>
      <c r="N11" t="str">
        <f>CONCATENATE($N$4,": ")</f>
        <v xml:space="preserve"> (Рабочий ток) Объем рециркулируемого воздуха внутреннего блока: </v>
      </c>
      <c r="O11" t="str">
        <f>CONCATENATE($O$4,": ")</f>
        <v xml:space="preserve"> (Внутренний блок) Размеры (Ш × Г × В): </v>
      </c>
      <c r="P11" t="str">
        <f>CONCATENATE($P$4,": ")</f>
        <v xml:space="preserve"> (Внутренний блок) Упаковка (Ш × Г × В): </v>
      </c>
      <c r="Q11" t="str">
        <f>CONCATENATE($Q$4,": ")</f>
        <v xml:space="preserve"> (Внутренний блок) Масса (нетто / брутто): </v>
      </c>
      <c r="R11" t="str">
        <f>CONCATENATE($R$4,": ",CONCATENATE("S[",CONCATENATE(Worksheet!R5," / ",Worksheet!S5),"]"))</f>
        <v xml:space="preserve"> (Внутренний блок) Уровень шума мин. / макс.: S[ / ]</v>
      </c>
      <c r="S11" t="str">
        <f>CONCATENATE($S$4,": ",CONCATENATE("S[",Worksheet!AK5,"]"))</f>
        <v xml:space="preserve"> (Наружный блок) Марка компрессора: S[PANASONIC]</v>
      </c>
      <c r="T11" t="str">
        <f>CONCATENATE($T$4,": ")</f>
        <v xml:space="preserve"> (Наружный блок) Размеры (Ш × Г × В): </v>
      </c>
      <c r="U11" t="str">
        <f>CONCATENATE($U$4,": ")</f>
        <v xml:space="preserve"> (Наружный блок) Упаковка (Ш × Г × В): </v>
      </c>
      <c r="V11" t="str">
        <f>CONCATENATE($V$4,": ")</f>
        <v xml:space="preserve"> (Наружный блок) Масса (нетто / брутто): </v>
      </c>
      <c r="W11" t="str">
        <f>CONCATENATE($W$4,": ",CONCATENATE("N[",Worksheet!V5,"]"))</f>
        <v xml:space="preserve"> (Наружный блок) Максимальный уровень шума: N[]</v>
      </c>
      <c r="X11" t="str">
        <f>CONCATENATE("N[",Worksheet!AM5,"]")</f>
        <v>N[6,35]</v>
      </c>
      <c r="Y11" t="str">
        <f>CONCATENATE($Y$4,": ",CONCATENATE("N[",Worksheet!AN5,"]"))</f>
        <v xml:space="preserve"> (Соединительные трубы) Газовая линия : N[9,52]</v>
      </c>
      <c r="Z11" t="str">
        <f>CONCATENATE($Z$4,": ",CONCATENATE("N[",Worksheet!P5,"]"))</f>
        <v xml:space="preserve"> (Соединительные трубы) Максимальная длина трубопровода: N[20]</v>
      </c>
      <c r="AA11" t="str">
        <f>CONCATENATE($AA$4,": ",CONCATENATE("S[",Worksheet!Q5,"]"))</f>
        <v xml:space="preserve"> (Соединительные трубы) Максимальный перепад высот: S[15]</v>
      </c>
      <c r="AB11" t="str">
        <f>CONCATENATE($AB$4,": ",CONCATENATE("S[",CONCATENATE("от ",Worksheet!W5," до +",Worksheet!X5),"]"))</f>
        <v xml:space="preserve"> (Допустимая темп. наружного воздуха) Охлаждение: S[от -10 до +43]</v>
      </c>
      <c r="AC11" t="str">
        <f>CONCATENATE($AC$4,": ",CONCATENATE("S[",CONCATENATE("от ",Worksheet!Y5," до +",Worksheet!Z5),"]"))</f>
        <v xml:space="preserve"> (Допустимая темп. наружного воздуха) Обогрев: S[от -15 до +24]</v>
      </c>
    </row>
    <row r="12" spans="1:29" x14ac:dyDescent="0.25">
      <c r="A12" t="str">
        <f>CONCATENATE($A$4,": ",CONCATENATE("E[",Worksheet!B6,"]"))</f>
        <v>Производитель: E[FUJITSU]</v>
      </c>
      <c r="B12" s="11" t="str">
        <f>CONCATENATE($B$4,": ",CONCATENATE(Worksheet!C6,"[",IF(LEFT(TRIM(Worksheet!D6),6)="Сплит-","Сплит-система",IF(LEFT(TRIM(Worksheet!D6),1)="Блок н","Наружный блок","Блок внутренний")),"]"))</f>
        <v xml:space="preserve"> Тип: RAC[Сплит-система]</v>
      </c>
      <c r="C12" t="str">
        <f>CONCATENATE($C$4,": ",CONCATENATE("N[",Worksheet!L6,"]"))</f>
        <v xml:space="preserve"> (Сплит система) Холодопроизводительность: N[2,5]</v>
      </c>
      <c r="D12" t="str">
        <f>CONCATENATE($D$4,": ",CONCATENATE("N[",Worksheet!AC6,"]"))</f>
        <v xml:space="preserve"> (Сплит система) Площадь помещения: N[14]</v>
      </c>
      <c r="E12" t="str">
        <f>CONCATENATE($E$4,": ",IF(Worksheet!K6="Y",CONCATENATE("S[","да]"),CONCATENATE("S[","нет]")))</f>
        <v xml:space="preserve"> (Сплит система) Инвертор: S[да]</v>
      </c>
      <c r="F12" t="str">
        <f>CONCATENATE($F$4,": ",CONCATENATE("N[",Worksheet!M6,"]"))</f>
        <v xml:space="preserve"> (Сплит система) Теплопроизводительность: N[2,5]</v>
      </c>
      <c r="G12" t="str">
        <f>CONCATENATE($G$4,": ",CONCATENATE("N[",Worksheet!N6,"]"))</f>
        <v xml:space="preserve"> (Потребляемая мощность) Охлаждение: N[0,65]</v>
      </c>
      <c r="H12" t="str">
        <f>CONCATENATE($H$4,": ",CONCATENATE("N[",Worksheet!O6,"]"))</f>
        <v xml:space="preserve"> (Потребляемая мощность) Обогрев: N[0,73]</v>
      </c>
      <c r="I12" t="str">
        <f t="shared" ref="I12:I75" si="0">CONCATENATE($I$4,": ")</f>
        <v xml:space="preserve"> (Рабочий ток) Охлаждение: </v>
      </c>
      <c r="J12" t="str">
        <f t="shared" ref="J12:K75" si="1">CONCATENATE($J$4,": ")</f>
        <v xml:space="preserve"> (Рабочий ток) Обогрев: </v>
      </c>
      <c r="K12" t="str">
        <f t="shared" si="1"/>
        <v xml:space="preserve"> (Рабочий ток) Обогрев: </v>
      </c>
      <c r="L12" t="str">
        <f>CONCATENATE($L$4,": ",CONCATENATE("S[",Worksheet!AT6,"]"))</f>
        <v xml:space="preserve"> (Рабочий ток) Хладагент: S[R410A]</v>
      </c>
      <c r="M12" t="str">
        <f t="shared" ref="M12:M75" si="2">CONCATENATE($M$4,": ")</f>
        <v xml:space="preserve"> (Рабочий ток) Количество хладагента: </v>
      </c>
      <c r="N12" t="str">
        <f t="shared" ref="N12:N75" si="3">CONCATENATE($N$4,": ")</f>
        <v xml:space="preserve"> (Рабочий ток) Объем рециркулируемого воздуха внутреннего блока: </v>
      </c>
      <c r="O12" t="str">
        <f t="shared" ref="O12:O75" si="4">CONCATENATE($O$4,": ")</f>
        <v xml:space="preserve"> (Внутренний блок) Размеры (Ш × Г × В): </v>
      </c>
      <c r="P12" t="str">
        <f t="shared" ref="P12:P75" si="5">CONCATENATE($P$4,": ")</f>
        <v xml:space="preserve"> (Внутренний блок) Упаковка (Ш × Г × В): </v>
      </c>
      <c r="Q12" t="str">
        <f t="shared" ref="Q12:Q75" si="6">CONCATENATE($Q$4,": ")</f>
        <v xml:space="preserve"> (Внутренний блок) Масса (нетто / брутто): </v>
      </c>
      <c r="R12" t="str">
        <f>CONCATENATE($R$4,": ",CONCATENATE("S[",CONCATENATE(Worksheet!R6," / ",Worksheet!S6),"]"))</f>
        <v xml:space="preserve"> (Внутренний блок) Уровень шума мин. / макс.: S[ / ]</v>
      </c>
      <c r="S12" t="str">
        <f>CONCATENATE($S$4,": ",CONCATENATE("S[",Worksheet!AK6,"]"))</f>
        <v xml:space="preserve"> (Наружный блок) Марка компрессора: S[PANASONIC]</v>
      </c>
      <c r="T12" t="str">
        <f t="shared" ref="T12:T75" si="7">CONCATENATE($T$4,": ")</f>
        <v xml:space="preserve"> (Наружный блок) Размеры (Ш × Г × В): </v>
      </c>
      <c r="U12" t="str">
        <f t="shared" ref="U12:U75" si="8">CONCATENATE($U$4,": ")</f>
        <v xml:space="preserve"> (Наружный блок) Упаковка (Ш × Г × В): </v>
      </c>
      <c r="V12" t="str">
        <f t="shared" ref="V12:V75" si="9">CONCATENATE($V$4,": ")</f>
        <v xml:space="preserve"> (Наружный блок) Масса (нетто / брутто): </v>
      </c>
      <c r="W12" t="str">
        <f>CONCATENATE($W$4,": ",CONCATENATE("N[",Worksheet!V6,"]"))</f>
        <v xml:space="preserve"> (Наружный блок) Максимальный уровень шума: N[]</v>
      </c>
      <c r="X12" t="str">
        <f>CONCATENATE("N[",Worksheet!AM6,"]")</f>
        <v>N[6,35]</v>
      </c>
      <c r="Y12" t="str">
        <f>CONCATENATE($Y$4,": ",CONCATENATE("N[",Worksheet!AN6,"]"))</f>
        <v xml:space="preserve"> (Соединительные трубы) Газовая линия : N[9,52]</v>
      </c>
      <c r="Z12" t="str">
        <f>CONCATENATE($Z$4,": ",CONCATENATE("N[",Worksheet!P6,"]"))</f>
        <v xml:space="preserve"> (Соединительные трубы) Максимальная длина трубопровода: N[20]</v>
      </c>
      <c r="AA12" t="str">
        <f>CONCATENATE($AA$4,": ",CONCATENATE("S[",Worksheet!Q6,"]"))</f>
        <v xml:space="preserve"> (Соединительные трубы) Максимальный перепад высот: S[15]</v>
      </c>
      <c r="AB12" t="str">
        <f>CONCATENATE($AB$4,": ",CONCATENATE("S[",CONCATENATE("от ",Worksheet!W6," до +",Worksheet!X6),"]"))</f>
        <v xml:space="preserve"> (Допустимая темп. наружного воздуха) Охлаждение: S[от -10 до +43]</v>
      </c>
      <c r="AC12" t="str">
        <f>CONCATENATE($AC$4,": ",CONCATENATE("S[",CONCATENATE("от ",Worksheet!Y6," до +",Worksheet!Z6),"]"))</f>
        <v xml:space="preserve"> (Допустимая темп. наружного воздуха) Обогрев: S[от -15 до +24]</v>
      </c>
    </row>
    <row r="13" spans="1:29" x14ac:dyDescent="0.25">
      <c r="A13" t="str">
        <f>CONCATENATE($A$4,": ",CONCATENATE("E[",Worksheet!B7,"]"))</f>
        <v>Производитель: E[FUJITSU]</v>
      </c>
      <c r="B13" s="11" t="str">
        <f>CONCATENATE($B$4,": ",CONCATENATE(Worksheet!C7,"[",IF(LEFT(TRIM(Worksheet!D7),6)="Сплит-","Сплит-система",IF(LEFT(TRIM(Worksheet!D7),1)="Блок н","Наружный блок","Блок внутренний")),"]"))</f>
        <v xml:space="preserve"> Тип: RAC[Сплит-система]</v>
      </c>
      <c r="C13" t="str">
        <f>CONCATENATE($C$4,": ",CONCATENATE("N[",Worksheet!L7,"]"))</f>
        <v xml:space="preserve"> (Сплит система) Холодопроизводительность: N[3,5]</v>
      </c>
      <c r="D13" t="str">
        <f>CONCATENATE($D$4,": ",CONCATENATE("N[",Worksheet!AC7,"]"))</f>
        <v xml:space="preserve"> (Сплит система) Площадь помещения: N[19]</v>
      </c>
      <c r="E13" t="str">
        <f>CONCATENATE($E$4,": ",IF(Worksheet!K7="Y",CONCATENATE("S[","да]"),CONCATENATE("S[","нет]")))</f>
        <v xml:space="preserve"> (Сплит система) Инвертор: S[да]</v>
      </c>
      <c r="F13" t="str">
        <f>CONCATENATE($F$4,": ",CONCATENATE("N[",Worksheet!M7,"]"))</f>
        <v xml:space="preserve"> (Сплит система) Теплопроизводительность: N[3,5]</v>
      </c>
      <c r="G13" t="str">
        <f>CONCATENATE($G$4,": ",CONCATENATE("N[",Worksheet!N7,"]"))</f>
        <v xml:space="preserve"> (Потребляемая мощность) Охлаждение: N[0,97]</v>
      </c>
      <c r="H13" t="str">
        <f>CONCATENATE($H$4,": ",CONCATENATE("N[",Worksheet!O7,"]"))</f>
        <v xml:space="preserve"> (Потребляемая мощность) Обогрев: N[1,02]</v>
      </c>
      <c r="I13" t="str">
        <f t="shared" si="0"/>
        <v xml:space="preserve"> (Рабочий ток) Охлаждение: </v>
      </c>
      <c r="J13" t="str">
        <f t="shared" si="1"/>
        <v xml:space="preserve"> (Рабочий ток) Обогрев: </v>
      </c>
      <c r="K13" t="str">
        <f t="shared" si="1"/>
        <v xml:space="preserve"> (Рабочий ток) Обогрев: </v>
      </c>
      <c r="L13" t="str">
        <f>CONCATENATE($L$4,": ",CONCATENATE("S[",Worksheet!AT7,"]"))</f>
        <v xml:space="preserve"> (Рабочий ток) Хладагент: S[R410A]</v>
      </c>
      <c r="M13" t="str">
        <f t="shared" si="2"/>
        <v xml:space="preserve"> (Рабочий ток) Количество хладагента: </v>
      </c>
      <c r="N13" t="str">
        <f t="shared" si="3"/>
        <v xml:space="preserve"> (Рабочий ток) Объем рециркулируемого воздуха внутреннего блока: </v>
      </c>
      <c r="O13" t="str">
        <f t="shared" si="4"/>
        <v xml:space="preserve"> (Внутренний блок) Размеры (Ш × Г × В): </v>
      </c>
      <c r="P13" t="str">
        <f t="shared" si="5"/>
        <v xml:space="preserve"> (Внутренний блок) Упаковка (Ш × Г × В): </v>
      </c>
      <c r="Q13" t="str">
        <f t="shared" si="6"/>
        <v xml:space="preserve"> (Внутренний блок) Масса (нетто / брутто): </v>
      </c>
      <c r="R13" t="str">
        <f>CONCATENATE($R$4,": ",CONCATENATE("S[",CONCATENATE(Worksheet!R7," / ",Worksheet!S7),"]"))</f>
        <v xml:space="preserve"> (Внутренний блок) Уровень шума мин. / макс.: S[ / ]</v>
      </c>
      <c r="S13" t="str">
        <f>CONCATENATE($S$4,": ",CONCATENATE("S[",Worksheet!AK7,"]"))</f>
        <v xml:space="preserve"> (Наружный блок) Марка компрессора: S[PANASONIC]</v>
      </c>
      <c r="T13" t="str">
        <f t="shared" si="7"/>
        <v xml:space="preserve"> (Наружный блок) Размеры (Ш × Г × В): </v>
      </c>
      <c r="U13" t="str">
        <f t="shared" si="8"/>
        <v xml:space="preserve"> (Наружный блок) Упаковка (Ш × Г × В): </v>
      </c>
      <c r="V13" t="str">
        <f t="shared" si="9"/>
        <v xml:space="preserve"> (Наружный блок) Масса (нетто / брутто): </v>
      </c>
      <c r="W13" t="str">
        <f>CONCATENATE($W$4,": ",CONCATENATE("N[",Worksheet!V7,"]"))</f>
        <v xml:space="preserve"> (Наружный блок) Максимальный уровень шума: N[]</v>
      </c>
      <c r="X13" t="str">
        <f>CONCATENATE("N[",Worksheet!AM7,"]")</f>
        <v>N[6,35]</v>
      </c>
      <c r="Y13" t="str">
        <f>CONCATENATE($Y$4,": ",CONCATENATE("N[",Worksheet!AN7,"]"))</f>
        <v xml:space="preserve"> (Соединительные трубы) Газовая линия : N[9,52]</v>
      </c>
      <c r="Z13" t="str">
        <f>CONCATENATE($Z$4,": ",CONCATENATE("N[",Worksheet!P7,"]"))</f>
        <v xml:space="preserve"> (Соединительные трубы) Максимальная длина трубопровода: N[20]</v>
      </c>
      <c r="AA13" t="str">
        <f>CONCATENATE($AA$4,": ",CONCATENATE("S[",Worksheet!Q7,"]"))</f>
        <v xml:space="preserve"> (Соединительные трубы) Максимальный перепад высот: S[15]</v>
      </c>
      <c r="AB13" t="str">
        <f>CONCATENATE($AB$4,": ",CONCATENATE("S[",CONCATENATE("от ",Worksheet!W7," до +",Worksheet!X7),"]"))</f>
        <v xml:space="preserve"> (Допустимая темп. наружного воздуха) Охлаждение: S[от -10 до +43]</v>
      </c>
      <c r="AC13" t="str">
        <f>CONCATENATE($AC$4,": ",CONCATENATE("S[",CONCATENATE("от ",Worksheet!Y7," до +",Worksheet!Z7),"]"))</f>
        <v xml:space="preserve"> (Допустимая темп. наружного воздуха) Обогрев: S[от -15 до +24]</v>
      </c>
    </row>
    <row r="14" spans="1:29" x14ac:dyDescent="0.25">
      <c r="A14" t="str">
        <f>CONCATENATE($A$4,": ",CONCATENATE("E[",Worksheet!B8,"]"))</f>
        <v>Производитель: E[FUJITSU]</v>
      </c>
      <c r="B14" s="11" t="str">
        <f>CONCATENATE($B$4,": ",CONCATENATE(Worksheet!C8,"[",IF(LEFT(TRIM(Worksheet!D8),6)="Сплит-","Сплит-система",IF(LEFT(TRIM(Worksheet!D8),1)="Блок н","Наружный блок","Блок внутренний")),"]"))</f>
        <v xml:space="preserve"> Тип: RAC[Сплит-система]</v>
      </c>
      <c r="C14" t="str">
        <f>CONCATENATE($C$4,": ",CONCATENATE("N[",Worksheet!L8,"]"))</f>
        <v xml:space="preserve"> (Сплит система) Холодопроизводительность: N[4]</v>
      </c>
      <c r="D14" t="str">
        <f>CONCATENATE($D$4,": ",CONCATENATE("N[",Worksheet!AC8,"]"))</f>
        <v xml:space="preserve"> (Сплит система) Площадь помещения: N[22]</v>
      </c>
      <c r="E14" t="str">
        <f>CONCATENATE($E$4,": ",IF(Worksheet!K8="Y",CONCATENATE("S[","да]"),CONCATENATE("S[","нет]")))</f>
        <v xml:space="preserve"> (Сплит система) Инвертор: S[да]</v>
      </c>
      <c r="F14" t="str">
        <f>CONCATENATE($F$4,": ",CONCATENATE("N[",Worksheet!M8,"]"))</f>
        <v xml:space="preserve"> (Сплит система) Теплопроизводительность: N[4]</v>
      </c>
      <c r="G14" t="str">
        <f>CONCATENATE($G$4,": ",CONCATENATE("N[",Worksheet!N8,"]"))</f>
        <v xml:space="preserve"> (Потребляемая мощность) Охлаждение: N[1,135]</v>
      </c>
      <c r="H14" t="str">
        <f>CONCATENATE($H$4,": ",CONCATENATE("N[",Worksheet!O8,"]"))</f>
        <v xml:space="preserve"> (Потребляемая мощность) Обогрев: N[1,365]</v>
      </c>
      <c r="I14" t="str">
        <f t="shared" si="0"/>
        <v xml:space="preserve"> (Рабочий ток) Охлаждение: </v>
      </c>
      <c r="J14" t="str">
        <f t="shared" si="1"/>
        <v xml:space="preserve"> (Рабочий ток) Обогрев: </v>
      </c>
      <c r="K14" t="str">
        <f t="shared" si="1"/>
        <v xml:space="preserve"> (Рабочий ток) Обогрев: </v>
      </c>
      <c r="L14" t="str">
        <f>CONCATENATE($L$4,": ",CONCATENATE("S[",Worksheet!AT8,"]"))</f>
        <v xml:space="preserve"> (Рабочий ток) Хладагент: S[R410A]</v>
      </c>
      <c r="M14" t="str">
        <f t="shared" si="2"/>
        <v xml:space="preserve"> (Рабочий ток) Количество хладагента: </v>
      </c>
      <c r="N14" t="str">
        <f t="shared" si="3"/>
        <v xml:space="preserve"> (Рабочий ток) Объем рециркулируемого воздуха внутреннего блока: </v>
      </c>
      <c r="O14" t="str">
        <f t="shared" si="4"/>
        <v xml:space="preserve"> (Внутренний блок) Размеры (Ш × Г × В): </v>
      </c>
      <c r="P14" t="str">
        <f t="shared" si="5"/>
        <v xml:space="preserve"> (Внутренний блок) Упаковка (Ш × Г × В): </v>
      </c>
      <c r="Q14" t="str">
        <f t="shared" si="6"/>
        <v xml:space="preserve"> (Внутренний блок) Масса (нетто / брутто): </v>
      </c>
      <c r="R14" t="str">
        <f>CONCATENATE($R$4,": ",CONCATENATE("S[",CONCATENATE(Worksheet!R8," / ",Worksheet!S8),"]"))</f>
        <v xml:space="preserve"> (Внутренний блок) Уровень шума мин. / макс.: S[ / ]</v>
      </c>
      <c r="S14" t="str">
        <f>CONCATENATE($S$4,": ",CONCATENATE("S[",Worksheet!AK8,"]"))</f>
        <v xml:space="preserve"> (Наружный блок) Марка компрессора: S[PANASONIC]</v>
      </c>
      <c r="T14" t="str">
        <f t="shared" si="7"/>
        <v xml:space="preserve"> (Наружный блок) Размеры (Ш × Г × В): </v>
      </c>
      <c r="U14" t="str">
        <f t="shared" si="8"/>
        <v xml:space="preserve"> (Наружный блок) Упаковка (Ш × Г × В): </v>
      </c>
      <c r="V14" t="str">
        <f t="shared" si="9"/>
        <v xml:space="preserve"> (Наружный блок) Масса (нетто / брутто): </v>
      </c>
      <c r="W14" t="str">
        <f>CONCATENATE($W$4,": ",CONCATENATE("N[",Worksheet!V8,"]"))</f>
        <v xml:space="preserve"> (Наружный блок) Максимальный уровень шума: N[]</v>
      </c>
      <c r="X14" t="str">
        <f>CONCATENATE("N[",Worksheet!AM8,"]")</f>
        <v>N[6,35]</v>
      </c>
      <c r="Y14" t="str">
        <f>CONCATENATE($Y$4,": ",CONCATENATE("N[",Worksheet!AN8,"]"))</f>
        <v xml:space="preserve"> (Соединительные трубы) Газовая линия : N[12,7]</v>
      </c>
      <c r="Z14" t="str">
        <f>CONCATENATE($Z$4,": ",CONCATENATE("N[",Worksheet!P8,"]"))</f>
        <v xml:space="preserve"> (Соединительные трубы) Максимальная длина трубопровода: N[20]</v>
      </c>
      <c r="AA14" t="str">
        <f>CONCATENATE($AA$4,": ",CONCATENATE("S[",Worksheet!Q8,"]"))</f>
        <v xml:space="preserve"> (Соединительные трубы) Максимальный перепад высот: S[15]</v>
      </c>
      <c r="AB14" t="str">
        <f>CONCATENATE($AB$4,": ",CONCATENATE("S[",CONCATENATE("от ",Worksheet!W8," до +",Worksheet!X8),"]"))</f>
        <v xml:space="preserve"> (Допустимая темп. наружного воздуха) Охлаждение: S[от -10 до +43]</v>
      </c>
      <c r="AC14" t="str">
        <f>CONCATENATE($AC$4,": ",CONCATENATE("S[",CONCATENATE("от ",Worksheet!Y8," до +",Worksheet!Z8),"]"))</f>
        <v xml:space="preserve"> (Допустимая темп. наружного воздуха) Обогрев: S[от -15 до +24]</v>
      </c>
    </row>
    <row r="15" spans="1:29" x14ac:dyDescent="0.25">
      <c r="A15" t="str">
        <f>CONCATENATE($A$4,": ",CONCATENATE("E[",Worksheet!B9,"]"))</f>
        <v>Производитель: E[FUJITSU]</v>
      </c>
      <c r="B15" s="11" t="str">
        <f>CONCATENATE($B$4,": ",CONCATENATE(Worksheet!C9,"[",IF(LEFT(TRIM(Worksheet!D9),6)="Сплит-","Сплит-система",IF(LEFT(TRIM(Worksheet!D9),1)="Блок н","Наружный блок","Блок внутренний")),"]"))</f>
        <v xml:space="preserve"> Тип: RAC[Сплит-система]</v>
      </c>
      <c r="C15" t="str">
        <f>CONCATENATE($C$4,": ",CONCATENATE("N[",Worksheet!L9,"]"))</f>
        <v xml:space="preserve"> (Сплит система) Холодопроизводительность: N[2,00 (0,90–2,8)]</v>
      </c>
      <c r="D15" t="str">
        <f>CONCATENATE($D$4,": ",CONCATENATE("N[",Worksheet!AC9,"]"))</f>
        <v xml:space="preserve"> (Сплит система) Площадь помещения: N[11]</v>
      </c>
      <c r="E15" t="str">
        <f>CONCATENATE($E$4,": ",IF(Worksheet!K9="Y",CONCATENATE("S[","да]"),CONCATENATE("S[","нет]")))</f>
        <v xml:space="preserve"> (Сплит система) Инвертор: S[да]</v>
      </c>
      <c r="F15" t="str">
        <f>CONCATENATE($F$4,": ",CONCATENATE("N[",Worksheet!M9,"]"))</f>
        <v xml:space="preserve"> (Сплит система) Теплопроизводительность: N[2,50 (0,90–3,40)]</v>
      </c>
      <c r="G15" t="str">
        <f>CONCATENATE($G$4,": ",CONCATENATE("N[",Worksheet!N9,"]"))</f>
        <v xml:space="preserve"> (Потребляемая мощность) Охлаждение: N[0,480 (0,250–1,030)]</v>
      </c>
      <c r="H15" t="str">
        <f>CONCATENATE($H$4,": ",CONCATENATE("N[",Worksheet!O9,"]"))</f>
        <v xml:space="preserve"> (Потребляемая мощность) Обогрев: N[0,630 (0,250–1,390)]</v>
      </c>
      <c r="I15" t="str">
        <f t="shared" si="0"/>
        <v xml:space="preserve"> (Рабочий ток) Охлаждение: </v>
      </c>
      <c r="J15" t="str">
        <f t="shared" si="1"/>
        <v xml:space="preserve"> (Рабочий ток) Обогрев: </v>
      </c>
      <c r="K15" t="str">
        <f t="shared" si="1"/>
        <v xml:space="preserve"> (Рабочий ток) Обогрев: </v>
      </c>
      <c r="L15" t="str">
        <f>CONCATENATE($L$4,": ",CONCATENATE("S[",Worksheet!AT9,"]"))</f>
        <v xml:space="preserve"> (Рабочий ток) Хладагент: S[R32]</v>
      </c>
      <c r="M15" t="str">
        <f t="shared" si="2"/>
        <v xml:space="preserve"> (Рабочий ток) Количество хладагента: </v>
      </c>
      <c r="N15" t="str">
        <f t="shared" si="3"/>
        <v xml:space="preserve"> (Рабочий ток) Объем рециркулируемого воздуха внутреннего блока: </v>
      </c>
      <c r="O15" t="str">
        <f t="shared" si="4"/>
        <v xml:space="preserve"> (Внутренний блок) Размеры (Ш × Г × В): </v>
      </c>
      <c r="P15" t="str">
        <f t="shared" si="5"/>
        <v xml:space="preserve"> (Внутренний блок) Упаковка (Ш × Г × В): </v>
      </c>
      <c r="Q15" t="str">
        <f t="shared" si="6"/>
        <v xml:space="preserve"> (Внутренний блок) Масса (нетто / брутто): </v>
      </c>
      <c r="R15" t="str">
        <f>CONCATENATE($R$4,": ",CONCATENATE("S[",CONCATENATE(Worksheet!R9," / ",Worksheet!S9),"]"))</f>
        <v xml:space="preserve"> (Внутренний блок) Уровень шума мин. / макс.: S[ / ]</v>
      </c>
      <c r="S15" t="str">
        <f>CONCATENATE($S$4,": ",CONCATENATE("S[",Worksheet!AK9,"]"))</f>
        <v xml:space="preserve"> (Наружный блок) Марка компрессора: S[]</v>
      </c>
      <c r="T15" t="str">
        <f t="shared" si="7"/>
        <v xml:space="preserve"> (Наружный блок) Размеры (Ш × Г × В): </v>
      </c>
      <c r="U15" t="str">
        <f t="shared" si="8"/>
        <v xml:space="preserve"> (Наружный блок) Упаковка (Ш × Г × В): </v>
      </c>
      <c r="V15" t="str">
        <f t="shared" si="9"/>
        <v xml:space="preserve"> (Наружный блок) Масса (нетто / брутто): </v>
      </c>
      <c r="W15" t="str">
        <f>CONCATENATE($W$4,": ",CONCATENATE("N[",Worksheet!V9,"]"))</f>
        <v xml:space="preserve"> (Наружный блок) Максимальный уровень шума: N[]</v>
      </c>
      <c r="X15" t="str">
        <f>CONCATENATE("N[",Worksheet!AM9,"]")</f>
        <v>N[6,35]</v>
      </c>
      <c r="Y15" t="str">
        <f>CONCATENATE($Y$4,": ",CONCATENATE("N[",Worksheet!AN9,"]"))</f>
        <v xml:space="preserve"> (Соединительные трубы) Газовая линия : N[9,52]</v>
      </c>
      <c r="Z15" t="str">
        <f>CONCATENATE($Z$4,": ",CONCATENATE("N[",Worksheet!P9,"]"))</f>
        <v xml:space="preserve"> (Соединительные трубы) Максимальная длина трубопровода: N[20]</v>
      </c>
      <c r="AA15" t="str">
        <f>CONCATENATE($AA$4,": ",CONCATENATE("S[",Worksheet!Q9,"]"))</f>
        <v xml:space="preserve"> (Соединительные трубы) Максимальный перепад высот: S[15]</v>
      </c>
      <c r="AB15" t="str">
        <f>CONCATENATE($AB$4,": ",CONCATENATE("S[",CONCATENATE("от ",Worksheet!W9," до +",Worksheet!X9),"]"))</f>
        <v xml:space="preserve"> (Допустимая темп. наружного воздуха) Охлаждение: S[от -10 до +46]</v>
      </c>
      <c r="AC15" t="str">
        <f>CONCATENATE($AC$4,": ",CONCATENATE("S[",CONCATENATE("от ",Worksheet!Y9," до +",Worksheet!Z9),"]"))</f>
        <v xml:space="preserve"> (Допустимая темп. наружного воздуха) Обогрев: S[от -15 до +24]</v>
      </c>
    </row>
    <row r="16" spans="1:29" x14ac:dyDescent="0.25">
      <c r="A16" t="str">
        <f>CONCATENATE($A$4,": ",CONCATENATE("E[",Worksheet!B10,"]"))</f>
        <v>Производитель: E[FUJITSU]</v>
      </c>
      <c r="B16" s="11" t="str">
        <f>CONCATENATE($B$4,": ",CONCATENATE(Worksheet!C10,"[",IF(LEFT(TRIM(Worksheet!D10),6)="Сплит-","Сплит-система",IF(LEFT(TRIM(Worksheet!D10),1)="Блок н","Наружный блок","Блок внутренний")),"]"))</f>
        <v xml:space="preserve"> Тип: RAC[Сплит-система]</v>
      </c>
      <c r="C16" t="str">
        <f>CONCATENATE($C$4,": ",CONCATENATE("N[",Worksheet!L10,"]"))</f>
        <v xml:space="preserve"> (Сплит система) Холодопроизводительность: N[2,0 (0,9-2,8)]</v>
      </c>
      <c r="D16" t="str">
        <f>CONCATENATE($D$4,": ",CONCATENATE("N[",Worksheet!AC10,"]"))</f>
        <v xml:space="preserve"> (Сплит система) Площадь помещения: N[11]</v>
      </c>
      <c r="E16" t="str">
        <f>CONCATENATE($E$4,": ",IF(Worksheet!K10="Y",CONCATENATE("S[","да]"),CONCATENATE("S[","нет]")))</f>
        <v xml:space="preserve"> (Сплит система) Инвертор: S[да]</v>
      </c>
      <c r="F16" t="str">
        <f>CONCATENATE($F$4,": ",CONCATENATE("N[",Worksheet!M10,"]"))</f>
        <v xml:space="preserve"> (Сплит система) Теплопроизводительность: N[2,5 (0,9-3,4)]</v>
      </c>
      <c r="G16" t="str">
        <f>CONCATENATE($G$4,": ",CONCATENATE("N[",Worksheet!N10,"]"))</f>
        <v xml:space="preserve"> (Потребляемая мощность) Охлаждение: N[0,48]</v>
      </c>
      <c r="H16" t="str">
        <f>CONCATENATE($H$4,": ",CONCATENATE("N[",Worksheet!O10,"]"))</f>
        <v xml:space="preserve"> (Потребляемая мощность) Обогрев: N[0,63]</v>
      </c>
      <c r="I16" t="str">
        <f t="shared" si="0"/>
        <v xml:space="preserve"> (Рабочий ток) Охлаждение: </v>
      </c>
      <c r="J16" t="str">
        <f t="shared" si="1"/>
        <v xml:space="preserve"> (Рабочий ток) Обогрев: </v>
      </c>
      <c r="K16" t="str">
        <f t="shared" si="1"/>
        <v xml:space="preserve"> (Рабочий ток) Обогрев: </v>
      </c>
      <c r="L16" t="str">
        <f>CONCATENATE($L$4,": ",CONCATENATE("S[",Worksheet!AT10,"]"))</f>
        <v xml:space="preserve"> (Рабочий ток) Хладагент: S[R32]</v>
      </c>
      <c r="M16" t="str">
        <f t="shared" si="2"/>
        <v xml:space="preserve"> (Рабочий ток) Количество хладагента: </v>
      </c>
      <c r="N16" t="str">
        <f t="shared" si="3"/>
        <v xml:space="preserve"> (Рабочий ток) Объем рециркулируемого воздуха внутреннего блока: </v>
      </c>
      <c r="O16" t="str">
        <f t="shared" si="4"/>
        <v xml:space="preserve"> (Внутренний блок) Размеры (Ш × Г × В): </v>
      </c>
      <c r="P16" t="str">
        <f t="shared" si="5"/>
        <v xml:space="preserve"> (Внутренний блок) Упаковка (Ш × Г × В): </v>
      </c>
      <c r="Q16" t="str">
        <f t="shared" si="6"/>
        <v xml:space="preserve"> (Внутренний блок) Масса (нетто / брутто): </v>
      </c>
      <c r="R16" t="str">
        <f>CONCATENATE($R$4,": ",CONCATENATE("S[",CONCATENATE(Worksheet!R10," / ",Worksheet!S10),"]"))</f>
        <v xml:space="preserve"> (Внутренний блок) Уровень шума мин. / макс.: S[ / ]</v>
      </c>
      <c r="S16" t="str">
        <f>CONCATENATE($S$4,": ",CONCATENATE("S[",Worksheet!AK10,"]"))</f>
        <v xml:space="preserve"> (Наружный блок) Марка компрессора: S[]</v>
      </c>
      <c r="T16" t="str">
        <f t="shared" si="7"/>
        <v xml:space="preserve"> (Наружный блок) Размеры (Ш × Г × В): </v>
      </c>
      <c r="U16" t="str">
        <f t="shared" si="8"/>
        <v xml:space="preserve"> (Наружный блок) Упаковка (Ш × Г × В): </v>
      </c>
      <c r="V16" t="str">
        <f t="shared" si="9"/>
        <v xml:space="preserve"> (Наружный блок) Масса (нетто / брутто): </v>
      </c>
      <c r="W16" t="str">
        <f>CONCATENATE($W$4,": ",CONCATENATE("N[",Worksheet!V10,"]"))</f>
        <v xml:space="preserve"> (Наружный блок) Максимальный уровень шума: N[]</v>
      </c>
      <c r="X16" t="str">
        <f>CONCATENATE("N[",Worksheet!AM10,"]")</f>
        <v>N[6,35]</v>
      </c>
      <c r="Y16" t="str">
        <f>CONCATENATE($Y$4,": ",CONCATENATE("N[",Worksheet!AN10,"]"))</f>
        <v xml:space="preserve"> (Соединительные трубы) Газовая линия : N[9,52]</v>
      </c>
      <c r="Z16" t="str">
        <f>CONCATENATE($Z$4,": ",CONCATENATE("N[",Worksheet!P10,"]"))</f>
        <v xml:space="preserve"> (Соединительные трубы) Максимальная длина трубопровода: N[20]</v>
      </c>
      <c r="AA16" t="str">
        <f>CONCATENATE($AA$4,": ",CONCATENATE("S[",Worksheet!Q10,"]"))</f>
        <v xml:space="preserve"> (Соединительные трубы) Максимальный перепад высот: S[15]</v>
      </c>
      <c r="AB16" t="str">
        <f>CONCATENATE($AB$4,": ",CONCATENATE("S[",CONCATENATE("от ",Worksheet!W10," до +",Worksheet!X10),"]"))</f>
        <v xml:space="preserve"> (Допустимая темп. наружного воздуха) Охлаждение: S[от -10 до +46]</v>
      </c>
      <c r="AC16" t="str">
        <f>CONCATENATE($AC$4,": ",CONCATENATE("S[",CONCATENATE("от ",Worksheet!Y10," до +",Worksheet!Z10),"]"))</f>
        <v xml:space="preserve"> (Допустимая темп. наружного воздуха) Обогрев: S[от -15 до +24]</v>
      </c>
    </row>
    <row r="17" spans="1:29" x14ac:dyDescent="0.25">
      <c r="A17" t="str">
        <f>CONCATENATE($A$4,": ",CONCATENATE("E[",Worksheet!B11,"]"))</f>
        <v>Производитель: E[FUJITSU]</v>
      </c>
      <c r="B17" s="11" t="str">
        <f>CONCATENATE($B$4,": ",CONCATENATE(Worksheet!C11,"[",IF(LEFT(TRIM(Worksheet!D11),6)="Сплит-","Сплит-система",IF(LEFT(TRIM(Worksheet!D11),1)="Блок н","Наружный блок","Блок внутренний")),"]"))</f>
        <v xml:space="preserve"> Тип: RAC[Сплит-система]</v>
      </c>
      <c r="C17" t="str">
        <f>CONCATENATE($C$4,": ",CONCATENATE("N[",Worksheet!L11,"]"))</f>
        <v xml:space="preserve"> (Сплит система) Холодопроизводительность: N[2,50 (0,90–3,00)]</v>
      </c>
      <c r="D17" t="str">
        <f>CONCATENATE($D$4,": ",CONCATENATE("N[",Worksheet!AC11,"]"))</f>
        <v xml:space="preserve"> (Сплит система) Площадь помещения: N[11]</v>
      </c>
      <c r="E17" t="str">
        <f>CONCATENATE($E$4,": ",IF(Worksheet!K11="Y",CONCATENATE("S[","да]"),CONCATENATE("S[","нет]")))</f>
        <v xml:space="preserve"> (Сплит система) Инвертор: S[да]</v>
      </c>
      <c r="F17" t="str">
        <f>CONCATENATE($F$4,": ",CONCATENATE("N[",Worksheet!M11,"]"))</f>
        <v xml:space="preserve"> (Сплит система) Теплопроизводительность: N[2,80 (0,90–3,80)]</v>
      </c>
      <c r="G17" t="str">
        <f>CONCATENATE($G$4,": ",CONCATENATE("N[",Worksheet!N11,"]"))</f>
        <v xml:space="preserve"> (Потребляемая мощность) Охлаждение: N[0,710 (0,250–1,050)]</v>
      </c>
      <c r="H17" t="str">
        <f>CONCATENATE($H$4,": ",CONCATENATE("N[",Worksheet!O11,"]"))</f>
        <v xml:space="preserve"> (Потребляемая мощность) Обогрев: N[0,790 (0,250–1,390)]</v>
      </c>
      <c r="I17" t="str">
        <f t="shared" si="0"/>
        <v xml:space="preserve"> (Рабочий ток) Охлаждение: </v>
      </c>
      <c r="J17" t="str">
        <f t="shared" si="1"/>
        <v xml:space="preserve"> (Рабочий ток) Обогрев: </v>
      </c>
      <c r="K17" t="str">
        <f t="shared" si="1"/>
        <v xml:space="preserve"> (Рабочий ток) Обогрев: </v>
      </c>
      <c r="L17" t="str">
        <f>CONCATENATE($L$4,": ",CONCATENATE("S[",Worksheet!AT11,"]"))</f>
        <v xml:space="preserve"> (Рабочий ток) Хладагент: S[R32]</v>
      </c>
      <c r="M17" t="str">
        <f t="shared" si="2"/>
        <v xml:space="preserve"> (Рабочий ток) Количество хладагента: </v>
      </c>
      <c r="N17" t="str">
        <f t="shared" si="3"/>
        <v xml:space="preserve"> (Рабочий ток) Объем рециркулируемого воздуха внутреннего блока: </v>
      </c>
      <c r="O17" t="str">
        <f t="shared" si="4"/>
        <v xml:space="preserve"> (Внутренний блок) Размеры (Ш × Г × В): </v>
      </c>
      <c r="P17" t="str">
        <f t="shared" si="5"/>
        <v xml:space="preserve"> (Внутренний блок) Упаковка (Ш × Г × В): </v>
      </c>
      <c r="Q17" t="str">
        <f t="shared" si="6"/>
        <v xml:space="preserve"> (Внутренний блок) Масса (нетто / брутто): </v>
      </c>
      <c r="R17" t="str">
        <f>CONCATENATE($R$4,": ",CONCATENATE("S[",CONCATENATE(Worksheet!R11," / ",Worksheet!S11),"]"))</f>
        <v xml:space="preserve"> (Внутренний блок) Уровень шума мин. / макс.: S[ / ]</v>
      </c>
      <c r="S17" t="str">
        <f>CONCATENATE($S$4,": ",CONCATENATE("S[",Worksheet!AK11,"]"))</f>
        <v xml:space="preserve"> (Наружный блок) Марка компрессора: S[]</v>
      </c>
      <c r="T17" t="str">
        <f t="shared" si="7"/>
        <v xml:space="preserve"> (Наружный блок) Размеры (Ш × Г × В): </v>
      </c>
      <c r="U17" t="str">
        <f t="shared" si="8"/>
        <v xml:space="preserve"> (Наружный блок) Упаковка (Ш × Г × В): </v>
      </c>
      <c r="V17" t="str">
        <f t="shared" si="9"/>
        <v xml:space="preserve"> (Наружный блок) Масса (нетто / брутто): </v>
      </c>
      <c r="W17" t="str">
        <f>CONCATENATE($W$4,": ",CONCATENATE("N[",Worksheet!V11,"]"))</f>
        <v xml:space="preserve"> (Наружный блок) Максимальный уровень шума: N[]</v>
      </c>
      <c r="X17" t="str">
        <f>CONCATENATE("N[",Worksheet!AM11,"]")</f>
        <v>N[6,35]</v>
      </c>
      <c r="Y17" t="str">
        <f>CONCATENATE($Y$4,": ",CONCATENATE("N[",Worksheet!AN11,"]"))</f>
        <v xml:space="preserve"> (Соединительные трубы) Газовая линия : N[9,52]</v>
      </c>
      <c r="Z17" t="str">
        <f>CONCATENATE($Z$4,": ",CONCATENATE("N[",Worksheet!P11,"]"))</f>
        <v xml:space="preserve"> (Соединительные трубы) Максимальная длина трубопровода: N[20]</v>
      </c>
      <c r="AA17" t="str">
        <f>CONCATENATE($AA$4,": ",CONCATENATE("S[",Worksheet!Q11,"]"))</f>
        <v xml:space="preserve"> (Соединительные трубы) Максимальный перепад высот: S[15]</v>
      </c>
      <c r="AB17" t="str">
        <f>CONCATENATE($AB$4,": ",CONCATENATE("S[",CONCATENATE("от ",Worksheet!W11," до +",Worksheet!X11),"]"))</f>
        <v xml:space="preserve"> (Допустимая темп. наружного воздуха) Охлаждение: S[от -10 до +46]</v>
      </c>
      <c r="AC17" t="str">
        <f>CONCATENATE($AC$4,": ",CONCATENATE("S[",CONCATENATE("от ",Worksheet!Y11," до +",Worksheet!Z11),"]"))</f>
        <v xml:space="preserve"> (Допустимая темп. наружного воздуха) Обогрев: S[от -15 до +24]</v>
      </c>
    </row>
    <row r="18" spans="1:29" x14ac:dyDescent="0.25">
      <c r="A18" t="str">
        <f>CONCATENATE($A$4,": ",CONCATENATE("E[",Worksheet!B12,"]"))</f>
        <v>Производитель: E[FUJITSU]</v>
      </c>
      <c r="B18" s="11" t="str">
        <f>CONCATENATE($B$4,": ",CONCATENATE(Worksheet!C12,"[",IF(LEFT(TRIM(Worksheet!D12),6)="Сплит-","Сплит-система",IF(LEFT(TRIM(Worksheet!D12),1)="Блок н","Наружный блок","Блок внутренний")),"]"))</f>
        <v xml:space="preserve"> Тип: RAC[Сплит-система]</v>
      </c>
      <c r="C18" t="str">
        <f>CONCATENATE($C$4,": ",CONCATENATE("N[",Worksheet!L12,"]"))</f>
        <v xml:space="preserve"> (Сплит система) Холодопроизводительность: N[2,5 (0,9-3,0)]</v>
      </c>
      <c r="D18" t="str">
        <f>CONCATENATE($D$4,": ",CONCATENATE("N[",Worksheet!AC12,"]"))</f>
        <v xml:space="preserve"> (Сплит система) Площадь помещения: N[14]</v>
      </c>
      <c r="E18" t="str">
        <f>CONCATENATE($E$4,": ",IF(Worksheet!K12="Y",CONCATENATE("S[","да]"),CONCATENATE("S[","нет]")))</f>
        <v xml:space="preserve"> (Сплит система) Инвертор: S[да]</v>
      </c>
      <c r="F18" t="str">
        <f>CONCATENATE($F$4,": ",CONCATENATE("N[",Worksheet!M12,"]"))</f>
        <v xml:space="preserve"> (Сплит система) Теплопроизводительность: N[2,8 (0,9-3,8)]</v>
      </c>
      <c r="G18" t="str">
        <f>CONCATENATE($G$4,": ",CONCATENATE("N[",Worksheet!N12,"]"))</f>
        <v xml:space="preserve"> (Потребляемая мощность) Охлаждение: N[0,71]</v>
      </c>
      <c r="H18" t="str">
        <f>CONCATENATE($H$4,": ",CONCATENATE("N[",Worksheet!O12,"]"))</f>
        <v xml:space="preserve"> (Потребляемая мощность) Обогрев: N[0,79]</v>
      </c>
      <c r="I18" t="str">
        <f t="shared" si="0"/>
        <v xml:space="preserve"> (Рабочий ток) Охлаждение: </v>
      </c>
      <c r="J18" t="str">
        <f t="shared" si="1"/>
        <v xml:space="preserve"> (Рабочий ток) Обогрев: </v>
      </c>
      <c r="K18" t="str">
        <f t="shared" si="1"/>
        <v xml:space="preserve"> (Рабочий ток) Обогрев: </v>
      </c>
      <c r="L18" t="str">
        <f>CONCATENATE($L$4,": ",CONCATENATE("S[",Worksheet!AT12,"]"))</f>
        <v xml:space="preserve"> (Рабочий ток) Хладагент: S[R32]</v>
      </c>
      <c r="M18" t="str">
        <f t="shared" si="2"/>
        <v xml:space="preserve"> (Рабочий ток) Количество хладагента: </v>
      </c>
      <c r="N18" t="str">
        <f t="shared" si="3"/>
        <v xml:space="preserve"> (Рабочий ток) Объем рециркулируемого воздуха внутреннего блока: </v>
      </c>
      <c r="O18" t="str">
        <f t="shared" si="4"/>
        <v xml:space="preserve"> (Внутренний блок) Размеры (Ш × Г × В): </v>
      </c>
      <c r="P18" t="str">
        <f t="shared" si="5"/>
        <v xml:space="preserve"> (Внутренний блок) Упаковка (Ш × Г × В): </v>
      </c>
      <c r="Q18" t="str">
        <f t="shared" si="6"/>
        <v xml:space="preserve"> (Внутренний блок) Масса (нетто / брутто): </v>
      </c>
      <c r="R18" t="str">
        <f>CONCATENATE($R$4,": ",CONCATENATE("S[",CONCATENATE(Worksheet!R12," / ",Worksheet!S12),"]"))</f>
        <v xml:space="preserve"> (Внутренний блок) Уровень шума мин. / макс.: S[ / ]</v>
      </c>
      <c r="S18" t="str">
        <f>CONCATENATE($S$4,": ",CONCATENATE("S[",Worksheet!AK12,"]"))</f>
        <v xml:space="preserve"> (Наружный блок) Марка компрессора: S[]</v>
      </c>
      <c r="T18" t="str">
        <f t="shared" si="7"/>
        <v xml:space="preserve"> (Наружный блок) Размеры (Ш × Г × В): </v>
      </c>
      <c r="U18" t="str">
        <f t="shared" si="8"/>
        <v xml:space="preserve"> (Наружный блок) Упаковка (Ш × Г × В): </v>
      </c>
      <c r="V18" t="str">
        <f t="shared" si="9"/>
        <v xml:space="preserve"> (Наружный блок) Масса (нетто / брутто): </v>
      </c>
      <c r="W18" t="str">
        <f>CONCATENATE($W$4,": ",CONCATENATE("N[",Worksheet!V12,"]"))</f>
        <v xml:space="preserve"> (Наружный блок) Максимальный уровень шума: N[]</v>
      </c>
      <c r="X18" t="str">
        <f>CONCATENATE("N[",Worksheet!AM12,"]")</f>
        <v>N[6,35]</v>
      </c>
      <c r="Y18" t="str">
        <f>CONCATENATE($Y$4,": ",CONCATENATE("N[",Worksheet!AN12,"]"))</f>
        <v xml:space="preserve"> (Соединительные трубы) Газовая линия : N[9,52]</v>
      </c>
      <c r="Z18" t="str">
        <f>CONCATENATE($Z$4,": ",CONCATENATE("N[",Worksheet!P12,"]"))</f>
        <v xml:space="preserve"> (Соединительные трубы) Максимальная длина трубопровода: N[20]</v>
      </c>
      <c r="AA18" t="str">
        <f>CONCATENATE($AA$4,": ",CONCATENATE("S[",Worksheet!Q12,"]"))</f>
        <v xml:space="preserve"> (Соединительные трубы) Максимальный перепад высот: S[15]</v>
      </c>
      <c r="AB18" t="str">
        <f>CONCATENATE($AB$4,": ",CONCATENATE("S[",CONCATENATE("от ",Worksheet!W12," до +",Worksheet!X12),"]"))</f>
        <v xml:space="preserve"> (Допустимая темп. наружного воздуха) Охлаждение: S[от -10 до +46]</v>
      </c>
      <c r="AC18" t="str">
        <f>CONCATENATE($AC$4,": ",CONCATENATE("S[",CONCATENATE("от ",Worksheet!Y12," до +",Worksheet!Z12),"]"))</f>
        <v xml:space="preserve"> (Допустимая темп. наружного воздуха) Обогрев: S[от -15 до +24]</v>
      </c>
    </row>
    <row r="19" spans="1:29" x14ac:dyDescent="0.25">
      <c r="A19" t="str">
        <f>CONCATENATE($A$4,": ",CONCATENATE("E[",Worksheet!B13,"]"))</f>
        <v>Производитель: E[FUJITSU]</v>
      </c>
      <c r="B19" s="11" t="str">
        <f>CONCATENATE($B$4,": ",CONCATENATE(Worksheet!C13,"[",IF(LEFT(TRIM(Worksheet!D13),6)="Сплит-","Сплит-система",IF(LEFT(TRIM(Worksheet!D13),1)="Блок н","Наружный блок","Блок внутренний")),"]"))</f>
        <v xml:space="preserve"> Тип: RAC[Сплит-система]</v>
      </c>
      <c r="C19" t="str">
        <f>CONCATENATE($C$4,": ",CONCATENATE("N[",Worksheet!L13,"]"))</f>
        <v xml:space="preserve"> (Сплит система) Холодопроизводительность: N[3,40 (0,90–4,80)]</v>
      </c>
      <c r="D19" t="str">
        <f>CONCATENATE($D$4,": ",CONCATENATE("N[",Worksheet!AC13,"]"))</f>
        <v xml:space="preserve"> (Сплит система) Площадь помещения: N[11]</v>
      </c>
      <c r="E19" t="str">
        <f>CONCATENATE($E$4,": ",IF(Worksheet!K13="Y",CONCATENATE("S[","да]"),CONCATENATE("S[","нет]")))</f>
        <v xml:space="preserve"> (Сплит система) Инвертор: S[да]</v>
      </c>
      <c r="F19" t="str">
        <f>CONCATENATE($F$4,": ",CONCATENATE("N[",Worksheet!M13,"]"))</f>
        <v xml:space="preserve"> (Сплит система) Теплопроизводительность: N[3,80 (0,90–4,80)]</v>
      </c>
      <c r="G19" t="str">
        <f>CONCATENATE($G$4,": ",CONCATENATE("N[",Worksheet!N13,"]"))</f>
        <v xml:space="preserve"> (Потребляемая мощность) Охлаждение: N[1,000 (0,250–1,140)]</v>
      </c>
      <c r="H19" t="str">
        <f>CONCATENATE($H$4,": ",CONCATENATE("N[",Worksheet!O13,"]"))</f>
        <v xml:space="preserve"> (Потребляемая мощность) Обогрев: N[1,140 (0,250–1,600)]</v>
      </c>
      <c r="I19" t="str">
        <f t="shared" si="0"/>
        <v xml:space="preserve"> (Рабочий ток) Охлаждение: </v>
      </c>
      <c r="J19" t="str">
        <f t="shared" si="1"/>
        <v xml:space="preserve"> (Рабочий ток) Обогрев: </v>
      </c>
      <c r="K19" t="str">
        <f t="shared" si="1"/>
        <v xml:space="preserve"> (Рабочий ток) Обогрев: </v>
      </c>
      <c r="L19" t="str">
        <f>CONCATENATE($L$4,": ",CONCATENATE("S[",Worksheet!AT13,"]"))</f>
        <v xml:space="preserve"> (Рабочий ток) Хладагент: S[R32]</v>
      </c>
      <c r="M19" t="str">
        <f t="shared" si="2"/>
        <v xml:space="preserve"> (Рабочий ток) Количество хладагента: </v>
      </c>
      <c r="N19" t="str">
        <f t="shared" si="3"/>
        <v xml:space="preserve"> (Рабочий ток) Объем рециркулируемого воздуха внутреннего блока: </v>
      </c>
      <c r="O19" t="str">
        <f t="shared" si="4"/>
        <v xml:space="preserve"> (Внутренний блок) Размеры (Ш × Г × В): </v>
      </c>
      <c r="P19" t="str">
        <f t="shared" si="5"/>
        <v xml:space="preserve"> (Внутренний блок) Упаковка (Ш × Г × В): </v>
      </c>
      <c r="Q19" t="str">
        <f t="shared" si="6"/>
        <v xml:space="preserve"> (Внутренний блок) Масса (нетто / брутто): </v>
      </c>
      <c r="R19" t="str">
        <f>CONCATENATE($R$4,": ",CONCATENATE("S[",CONCATENATE(Worksheet!R13," / ",Worksheet!S13),"]"))</f>
        <v xml:space="preserve"> (Внутренний блок) Уровень шума мин. / макс.: S[ / ]</v>
      </c>
      <c r="S19" t="str">
        <f>CONCATENATE($S$4,": ",CONCATENATE("S[",Worksheet!AK13,"]"))</f>
        <v xml:space="preserve"> (Наружный блок) Марка компрессора: S[]</v>
      </c>
      <c r="T19" t="str">
        <f t="shared" si="7"/>
        <v xml:space="preserve"> (Наружный блок) Размеры (Ш × Г × В): </v>
      </c>
      <c r="U19" t="str">
        <f t="shared" si="8"/>
        <v xml:space="preserve"> (Наружный блок) Упаковка (Ш × Г × В): </v>
      </c>
      <c r="V19" t="str">
        <f t="shared" si="9"/>
        <v xml:space="preserve"> (Наружный блок) Масса (нетто / брутто): </v>
      </c>
      <c r="W19" t="str">
        <f>CONCATENATE($W$4,": ",CONCATENATE("N[",Worksheet!V13,"]"))</f>
        <v xml:space="preserve"> (Наружный блок) Максимальный уровень шума: N[]</v>
      </c>
      <c r="X19" t="str">
        <f>CONCATENATE("N[",Worksheet!AM13,"]")</f>
        <v>N[6,35]</v>
      </c>
      <c r="Y19" t="str">
        <f>CONCATENATE($Y$4,": ",CONCATENATE("N[",Worksheet!AN13,"]"))</f>
        <v xml:space="preserve"> (Соединительные трубы) Газовая линия : N[9,52]</v>
      </c>
      <c r="Z19" t="str">
        <f>CONCATENATE($Z$4,": ",CONCATENATE("N[",Worksheet!P13,"]"))</f>
        <v xml:space="preserve"> (Соединительные трубы) Максимальная длина трубопровода: N[20]</v>
      </c>
      <c r="AA19" t="str">
        <f>CONCATENATE($AA$4,": ",CONCATENATE("S[",Worksheet!Q13,"]"))</f>
        <v xml:space="preserve"> (Соединительные трубы) Максимальный перепад высот: S[15]</v>
      </c>
      <c r="AB19" t="str">
        <f>CONCATENATE($AB$4,": ",CONCATENATE("S[",CONCATENATE("от ",Worksheet!W13," до +",Worksheet!X13),"]"))</f>
        <v xml:space="preserve"> (Допустимая темп. наружного воздуха) Охлаждение: S[от -10 до +46]</v>
      </c>
      <c r="AC19" t="str">
        <f>CONCATENATE($AC$4,": ",CONCATENATE("S[",CONCATENATE("от ",Worksheet!Y13," до +",Worksheet!Z13),"]"))</f>
        <v xml:space="preserve"> (Допустимая темп. наружного воздуха) Обогрев: S[от -15 до +24]</v>
      </c>
    </row>
    <row r="20" spans="1:29" x14ac:dyDescent="0.25">
      <c r="A20" t="str">
        <f>CONCATENATE($A$4,": ",CONCATENATE("E[",Worksheet!B14,"]"))</f>
        <v>Производитель: E[FUJITSU]</v>
      </c>
      <c r="B20" s="11" t="str">
        <f>CONCATENATE($B$4,": ",CONCATENATE(Worksheet!C14,"[",IF(LEFT(TRIM(Worksheet!D14),6)="Сплит-","Сплит-система",IF(LEFT(TRIM(Worksheet!D14),1)="Блок н","Наружный блок","Блок внутренний")),"]"))</f>
        <v xml:space="preserve"> Тип: RAC[Сплит-система]</v>
      </c>
      <c r="C20" t="str">
        <f>CONCATENATE($C$4,": ",CONCATENATE("N[",Worksheet!L14,"]"))</f>
        <v xml:space="preserve"> (Сплит система) Холодопроизводительность: N[3,4 (0,9-3,7)]</v>
      </c>
      <c r="D20" t="str">
        <f>CONCATENATE($D$4,": ",CONCATENATE("N[",Worksheet!AC14,"]"))</f>
        <v xml:space="preserve"> (Сплит система) Площадь помещения: N[19]</v>
      </c>
      <c r="E20" t="str">
        <f>CONCATENATE($E$4,": ",IF(Worksheet!K14="Y",CONCATENATE("S[","да]"),CONCATENATE("S[","нет]")))</f>
        <v xml:space="preserve"> (Сплит система) Инвертор: S[да]</v>
      </c>
      <c r="F20" t="str">
        <f>CONCATENATE($F$4,": ",CONCATENATE("N[",Worksheet!M14,"]"))</f>
        <v xml:space="preserve"> (Сплит система) Теплопроизводительность: N[3,8 (0,9-4,8)]</v>
      </c>
      <c r="G20" t="str">
        <f>CONCATENATE($G$4,": ",CONCATENATE("N[",Worksheet!N14,"]"))</f>
        <v xml:space="preserve"> (Потребляемая мощность) Охлаждение: N[1]</v>
      </c>
      <c r="H20" t="str">
        <f>CONCATENATE($H$4,": ",CONCATENATE("N[",Worksheet!O14,"]"))</f>
        <v xml:space="preserve"> (Потребляемая мощность) Обогрев: N[1,14]</v>
      </c>
      <c r="I20" t="str">
        <f t="shared" si="0"/>
        <v xml:space="preserve"> (Рабочий ток) Охлаждение: </v>
      </c>
      <c r="J20" t="str">
        <f t="shared" si="1"/>
        <v xml:space="preserve"> (Рабочий ток) Обогрев: </v>
      </c>
      <c r="K20" t="str">
        <f t="shared" si="1"/>
        <v xml:space="preserve"> (Рабочий ток) Обогрев: </v>
      </c>
      <c r="L20" t="str">
        <f>CONCATENATE($L$4,": ",CONCATENATE("S[",Worksheet!AT14,"]"))</f>
        <v xml:space="preserve"> (Рабочий ток) Хладагент: S[R32]</v>
      </c>
      <c r="M20" t="str">
        <f t="shared" si="2"/>
        <v xml:space="preserve"> (Рабочий ток) Количество хладагента: </v>
      </c>
      <c r="N20" t="str">
        <f t="shared" si="3"/>
        <v xml:space="preserve"> (Рабочий ток) Объем рециркулируемого воздуха внутреннего блока: </v>
      </c>
      <c r="O20" t="str">
        <f t="shared" si="4"/>
        <v xml:space="preserve"> (Внутренний блок) Размеры (Ш × Г × В): </v>
      </c>
      <c r="P20" t="str">
        <f t="shared" si="5"/>
        <v xml:space="preserve"> (Внутренний блок) Упаковка (Ш × Г × В): </v>
      </c>
      <c r="Q20" t="str">
        <f t="shared" si="6"/>
        <v xml:space="preserve"> (Внутренний блок) Масса (нетто / брутто): </v>
      </c>
      <c r="R20" t="str">
        <f>CONCATENATE($R$4,": ",CONCATENATE("S[",CONCATENATE(Worksheet!R14," / ",Worksheet!S14),"]"))</f>
        <v xml:space="preserve"> (Внутренний блок) Уровень шума мин. / макс.: S[ / ]</v>
      </c>
      <c r="S20" t="str">
        <f>CONCATENATE($S$4,": ",CONCATENATE("S[",Worksheet!AK14,"]"))</f>
        <v xml:space="preserve"> (Наружный блок) Марка компрессора: S[]</v>
      </c>
      <c r="T20" t="str">
        <f t="shared" si="7"/>
        <v xml:space="preserve"> (Наружный блок) Размеры (Ш × Г × В): </v>
      </c>
      <c r="U20" t="str">
        <f t="shared" si="8"/>
        <v xml:space="preserve"> (Наружный блок) Упаковка (Ш × Г × В): </v>
      </c>
      <c r="V20" t="str">
        <f t="shared" si="9"/>
        <v xml:space="preserve"> (Наружный блок) Масса (нетто / брутто): </v>
      </c>
      <c r="W20" t="str">
        <f>CONCATENATE($W$4,": ",CONCATENATE("N[",Worksheet!V14,"]"))</f>
        <v xml:space="preserve"> (Наружный блок) Максимальный уровень шума: N[]</v>
      </c>
      <c r="X20" t="str">
        <f>CONCATENATE("N[",Worksheet!AM14,"]")</f>
        <v>N[6,35]</v>
      </c>
      <c r="Y20" t="str">
        <f>CONCATENATE($Y$4,": ",CONCATENATE("N[",Worksheet!AN14,"]"))</f>
        <v xml:space="preserve"> (Соединительные трубы) Газовая линия : N[9,52]</v>
      </c>
      <c r="Z20" t="str">
        <f>CONCATENATE($Z$4,": ",CONCATENATE("N[",Worksheet!P14,"]"))</f>
        <v xml:space="preserve"> (Соединительные трубы) Максимальная длина трубопровода: N[20]</v>
      </c>
      <c r="AA20" t="str">
        <f>CONCATENATE($AA$4,": ",CONCATENATE("S[",Worksheet!Q14,"]"))</f>
        <v xml:space="preserve"> (Соединительные трубы) Максимальный перепад высот: S[15]</v>
      </c>
      <c r="AB20" t="str">
        <f>CONCATENATE($AB$4,": ",CONCATENATE("S[",CONCATENATE("от ",Worksheet!W14," до +",Worksheet!X14),"]"))</f>
        <v xml:space="preserve"> (Допустимая темп. наружного воздуха) Охлаждение: S[от -10 до +46]</v>
      </c>
      <c r="AC20" t="str">
        <f>CONCATENATE($AC$4,": ",CONCATENATE("S[",CONCATENATE("от ",Worksheet!Y14," до +",Worksheet!Z14),"]"))</f>
        <v xml:space="preserve"> (Допустимая темп. наружного воздуха) Обогрев: S[от -15 до +24]</v>
      </c>
    </row>
    <row r="21" spans="1:29" x14ac:dyDescent="0.25">
      <c r="A21" t="str">
        <f>CONCATENATE($A$4,": ",CONCATENATE("E[",Worksheet!B15,"]"))</f>
        <v>Производитель: E[FUJITSU]</v>
      </c>
      <c r="B21" s="11" t="str">
        <f>CONCATENATE($B$4,": ",CONCATENATE(Worksheet!C15,"[",IF(LEFT(TRIM(Worksheet!D15),6)="Сплит-","Сплит-система",IF(LEFT(TRIM(Worksheet!D15),1)="Блок н","Наружный блок","Блок внутренний")),"]"))</f>
        <v xml:space="preserve"> Тип: RAC[Сплит-система]</v>
      </c>
      <c r="C21" t="str">
        <f>CONCATENATE($C$4,": ",CONCATENATE("N[",Worksheet!L15,"]"))</f>
        <v xml:space="preserve"> (Сплит система) Холодопроизводительность: N[5,2 (0,90–5,50)]</v>
      </c>
      <c r="D21" t="str">
        <f>CONCATENATE($D$4,": ",CONCATENATE("N[",Worksheet!AC15,"]"))</f>
        <v xml:space="preserve"> (Сплит система) Площадь помещения: N[29]</v>
      </c>
      <c r="E21" t="str">
        <f>CONCATENATE($E$4,": ",IF(Worksheet!K15="Y",CONCATENATE("S[","да]"),CONCATENATE("S[","нет]")))</f>
        <v xml:space="preserve"> (Сплит система) Инвертор: S[да]</v>
      </c>
      <c r="F21" t="str">
        <f>CONCATENATE($F$4,": ",CONCATENATE("N[",Worksheet!M15,"]"))</f>
        <v xml:space="preserve"> (Сплит система) Теплопроизводительность: N[6,30 (0,60–7,60)]</v>
      </c>
      <c r="G21" t="str">
        <f>CONCATENATE($G$4,": ",CONCATENATE("N[",Worksheet!N15,"]"))</f>
        <v xml:space="preserve"> (Потребляемая мощность) Охлаждение: N[1,685 (0,140–2,090)]</v>
      </c>
      <c r="H21" t="str">
        <f>CONCATENATE($H$4,": ",CONCATENATE("N[",Worksheet!O15,"]"))</f>
        <v xml:space="preserve"> (Потребляемая мощность) Обогрев: N[1,800 (0,100–1,930)]</v>
      </c>
      <c r="I21" t="str">
        <f t="shared" si="0"/>
        <v xml:space="preserve"> (Рабочий ток) Охлаждение: </v>
      </c>
      <c r="J21" t="str">
        <f t="shared" si="1"/>
        <v xml:space="preserve"> (Рабочий ток) Обогрев: </v>
      </c>
      <c r="K21" t="str">
        <f t="shared" si="1"/>
        <v xml:space="preserve"> (Рабочий ток) Обогрев: </v>
      </c>
      <c r="L21" t="str">
        <f>CONCATENATE($L$4,": ",CONCATENATE("S[",Worksheet!AT15,"]"))</f>
        <v xml:space="preserve"> (Рабочий ток) Хладагент: S[R32]</v>
      </c>
      <c r="M21" t="str">
        <f t="shared" si="2"/>
        <v xml:space="preserve"> (Рабочий ток) Количество хладагента: </v>
      </c>
      <c r="N21" t="str">
        <f t="shared" si="3"/>
        <v xml:space="preserve"> (Рабочий ток) Объем рециркулируемого воздуха внутреннего блока: </v>
      </c>
      <c r="O21" t="str">
        <f t="shared" si="4"/>
        <v xml:space="preserve"> (Внутренний блок) Размеры (Ш × Г × В): </v>
      </c>
      <c r="P21" t="str">
        <f t="shared" si="5"/>
        <v xml:space="preserve"> (Внутренний блок) Упаковка (Ш × Г × В): </v>
      </c>
      <c r="Q21" t="str">
        <f t="shared" si="6"/>
        <v xml:space="preserve"> (Внутренний блок) Масса (нетто / брутто): </v>
      </c>
      <c r="R21" t="str">
        <f>CONCATENATE($R$4,": ",CONCATENATE("S[",CONCATENATE(Worksheet!R15," / ",Worksheet!S15),"]"))</f>
        <v xml:space="preserve"> (Внутренний блок) Уровень шума мин. / макс.: S[ / ]</v>
      </c>
      <c r="S21" t="str">
        <f>CONCATENATE($S$4,": ",CONCATENATE("S[",Worksheet!AK15,"]"))</f>
        <v xml:space="preserve"> (Наружный блок) Марка компрессора: S[]</v>
      </c>
      <c r="T21" t="str">
        <f t="shared" si="7"/>
        <v xml:space="preserve"> (Наружный блок) Размеры (Ш × Г × В): </v>
      </c>
      <c r="U21" t="str">
        <f t="shared" si="8"/>
        <v xml:space="preserve"> (Наружный блок) Упаковка (Ш × Г × В): </v>
      </c>
      <c r="V21" t="str">
        <f t="shared" si="9"/>
        <v xml:space="preserve"> (Наружный блок) Масса (нетто / брутто): </v>
      </c>
      <c r="W21" t="str">
        <f>CONCATENATE($W$4,": ",CONCATENATE("N[",Worksheet!V15,"]"))</f>
        <v xml:space="preserve"> (Наружный блок) Максимальный уровень шума: N[]</v>
      </c>
      <c r="X21" t="str">
        <f>CONCATENATE("N[",Worksheet!AM15,"]")</f>
        <v>N[6,35]</v>
      </c>
      <c r="Y21" t="str">
        <f>CONCATENATE($Y$4,": ",CONCATENATE("N[",Worksheet!AN15,"]"))</f>
        <v xml:space="preserve"> (Соединительные трубы) Газовая линия : N[9,52]</v>
      </c>
      <c r="Z21" t="str">
        <f>CONCATENATE($Z$4,": ",CONCATENATE("N[",Worksheet!P15,"]"))</f>
        <v xml:space="preserve"> (Соединительные трубы) Максимальная длина трубопровода: N[25]</v>
      </c>
      <c r="AA21" t="str">
        <f>CONCATENATE($AA$4,": ",CONCATENATE("S[",Worksheet!Q15,"]"))</f>
        <v xml:space="preserve"> (Соединительные трубы) Максимальный перепад высот: S[20]</v>
      </c>
      <c r="AB21" t="str">
        <f>CONCATENATE($AB$4,": ",CONCATENATE("S[",CONCATENATE("от ",Worksheet!W15," до +",Worksheet!X15),"]"))</f>
        <v xml:space="preserve"> (Допустимая темп. наружного воздуха) Охлаждение: S[от -10 до +46]</v>
      </c>
      <c r="AC21" t="str">
        <f>CONCATENATE($AC$4,": ",CONCATENATE("S[",CONCATENATE("от ",Worksheet!Y15," до +",Worksheet!Z15),"]"))</f>
        <v xml:space="preserve"> (Допустимая темп. наружного воздуха) Обогрев: S[от -15 до +24]</v>
      </c>
    </row>
    <row r="22" spans="1:29" x14ac:dyDescent="0.25">
      <c r="A22" t="str">
        <f>CONCATENATE($A$4,": ",CONCATENATE("E[",Worksheet!B16,"]"))</f>
        <v>Производитель: E[FUJITSU]</v>
      </c>
      <c r="B22" s="11" t="str">
        <f>CONCATENATE($B$4,": ",CONCATENATE(Worksheet!C16,"[",IF(LEFT(TRIM(Worksheet!D16),6)="Сплит-","Сплит-система",IF(LEFT(TRIM(Worksheet!D16),1)="Блок н","Наружный блок","Блок внутренний")),"]"))</f>
        <v xml:space="preserve"> Тип: RAC[Сплит-система]</v>
      </c>
      <c r="C22" t="str">
        <f>CONCATENATE($C$4,": ",CONCATENATE("N[",Worksheet!L16,"]"))</f>
        <v xml:space="preserve"> (Сплит система) Холодопроизводительность: N[5,20 (0,90–5,50)]</v>
      </c>
      <c r="D22" t="str">
        <f>CONCATENATE($D$4,": ",CONCATENATE("N[",Worksheet!AC16,"]"))</f>
        <v xml:space="preserve"> (Сплит система) Площадь помещения: N[29]</v>
      </c>
      <c r="E22" t="str">
        <f>CONCATENATE($E$4,": ",IF(Worksheet!K16="Y",CONCATENATE("S[","да]"),CONCATENATE("S[","нет]")))</f>
        <v xml:space="preserve"> (Сплит система) Инвертор: S[да]</v>
      </c>
      <c r="F22" t="str">
        <f>CONCATENATE($F$4,": ",CONCATENATE("N[",Worksheet!M16,"]"))</f>
        <v xml:space="preserve"> (Сплит система) Теплопроизводительность: N[6,30 (0,60–7,60)]</v>
      </c>
      <c r="G22" t="str">
        <f>CONCATENATE($G$4,": ",CONCATENATE("N[",Worksheet!N16,"]"))</f>
        <v xml:space="preserve"> (Потребляемая мощность) Охлаждение: N[1,685 (0,140–2,090)]</v>
      </c>
      <c r="H22" t="str">
        <f>CONCATENATE($H$4,": ",CONCATENATE("N[",Worksheet!O16,"]"))</f>
        <v xml:space="preserve"> (Потребляемая мощность) Обогрев: N[1,800 (0,100–1,930)]</v>
      </c>
      <c r="I22" t="str">
        <f t="shared" si="0"/>
        <v xml:space="preserve"> (Рабочий ток) Охлаждение: </v>
      </c>
      <c r="J22" t="str">
        <f t="shared" si="1"/>
        <v xml:space="preserve"> (Рабочий ток) Обогрев: </v>
      </c>
      <c r="K22" t="str">
        <f t="shared" si="1"/>
        <v xml:space="preserve"> (Рабочий ток) Обогрев: </v>
      </c>
      <c r="L22" t="str">
        <f>CONCATENATE($L$4,": ",CONCATENATE("S[",Worksheet!AT16,"]"))</f>
        <v xml:space="preserve"> (Рабочий ток) Хладагент: S[R32]</v>
      </c>
      <c r="M22" t="str">
        <f t="shared" si="2"/>
        <v xml:space="preserve"> (Рабочий ток) Количество хладагента: </v>
      </c>
      <c r="N22" t="str">
        <f t="shared" si="3"/>
        <v xml:space="preserve"> (Рабочий ток) Объем рециркулируемого воздуха внутреннего блока: </v>
      </c>
      <c r="O22" t="str">
        <f t="shared" si="4"/>
        <v xml:space="preserve"> (Внутренний блок) Размеры (Ш × Г × В): </v>
      </c>
      <c r="P22" t="str">
        <f t="shared" si="5"/>
        <v xml:space="preserve"> (Внутренний блок) Упаковка (Ш × Г × В): </v>
      </c>
      <c r="Q22" t="str">
        <f t="shared" si="6"/>
        <v xml:space="preserve"> (Внутренний блок) Масса (нетто / брутто): </v>
      </c>
      <c r="R22" t="str">
        <f>CONCATENATE($R$4,": ",CONCATENATE("S[",CONCATENATE(Worksheet!R16," / ",Worksheet!S16),"]"))</f>
        <v xml:space="preserve"> (Внутренний блок) Уровень шума мин. / макс.: S[ / ]</v>
      </c>
      <c r="S22" t="str">
        <f>CONCATENATE($S$4,": ",CONCATENATE("S[",Worksheet!AK16,"]"))</f>
        <v xml:space="preserve"> (Наружный блок) Марка компрессора: S[]</v>
      </c>
      <c r="T22" t="str">
        <f t="shared" si="7"/>
        <v xml:space="preserve"> (Наружный блок) Размеры (Ш × Г × В): </v>
      </c>
      <c r="U22" t="str">
        <f t="shared" si="8"/>
        <v xml:space="preserve"> (Наружный блок) Упаковка (Ш × Г × В): </v>
      </c>
      <c r="V22" t="str">
        <f t="shared" si="9"/>
        <v xml:space="preserve"> (Наружный блок) Масса (нетто / брутто): </v>
      </c>
      <c r="W22" t="str">
        <f>CONCATENATE($W$4,": ",CONCATENATE("N[",Worksheet!V16,"]"))</f>
        <v xml:space="preserve"> (Наружный блок) Максимальный уровень шума: N[]</v>
      </c>
      <c r="X22" t="str">
        <f>CONCATENATE("N[",Worksheet!AM16,"]")</f>
        <v>N[6,35]</v>
      </c>
      <c r="Y22" t="str">
        <f>CONCATENATE($Y$4,": ",CONCATENATE("N[",Worksheet!AN16,"]"))</f>
        <v xml:space="preserve"> (Соединительные трубы) Газовая линия : N[9,52]</v>
      </c>
      <c r="Z22" t="str">
        <f>CONCATENATE($Z$4,": ",CONCATENATE("N[",Worksheet!P16,"]"))</f>
        <v xml:space="preserve"> (Соединительные трубы) Максимальная длина трубопровода: N[25]</v>
      </c>
      <c r="AA22" t="str">
        <f>CONCATENATE($AA$4,": ",CONCATENATE("S[",Worksheet!Q16,"]"))</f>
        <v xml:space="preserve"> (Соединительные трубы) Максимальный перепад высот: S[20]</v>
      </c>
      <c r="AB22" t="str">
        <f>CONCATENATE($AB$4,": ",CONCATENATE("S[",CONCATENATE("от ",Worksheet!W16," до +",Worksheet!X16),"]"))</f>
        <v xml:space="preserve"> (Допустимая темп. наружного воздуха) Охлаждение: S[от -10 до +46]</v>
      </c>
      <c r="AC22" t="str">
        <f>CONCATENATE($AC$4,": ",CONCATENATE("S[",CONCATENATE("от ",Worksheet!Y16," до +",Worksheet!Z16),"]"))</f>
        <v xml:space="preserve"> (Допустимая темп. наружного воздуха) Обогрев: S[от -15 до +24]</v>
      </c>
    </row>
    <row r="23" spans="1:29" x14ac:dyDescent="0.25">
      <c r="A23" t="str">
        <f>CONCATENATE($A$4,": ",CONCATENATE("E[",Worksheet!B17,"]"))</f>
        <v>Производитель: E[FUJITSU]</v>
      </c>
      <c r="B23" s="11" t="str">
        <f>CONCATENATE($B$4,": ",CONCATENATE(Worksheet!C17,"[",IF(LEFT(TRIM(Worksheet!D17),6)="Сплит-","Сплит-система",IF(LEFT(TRIM(Worksheet!D17),1)="Блок н","Наружный блок","Блок внутренний")),"]"))</f>
        <v xml:space="preserve"> Тип: RAC[Сплит-система]</v>
      </c>
      <c r="C23" t="str">
        <f>CONCATENATE($C$4,": ",CONCATENATE("N[",Worksheet!L17,"]"))</f>
        <v xml:space="preserve"> (Сплит система) Холодопроизводительность: N[7,10 (0,90–7,70)]</v>
      </c>
      <c r="D23" t="str">
        <f>CONCATENATE($D$4,": ",CONCATENATE("N[",Worksheet!AC17,"]"))</f>
        <v xml:space="preserve"> (Сплит система) Площадь помещения: N[40]</v>
      </c>
      <c r="E23" t="str">
        <f>CONCATENATE($E$4,": ",IF(Worksheet!K17="Y",CONCATENATE("S[","да]"),CONCATENATE("S[","нет]")))</f>
        <v xml:space="preserve"> (Сплит система) Инвертор: S[да]</v>
      </c>
      <c r="F23" t="str">
        <f>CONCATENATE($F$4,": ",CONCATENATE("N[",Worksheet!M17,"]"))</f>
        <v xml:space="preserve"> (Сплит система) Теплопроизводительность: N[8,00 (0,90–9,00)]</v>
      </c>
      <c r="G23" t="str">
        <f>CONCATENATE($G$4,": ",CONCATENATE("N[",Worksheet!N17,"]"))</f>
        <v xml:space="preserve"> (Потребляемая мощность) Охлаждение: N[2,420 (0,180–2,740)]</v>
      </c>
      <c r="H23" t="str">
        <f>CONCATENATE($H$4,": ",CONCATENATE("N[",Worksheet!O17,"]"))</f>
        <v xml:space="preserve"> (Потребляемая мощность) Обогрев: N[2,225 (0,150–2,660)]</v>
      </c>
      <c r="I23" t="str">
        <f t="shared" si="0"/>
        <v xml:space="preserve"> (Рабочий ток) Охлаждение: </v>
      </c>
      <c r="J23" t="str">
        <f t="shared" si="1"/>
        <v xml:space="preserve"> (Рабочий ток) Обогрев: </v>
      </c>
      <c r="K23" t="str">
        <f t="shared" si="1"/>
        <v xml:space="preserve"> (Рабочий ток) Обогрев: </v>
      </c>
      <c r="L23" t="str">
        <f>CONCATENATE($L$4,": ",CONCATENATE("S[",Worksheet!AT17,"]"))</f>
        <v xml:space="preserve"> (Рабочий ток) Хладагент: S[R32]</v>
      </c>
      <c r="M23" t="str">
        <f t="shared" si="2"/>
        <v xml:space="preserve"> (Рабочий ток) Количество хладагента: </v>
      </c>
      <c r="N23" t="str">
        <f t="shared" si="3"/>
        <v xml:space="preserve"> (Рабочий ток) Объем рециркулируемого воздуха внутреннего блока: </v>
      </c>
      <c r="O23" t="str">
        <f t="shared" si="4"/>
        <v xml:space="preserve"> (Внутренний блок) Размеры (Ш × Г × В): </v>
      </c>
      <c r="P23" t="str">
        <f t="shared" si="5"/>
        <v xml:space="preserve"> (Внутренний блок) Упаковка (Ш × Г × В): </v>
      </c>
      <c r="Q23" t="str">
        <f t="shared" si="6"/>
        <v xml:space="preserve"> (Внутренний блок) Масса (нетто / брутто): </v>
      </c>
      <c r="R23" t="str">
        <f>CONCATENATE($R$4,": ",CONCATENATE("S[",CONCATENATE(Worksheet!R17," / ",Worksheet!S17),"]"))</f>
        <v xml:space="preserve"> (Внутренний блок) Уровень шума мин. / макс.: S[ / ]</v>
      </c>
      <c r="S23" t="str">
        <f>CONCATENATE($S$4,": ",CONCATENATE("S[",Worksheet!AK17,"]"))</f>
        <v xml:space="preserve"> (Наружный блок) Марка компрессора: S[]</v>
      </c>
      <c r="T23" t="str">
        <f t="shared" si="7"/>
        <v xml:space="preserve"> (Наружный блок) Размеры (Ш × Г × В): </v>
      </c>
      <c r="U23" t="str">
        <f t="shared" si="8"/>
        <v xml:space="preserve"> (Наружный блок) Упаковка (Ш × Г × В): </v>
      </c>
      <c r="V23" t="str">
        <f t="shared" si="9"/>
        <v xml:space="preserve"> (Наружный блок) Масса (нетто / брутто): </v>
      </c>
      <c r="W23" t="str">
        <f>CONCATENATE($W$4,": ",CONCATENATE("N[",Worksheet!V17,"]"))</f>
        <v xml:space="preserve"> (Наружный блок) Максимальный уровень шума: N[]</v>
      </c>
      <c r="X23" t="str">
        <f>CONCATENATE("N[",Worksheet!AM17,"]")</f>
        <v>N[6,35]</v>
      </c>
      <c r="Y23" t="str">
        <f>CONCATENATE($Y$4,": ",CONCATENATE("N[",Worksheet!AN17,"]"))</f>
        <v xml:space="preserve"> (Соединительные трубы) Газовая линия : N[12,7]</v>
      </c>
      <c r="Z23" t="str">
        <f>CONCATENATE($Z$4,": ",CONCATENATE("N[",Worksheet!P17,"]"))</f>
        <v xml:space="preserve"> (Соединительные трубы) Максимальная длина трубопровода: N[30]</v>
      </c>
      <c r="AA23" t="str">
        <f>CONCATENATE($AA$4,": ",CONCATENATE("S[",Worksheet!Q17,"]"))</f>
        <v xml:space="preserve"> (Соединительные трубы) Максимальный перепад высот: S[25]</v>
      </c>
      <c r="AB23" t="str">
        <f>CONCATENATE($AB$4,": ",CONCATENATE("S[",CONCATENATE("от ",Worksheet!W17," до +",Worksheet!X17),"]"))</f>
        <v xml:space="preserve"> (Допустимая темп. наружного воздуха) Охлаждение: S[от -10 до +46]</v>
      </c>
      <c r="AC23" t="str">
        <f>CONCATENATE($AC$4,": ",CONCATENATE("S[",CONCATENATE("от ",Worksheet!Y17," до +",Worksheet!Z17),"]"))</f>
        <v xml:space="preserve"> (Допустимая темп. наружного воздуха) Обогрев: S[от -15 до +24]</v>
      </c>
    </row>
    <row r="24" spans="1:29" x14ac:dyDescent="0.25">
      <c r="A24" t="str">
        <f>CONCATENATE($A$4,": ",CONCATENATE("E[",Worksheet!B18,"]"))</f>
        <v>Производитель: E[FUJITSU]</v>
      </c>
      <c r="B24" s="11" t="str">
        <f>CONCATENATE($B$4,": ",CONCATENATE(Worksheet!C18,"[",IF(LEFT(TRIM(Worksheet!D18),6)="Сплит-","Сплит-система",IF(LEFT(TRIM(Worksheet!D18),1)="Блок н","Наружный блок","Блок внутренний")),"]"))</f>
        <v xml:space="preserve"> Тип: RAC[Сплит-система]</v>
      </c>
      <c r="C24" t="str">
        <f>CONCATENATE($C$4,": ",CONCATENATE("N[",Worksheet!L18,"]"))</f>
        <v xml:space="preserve"> (Сплит система) Холодопроизводительность: N[7,10 (0,90–7,70)]</v>
      </c>
      <c r="D24" t="str">
        <f>CONCATENATE($D$4,": ",CONCATENATE("N[",Worksheet!AC18,"]"))</f>
        <v xml:space="preserve"> (Сплит система) Площадь помещения: N[40]</v>
      </c>
      <c r="E24" t="str">
        <f>CONCATENATE($E$4,": ",IF(Worksheet!K18="Y",CONCATENATE("S[","да]"),CONCATENATE("S[","нет]")))</f>
        <v xml:space="preserve"> (Сплит система) Инвертор: S[да]</v>
      </c>
      <c r="F24" t="str">
        <f>CONCATENATE($F$4,": ",CONCATENATE("N[",Worksheet!M18,"]"))</f>
        <v xml:space="preserve"> (Сплит система) Теплопроизводительность: N[8,00 (0,90–9,00)]</v>
      </c>
      <c r="G24" t="str">
        <f>CONCATENATE($G$4,": ",CONCATENATE("N[",Worksheet!N18,"]"))</f>
        <v xml:space="preserve"> (Потребляемая мощность) Охлаждение: N[2,420 (0,180–2,740)]</v>
      </c>
      <c r="H24" t="str">
        <f>CONCATENATE($H$4,": ",CONCATENATE("N[",Worksheet!O18,"]"))</f>
        <v xml:space="preserve"> (Потребляемая мощность) Обогрев: N[2,225 (0,150–2,660)]</v>
      </c>
      <c r="I24" t="str">
        <f t="shared" si="0"/>
        <v xml:space="preserve"> (Рабочий ток) Охлаждение: </v>
      </c>
      <c r="J24" t="str">
        <f t="shared" si="1"/>
        <v xml:space="preserve"> (Рабочий ток) Обогрев: </v>
      </c>
      <c r="K24" t="str">
        <f t="shared" si="1"/>
        <v xml:space="preserve"> (Рабочий ток) Обогрев: </v>
      </c>
      <c r="L24" t="str">
        <f>CONCATENATE($L$4,": ",CONCATENATE("S[",Worksheet!AT18,"]"))</f>
        <v xml:space="preserve"> (Рабочий ток) Хладагент: S[R32]</v>
      </c>
      <c r="M24" t="str">
        <f t="shared" si="2"/>
        <v xml:space="preserve"> (Рабочий ток) Количество хладагента: </v>
      </c>
      <c r="N24" t="str">
        <f t="shared" si="3"/>
        <v xml:space="preserve"> (Рабочий ток) Объем рециркулируемого воздуха внутреннего блока: </v>
      </c>
      <c r="O24" t="str">
        <f t="shared" si="4"/>
        <v xml:space="preserve"> (Внутренний блок) Размеры (Ш × Г × В): </v>
      </c>
      <c r="P24" t="str">
        <f t="shared" si="5"/>
        <v xml:space="preserve"> (Внутренний блок) Упаковка (Ш × Г × В): </v>
      </c>
      <c r="Q24" t="str">
        <f t="shared" si="6"/>
        <v xml:space="preserve"> (Внутренний блок) Масса (нетто / брутто): </v>
      </c>
      <c r="R24" t="str">
        <f>CONCATENATE($R$4,": ",CONCATENATE("S[",CONCATENATE(Worksheet!R18," / ",Worksheet!S18),"]"))</f>
        <v xml:space="preserve"> (Внутренний блок) Уровень шума мин. / макс.: S[ / ]</v>
      </c>
      <c r="S24" t="str">
        <f>CONCATENATE($S$4,": ",CONCATENATE("S[",Worksheet!AK18,"]"))</f>
        <v xml:space="preserve"> (Наружный блок) Марка компрессора: S[]</v>
      </c>
      <c r="T24" t="str">
        <f t="shared" si="7"/>
        <v xml:space="preserve"> (Наружный блок) Размеры (Ш × Г × В): </v>
      </c>
      <c r="U24" t="str">
        <f t="shared" si="8"/>
        <v xml:space="preserve"> (Наружный блок) Упаковка (Ш × Г × В): </v>
      </c>
      <c r="V24" t="str">
        <f t="shared" si="9"/>
        <v xml:space="preserve"> (Наружный блок) Масса (нетто / брутто): </v>
      </c>
      <c r="W24" t="str">
        <f>CONCATENATE($W$4,": ",CONCATENATE("N[",Worksheet!V18,"]"))</f>
        <v xml:space="preserve"> (Наружный блок) Максимальный уровень шума: N[]</v>
      </c>
      <c r="X24" t="str">
        <f>CONCATENATE("N[",Worksheet!AM18,"]")</f>
        <v>N[6,35]</v>
      </c>
      <c r="Y24" t="str">
        <f>CONCATENATE($Y$4,": ",CONCATENATE("N[",Worksheet!AN18,"]"))</f>
        <v xml:space="preserve"> (Соединительные трубы) Газовая линия : N[12,7]</v>
      </c>
      <c r="Z24" t="str">
        <f>CONCATENATE($Z$4,": ",CONCATENATE("N[",Worksheet!P18,"]"))</f>
        <v xml:space="preserve"> (Соединительные трубы) Максимальная длина трубопровода: N[30]</v>
      </c>
      <c r="AA24" t="str">
        <f>CONCATENATE($AA$4,": ",CONCATENATE("S[",Worksheet!Q18,"]"))</f>
        <v xml:space="preserve"> (Соединительные трубы) Максимальный перепад высот: S[25]</v>
      </c>
      <c r="AB24" t="str">
        <f>CONCATENATE($AB$4,": ",CONCATENATE("S[",CONCATENATE("от ",Worksheet!W18," до +",Worksheet!X18),"]"))</f>
        <v xml:space="preserve"> (Допустимая темп. наружного воздуха) Охлаждение: S[от -10 до +46]</v>
      </c>
      <c r="AC24" t="str">
        <f>CONCATENATE($AC$4,": ",CONCATENATE("S[",CONCATENATE("от ",Worksheet!Y18," до +",Worksheet!Z18),"]"))</f>
        <v xml:space="preserve"> (Допустимая темп. наружного воздуха) Обогрев: S[от -15 до +24]</v>
      </c>
    </row>
    <row r="25" spans="1:29" x14ac:dyDescent="0.25">
      <c r="A25" t="str">
        <f>CONCATENATE($A$4,": ",CONCATENATE("E[",Worksheet!B19,"]"))</f>
        <v>Производитель: E[FUJITSU]</v>
      </c>
      <c r="B25" s="11" t="str">
        <f>CONCATENATE($B$4,": ",CONCATENATE(Worksheet!C19,"[",IF(LEFT(TRIM(Worksheet!D19),6)="Сплит-","Сплит-система",IF(LEFT(TRIM(Worksheet!D19),1)="Блок н","Наружный блок","Блок внутренний")),"]"))</f>
        <v xml:space="preserve"> Тип: RAC[Сплит-система]</v>
      </c>
      <c r="C25" t="str">
        <f>CONCATENATE($C$4,": ",CONCATENATE("N[",Worksheet!L19,"]"))</f>
        <v xml:space="preserve"> (Сплит система) Холодопроизводительность: N[2]</v>
      </c>
      <c r="D25" t="str">
        <f>CONCATENATE($D$4,": ",CONCATENATE("N[",Worksheet!AC19,"]"))</f>
        <v xml:space="preserve"> (Сплит система) Площадь помещения: N[12]</v>
      </c>
      <c r="E25" t="str">
        <f>CONCATENATE($E$4,": ",IF(Worksheet!K19="Y",CONCATENATE("S[","да]"),CONCATENATE("S[","нет]")))</f>
        <v xml:space="preserve"> (Сплит система) Инвертор: S[да]</v>
      </c>
      <c r="F25" t="str">
        <f>CONCATENATE($F$4,": ",CONCATENATE("N[",Worksheet!M19,"]"))</f>
        <v xml:space="preserve"> (Сплит система) Теплопроизводительность: N[2]</v>
      </c>
      <c r="G25" t="str">
        <f>CONCATENATE($G$4,": ",CONCATENATE("N[",Worksheet!N19,"]"))</f>
        <v xml:space="preserve"> (Потребляемая мощность) Охлаждение: N[0,450 (0,250–1,170)]</v>
      </c>
      <c r="H25" t="str">
        <f>CONCATENATE($H$4,": ",CONCATENATE("N[",Worksheet!O19,"]"))</f>
        <v xml:space="preserve"> (Потребляемая мощность) Обогрев: N[0,555 (0,250–1,210)]</v>
      </c>
      <c r="I25" t="str">
        <f t="shared" si="0"/>
        <v xml:space="preserve"> (Рабочий ток) Охлаждение: </v>
      </c>
      <c r="J25" t="str">
        <f t="shared" si="1"/>
        <v xml:space="preserve"> (Рабочий ток) Обогрев: </v>
      </c>
      <c r="K25" t="str">
        <f t="shared" si="1"/>
        <v xml:space="preserve"> (Рабочий ток) Обогрев: </v>
      </c>
      <c r="L25" t="str">
        <f>CONCATENATE($L$4,": ",CONCATENATE("S[",Worksheet!AT19,"]"))</f>
        <v xml:space="preserve"> (Рабочий ток) Хладагент: S[R32]</v>
      </c>
      <c r="M25" t="str">
        <f t="shared" si="2"/>
        <v xml:space="preserve"> (Рабочий ток) Количество хладагента: </v>
      </c>
      <c r="N25" t="str">
        <f t="shared" si="3"/>
        <v xml:space="preserve"> (Рабочий ток) Объем рециркулируемого воздуха внутреннего блока: </v>
      </c>
      <c r="O25" t="str">
        <f t="shared" si="4"/>
        <v xml:space="preserve"> (Внутренний блок) Размеры (Ш × Г × В): </v>
      </c>
      <c r="P25" t="str">
        <f t="shared" si="5"/>
        <v xml:space="preserve"> (Внутренний блок) Упаковка (Ш × Г × В): </v>
      </c>
      <c r="Q25" t="str">
        <f t="shared" si="6"/>
        <v xml:space="preserve"> (Внутренний блок) Масса (нетто / брутто): </v>
      </c>
      <c r="R25" t="str">
        <f>CONCATENATE($R$4,": ",CONCATENATE("S[",CONCATENATE(Worksheet!R19," / ",Worksheet!S19),"]"))</f>
        <v xml:space="preserve"> (Внутренний блок) Уровень шума мин. / макс.: S[ / ]</v>
      </c>
      <c r="S25" t="str">
        <f>CONCATENATE($S$4,": ",CONCATENATE("S[",Worksheet!AK19,"]"))</f>
        <v xml:space="preserve"> (Наружный блок) Марка компрессора: S[]</v>
      </c>
      <c r="T25" t="str">
        <f t="shared" si="7"/>
        <v xml:space="preserve"> (Наружный блок) Размеры (Ш × Г × В): </v>
      </c>
      <c r="U25" t="str">
        <f t="shared" si="8"/>
        <v xml:space="preserve"> (Наружный блок) Упаковка (Ш × Г × В): </v>
      </c>
      <c r="V25" t="str">
        <f t="shared" si="9"/>
        <v xml:space="preserve"> (Наружный блок) Масса (нетто / брутто): </v>
      </c>
      <c r="W25" t="str">
        <f>CONCATENATE($W$4,": ",CONCATENATE("N[",Worksheet!V19,"]"))</f>
        <v xml:space="preserve"> (Наружный блок) Максимальный уровень шума: N[]</v>
      </c>
      <c r="X25" t="str">
        <f>CONCATENATE("N[",Worksheet!AM19,"]")</f>
        <v>N[6,35]</v>
      </c>
      <c r="Y25" t="str">
        <f>CONCATENATE($Y$4,": ",CONCATENATE("N[",Worksheet!AN19,"]"))</f>
        <v xml:space="preserve"> (Соединительные трубы) Газовая линия : N[9,52]</v>
      </c>
      <c r="Z25" t="str">
        <f>CONCATENATE($Z$4,": ",CONCATENATE("N[",Worksheet!P19,"]"))</f>
        <v xml:space="preserve"> (Соединительные трубы) Максимальная длина трубопровода: N[20]</v>
      </c>
      <c r="AA25" t="str">
        <f>CONCATENATE($AA$4,": ",CONCATENATE("S[",Worksheet!Q19,"]"))</f>
        <v xml:space="preserve"> (Соединительные трубы) Максимальный перепад высот: S[15]</v>
      </c>
      <c r="AB25" t="str">
        <f>CONCATENATE($AB$4,": ",CONCATENATE("S[",CONCATENATE("от ",Worksheet!W19," до +",Worksheet!X19),"]"))</f>
        <v xml:space="preserve"> (Допустимая темп. наружного воздуха) Охлаждение: S[от -10 до +46]</v>
      </c>
      <c r="AC25" t="str">
        <f>CONCATENATE($AC$4,": ",CONCATENATE("S[",CONCATENATE("от ",Worksheet!Y19," до +",Worksheet!Z19),"]"))</f>
        <v xml:space="preserve"> (Допустимая темп. наружного воздуха) Обогрев: S[от -15 до +24]</v>
      </c>
    </row>
    <row r="26" spans="1:29" x14ac:dyDescent="0.25">
      <c r="A26" t="str">
        <f>CONCATENATE($A$4,": ",CONCATENATE("E[",Worksheet!B20,"]"))</f>
        <v>Производитель: E[FUJITSU]</v>
      </c>
      <c r="B26" s="11" t="str">
        <f>CONCATENATE($B$4,": ",CONCATENATE(Worksheet!C20,"[",IF(LEFT(TRIM(Worksheet!D20),6)="Сплит-","Сплит-система",IF(LEFT(TRIM(Worksheet!D20),1)="Блок н","Наружный блок","Блок внутренний")),"]"))</f>
        <v xml:space="preserve"> Тип: RAC[Сплит-система]</v>
      </c>
      <c r="C26" t="str">
        <f>CONCATENATE($C$4,": ",CONCATENATE("N[",Worksheet!L20,"]"))</f>
        <v xml:space="preserve"> (Сплит система) Холодопроизводительность: N[2,5]</v>
      </c>
      <c r="D26" t="str">
        <f>CONCATENATE($D$4,": ",CONCATENATE("N[",Worksheet!AC20,"]"))</f>
        <v xml:space="preserve"> (Сплит система) Площадь помещения: N[15]</v>
      </c>
      <c r="E26" t="str">
        <f>CONCATENATE($E$4,": ",IF(Worksheet!K20="Y",CONCATENATE("S[","да]"),CONCATENATE("S[","нет]")))</f>
        <v xml:space="preserve"> (Сплит система) Инвертор: S[да]</v>
      </c>
      <c r="F26" t="str">
        <f>CONCATENATE($F$4,": ",CONCATENATE("N[",Worksheet!M20,"]"))</f>
        <v xml:space="preserve"> (Сплит система) Теплопроизводительность: N[2,5]</v>
      </c>
      <c r="G26" t="str">
        <f>CONCATENATE($G$4,": ",CONCATENATE("N[",Worksheet!N20,"]"))</f>
        <v xml:space="preserve"> (Потребляемая мощность) Охлаждение: N[0,630 (0,250–1,210)]</v>
      </c>
      <c r="H26" t="str">
        <f>CONCATENATE($H$4,": ",CONCATENATE("N[",Worksheet!O20,"]"))</f>
        <v xml:space="preserve"> (Потребляемая мощность) Обогрев: N[0,620 (0,250–1,260)]</v>
      </c>
      <c r="I26" t="str">
        <f t="shared" si="0"/>
        <v xml:space="preserve"> (Рабочий ток) Охлаждение: </v>
      </c>
      <c r="J26" t="str">
        <f t="shared" si="1"/>
        <v xml:space="preserve"> (Рабочий ток) Обогрев: </v>
      </c>
      <c r="K26" t="str">
        <f t="shared" si="1"/>
        <v xml:space="preserve"> (Рабочий ток) Обогрев: </v>
      </c>
      <c r="L26" t="str">
        <f>CONCATENATE($L$4,": ",CONCATENATE("S[",Worksheet!AT20,"]"))</f>
        <v xml:space="preserve"> (Рабочий ток) Хладагент: S[R32]</v>
      </c>
      <c r="M26" t="str">
        <f t="shared" si="2"/>
        <v xml:space="preserve"> (Рабочий ток) Количество хладагента: </v>
      </c>
      <c r="N26" t="str">
        <f t="shared" si="3"/>
        <v xml:space="preserve"> (Рабочий ток) Объем рециркулируемого воздуха внутреннего блока: </v>
      </c>
      <c r="O26" t="str">
        <f t="shared" si="4"/>
        <v xml:space="preserve"> (Внутренний блок) Размеры (Ш × Г × В): </v>
      </c>
      <c r="P26" t="str">
        <f t="shared" si="5"/>
        <v xml:space="preserve"> (Внутренний блок) Упаковка (Ш × Г × В): </v>
      </c>
      <c r="Q26" t="str">
        <f t="shared" si="6"/>
        <v xml:space="preserve"> (Внутренний блок) Масса (нетто / брутто): </v>
      </c>
      <c r="R26" t="str">
        <f>CONCATENATE($R$4,": ",CONCATENATE("S[",CONCATENATE(Worksheet!R20," / ",Worksheet!S20),"]"))</f>
        <v xml:space="preserve"> (Внутренний блок) Уровень шума мин. / макс.: S[ / ]</v>
      </c>
      <c r="S26" t="str">
        <f>CONCATENATE($S$4,": ",CONCATENATE("S[",Worksheet!AK20,"]"))</f>
        <v xml:space="preserve"> (Наружный блок) Марка компрессора: S[]</v>
      </c>
      <c r="T26" t="str">
        <f t="shared" si="7"/>
        <v xml:space="preserve"> (Наружный блок) Размеры (Ш × Г × В): </v>
      </c>
      <c r="U26" t="str">
        <f t="shared" si="8"/>
        <v xml:space="preserve"> (Наружный блок) Упаковка (Ш × Г × В): </v>
      </c>
      <c r="V26" t="str">
        <f t="shared" si="9"/>
        <v xml:space="preserve"> (Наружный блок) Масса (нетто / брутто): </v>
      </c>
      <c r="W26" t="str">
        <f>CONCATENATE($W$4,": ",CONCATENATE("N[",Worksheet!V20,"]"))</f>
        <v xml:space="preserve"> (Наружный блок) Максимальный уровень шума: N[]</v>
      </c>
      <c r="X26" t="str">
        <f>CONCATENATE("N[",Worksheet!AM20,"]")</f>
        <v>N[6,35]</v>
      </c>
      <c r="Y26" t="str">
        <f>CONCATENATE($Y$4,": ",CONCATENATE("N[",Worksheet!AN20,"]"))</f>
        <v xml:space="preserve"> (Соединительные трубы) Газовая линия : N[9,52]</v>
      </c>
      <c r="Z26" t="str">
        <f>CONCATENATE($Z$4,": ",CONCATENATE("N[",Worksheet!P20,"]"))</f>
        <v xml:space="preserve"> (Соединительные трубы) Максимальная длина трубопровода: N[20]</v>
      </c>
      <c r="AA26" t="str">
        <f>CONCATENATE($AA$4,": ",CONCATENATE("S[",Worksheet!Q20,"]"))</f>
        <v xml:space="preserve"> (Соединительные трубы) Максимальный перепад высот: S[15]</v>
      </c>
      <c r="AB26" t="str">
        <f>CONCATENATE($AB$4,": ",CONCATENATE("S[",CONCATENATE("от ",Worksheet!W20," до +",Worksheet!X20),"]"))</f>
        <v xml:space="preserve"> (Допустимая темп. наружного воздуха) Охлаждение: S[от -10 до +46]</v>
      </c>
      <c r="AC26" t="str">
        <f>CONCATENATE($AC$4,": ",CONCATENATE("S[",CONCATENATE("от ",Worksheet!Y20," до +",Worksheet!Z20),"]"))</f>
        <v xml:space="preserve"> (Допустимая темп. наружного воздуха) Обогрев: S[от -15 до +24]</v>
      </c>
    </row>
    <row r="27" spans="1:29" x14ac:dyDescent="0.25">
      <c r="A27" t="str">
        <f>CONCATENATE($A$4,": ",CONCATENATE("E[",Worksheet!B21,"]"))</f>
        <v>Производитель: E[FUJITSU]</v>
      </c>
      <c r="B27" s="11" t="str">
        <f>CONCATENATE($B$4,": ",CONCATENATE(Worksheet!C21,"[",IF(LEFT(TRIM(Worksheet!D21),6)="Сплит-","Сплит-система",IF(LEFT(TRIM(Worksheet!D21),1)="Блок н","Наружный блок","Блок внутренний")),"]"))</f>
        <v xml:space="preserve"> Тип: RAC[Сплит-система]</v>
      </c>
      <c r="C27" t="str">
        <f>CONCATENATE($C$4,": ",CONCATENATE("N[",Worksheet!L21,"]"))</f>
        <v xml:space="preserve"> (Сплит система) Холодопроизводительность: N[3,5]</v>
      </c>
      <c r="D27" t="str">
        <f>CONCATENATE($D$4,": ",CONCATENATE("N[",Worksheet!AC21,"]"))</f>
        <v xml:space="preserve"> (Сплит система) Площадь помещения: N[21]</v>
      </c>
      <c r="E27" t="str">
        <f>CONCATENATE($E$4,": ",IF(Worksheet!K21="Y",CONCATENATE("S[","да]"),CONCATENATE("S[","нет]")))</f>
        <v xml:space="preserve"> (Сплит система) Инвертор: S[да]</v>
      </c>
      <c r="F27" t="str">
        <f>CONCATENATE($F$4,": ",CONCATENATE("N[",Worksheet!M21,"]"))</f>
        <v xml:space="preserve"> (Сплит система) Теплопроизводительность: N[3,5]</v>
      </c>
      <c r="G27" t="str">
        <f>CONCATENATE($G$4,": ",CONCATENATE("N[",Worksheet!N21,"]"))</f>
        <v xml:space="preserve"> (Потребляемая мощность) Охлаждение: N[0,935 (0,250–1,270)]</v>
      </c>
      <c r="H27" t="str">
        <f>CONCATENATE($H$4,": ",CONCATENATE("N[",Worksheet!O21,"]"))</f>
        <v xml:space="preserve"> (Потребляемая мощность) Обогрев: N[0,960 (0,250–1,520)]</v>
      </c>
      <c r="I27" t="str">
        <f t="shared" si="0"/>
        <v xml:space="preserve"> (Рабочий ток) Охлаждение: </v>
      </c>
      <c r="J27" t="str">
        <f t="shared" si="1"/>
        <v xml:space="preserve"> (Рабочий ток) Обогрев: </v>
      </c>
      <c r="K27" t="str">
        <f t="shared" si="1"/>
        <v xml:space="preserve"> (Рабочий ток) Обогрев: </v>
      </c>
      <c r="L27" t="str">
        <f>CONCATENATE($L$4,": ",CONCATENATE("S[",Worksheet!AT21,"]"))</f>
        <v xml:space="preserve"> (Рабочий ток) Хладагент: S[R32]</v>
      </c>
      <c r="M27" t="str">
        <f t="shared" si="2"/>
        <v xml:space="preserve"> (Рабочий ток) Количество хладагента: </v>
      </c>
      <c r="N27" t="str">
        <f t="shared" si="3"/>
        <v xml:space="preserve"> (Рабочий ток) Объем рециркулируемого воздуха внутреннего блока: </v>
      </c>
      <c r="O27" t="str">
        <f t="shared" si="4"/>
        <v xml:space="preserve"> (Внутренний блок) Размеры (Ш × Г × В): </v>
      </c>
      <c r="P27" t="str">
        <f t="shared" si="5"/>
        <v xml:space="preserve"> (Внутренний блок) Упаковка (Ш × Г × В): </v>
      </c>
      <c r="Q27" t="str">
        <f t="shared" si="6"/>
        <v xml:space="preserve"> (Внутренний блок) Масса (нетто / брутто): </v>
      </c>
      <c r="R27" t="str">
        <f>CONCATENATE($R$4,": ",CONCATENATE("S[",CONCATENATE(Worksheet!R21," / ",Worksheet!S21),"]"))</f>
        <v xml:space="preserve"> (Внутренний блок) Уровень шума мин. / макс.: S[ / ]</v>
      </c>
      <c r="S27" t="str">
        <f>CONCATENATE($S$4,": ",CONCATENATE("S[",Worksheet!AK21,"]"))</f>
        <v xml:space="preserve"> (Наружный блок) Марка компрессора: S[]</v>
      </c>
      <c r="T27" t="str">
        <f t="shared" si="7"/>
        <v xml:space="preserve"> (Наружный блок) Размеры (Ш × Г × В): </v>
      </c>
      <c r="U27" t="str">
        <f t="shared" si="8"/>
        <v xml:space="preserve"> (Наружный блок) Упаковка (Ш × Г × В): </v>
      </c>
      <c r="V27" t="str">
        <f t="shared" si="9"/>
        <v xml:space="preserve"> (Наружный блок) Масса (нетто / брутто): </v>
      </c>
      <c r="W27" t="str">
        <f>CONCATENATE($W$4,": ",CONCATENATE("N[",Worksheet!V21,"]"))</f>
        <v xml:space="preserve"> (Наружный блок) Максимальный уровень шума: N[]</v>
      </c>
      <c r="X27" t="str">
        <f>CONCATENATE("N[",Worksheet!AM21,"]")</f>
        <v>N[6,35]</v>
      </c>
      <c r="Y27" t="str">
        <f>CONCATENATE($Y$4,": ",CONCATENATE("N[",Worksheet!AN21,"]"))</f>
        <v xml:space="preserve"> (Соединительные трубы) Газовая линия : N[9,52]</v>
      </c>
      <c r="Z27" t="str">
        <f>CONCATENATE($Z$4,": ",CONCATENATE("N[",Worksheet!P21,"]"))</f>
        <v xml:space="preserve"> (Соединительные трубы) Максимальная длина трубопровода: N[20]</v>
      </c>
      <c r="AA27" t="str">
        <f>CONCATENATE($AA$4,": ",CONCATENATE("S[",Worksheet!Q21,"]"))</f>
        <v xml:space="preserve"> (Соединительные трубы) Максимальный перепад высот: S[15]</v>
      </c>
      <c r="AB27" t="str">
        <f>CONCATENATE($AB$4,": ",CONCATENATE("S[",CONCATENATE("от ",Worksheet!W21," до +",Worksheet!X21),"]"))</f>
        <v xml:space="preserve"> (Допустимая темп. наружного воздуха) Охлаждение: S[от -10 до +46]</v>
      </c>
      <c r="AC27" t="str">
        <f>CONCATENATE($AC$4,": ",CONCATENATE("S[",CONCATENATE("от ",Worksheet!Y21," до +",Worksheet!Z21),"]"))</f>
        <v xml:space="preserve"> (Допустимая темп. наружного воздуха) Обогрев: S[от -15 до +24]</v>
      </c>
    </row>
    <row r="28" spans="1:29" x14ac:dyDescent="0.25">
      <c r="A28" t="str">
        <f>CONCATENATE($A$4,": ",CONCATENATE("E[",Worksheet!B22,"]"))</f>
        <v>Производитель: E[FUJITSU]</v>
      </c>
      <c r="B28" s="11" t="str">
        <f>CONCATENATE($B$4,": ",CONCATENATE(Worksheet!C22,"[",IF(LEFT(TRIM(Worksheet!D22),6)="Сплит-","Сплит-система",IF(LEFT(TRIM(Worksheet!D22),1)="Блок н","Наружный блок","Блок внутренний")),"]"))</f>
        <v xml:space="preserve"> Тип: RAC[Сплит-система]</v>
      </c>
      <c r="C28" t="str">
        <f>CONCATENATE($C$4,": ",CONCATENATE("N[",Worksheet!L22,"]"))</f>
        <v xml:space="preserve"> (Сплит система) Холодопроизводительность: N[4]</v>
      </c>
      <c r="D28" t="str">
        <f>CONCATENATE($D$4,": ",CONCATENATE("N[",Worksheet!AC22,"]"))</f>
        <v xml:space="preserve"> (Сплит система) Площадь помещения: N[24]</v>
      </c>
      <c r="E28" t="str">
        <f>CONCATENATE($E$4,": ",IF(Worksheet!K22="Y",CONCATENATE("S[","да]"),CONCATENATE("S[","нет]")))</f>
        <v xml:space="preserve"> (Сплит система) Инвертор: S[да]</v>
      </c>
      <c r="F28" t="str">
        <f>CONCATENATE($F$4,": ",CONCATENATE("N[",Worksheet!M22,"]"))</f>
        <v xml:space="preserve"> (Сплит система) Теплопроизводительность: N[4]</v>
      </c>
      <c r="G28" t="str">
        <f>CONCATENATE($G$4,": ",CONCATENATE("N[",Worksheet!N22,"]"))</f>
        <v xml:space="preserve"> (Потребляемая мощность) Охлаждение: N[1,220 (0,250–1,400)]</v>
      </c>
      <c r="H28" t="str">
        <f>CONCATENATE($H$4,": ",CONCATENATE("N[",Worksheet!O22,"]"))</f>
        <v xml:space="preserve"> (Потребляемая мощность) Обогрев: N[1,410 (0,250–1,730)]</v>
      </c>
      <c r="I28" t="str">
        <f t="shared" si="0"/>
        <v xml:space="preserve"> (Рабочий ток) Охлаждение: </v>
      </c>
      <c r="J28" t="str">
        <f t="shared" si="1"/>
        <v xml:space="preserve"> (Рабочий ток) Обогрев: </v>
      </c>
      <c r="K28" t="str">
        <f t="shared" si="1"/>
        <v xml:space="preserve"> (Рабочий ток) Обогрев: </v>
      </c>
      <c r="L28" t="str">
        <f>CONCATENATE($L$4,": ",CONCATENATE("S[",Worksheet!AT22,"]"))</f>
        <v xml:space="preserve"> (Рабочий ток) Хладагент: S[R32]</v>
      </c>
      <c r="M28" t="str">
        <f t="shared" si="2"/>
        <v xml:space="preserve"> (Рабочий ток) Количество хладагента: </v>
      </c>
      <c r="N28" t="str">
        <f t="shared" si="3"/>
        <v xml:space="preserve"> (Рабочий ток) Объем рециркулируемого воздуха внутреннего блока: </v>
      </c>
      <c r="O28" t="str">
        <f t="shared" si="4"/>
        <v xml:space="preserve"> (Внутренний блок) Размеры (Ш × Г × В): </v>
      </c>
      <c r="P28" t="str">
        <f t="shared" si="5"/>
        <v xml:space="preserve"> (Внутренний блок) Упаковка (Ш × Г × В): </v>
      </c>
      <c r="Q28" t="str">
        <f t="shared" si="6"/>
        <v xml:space="preserve"> (Внутренний блок) Масса (нетто / брутто): </v>
      </c>
      <c r="R28" t="str">
        <f>CONCATENATE($R$4,": ",CONCATENATE("S[",CONCATENATE(Worksheet!R22," / ",Worksheet!S22),"]"))</f>
        <v xml:space="preserve"> (Внутренний блок) Уровень шума мин. / макс.: S[ / ]</v>
      </c>
      <c r="S28" t="str">
        <f>CONCATENATE($S$4,": ",CONCATENATE("S[",Worksheet!AK22,"]"))</f>
        <v xml:space="preserve"> (Наружный блок) Марка компрессора: S[]</v>
      </c>
      <c r="T28" t="str">
        <f t="shared" si="7"/>
        <v xml:space="preserve"> (Наружный блок) Размеры (Ш × Г × В): </v>
      </c>
      <c r="U28" t="str">
        <f t="shared" si="8"/>
        <v xml:space="preserve"> (Наружный блок) Упаковка (Ш × Г × В): </v>
      </c>
      <c r="V28" t="str">
        <f t="shared" si="9"/>
        <v xml:space="preserve"> (Наружный блок) Масса (нетто / брутто): </v>
      </c>
      <c r="W28" t="str">
        <f>CONCATENATE($W$4,": ",CONCATENATE("N[",Worksheet!V22,"]"))</f>
        <v xml:space="preserve"> (Наружный блок) Максимальный уровень шума: N[]</v>
      </c>
      <c r="X28" t="str">
        <f>CONCATENATE("N[",Worksheet!AM22,"]")</f>
        <v>N[6,35]</v>
      </c>
      <c r="Y28" t="str">
        <f>CONCATENATE($Y$4,": ",CONCATENATE("N[",Worksheet!AN22,"]"))</f>
        <v xml:space="preserve"> (Соединительные трубы) Газовая линия : N[9,52]</v>
      </c>
      <c r="Z28" t="str">
        <f>CONCATENATE($Z$4,": ",CONCATENATE("N[",Worksheet!P22,"]"))</f>
        <v xml:space="preserve"> (Соединительные трубы) Максимальная длина трубопровода: N[20]</v>
      </c>
      <c r="AA28" t="str">
        <f>CONCATENATE($AA$4,": ",CONCATENATE("S[",Worksheet!Q22,"]"))</f>
        <v xml:space="preserve"> (Соединительные трубы) Максимальный перепад высот: S[15]</v>
      </c>
      <c r="AB28" t="str">
        <f>CONCATENATE($AB$4,": ",CONCATENATE("S[",CONCATENATE("от ",Worksheet!W22," до +",Worksheet!X22),"]"))</f>
        <v xml:space="preserve"> (Допустимая темп. наружного воздуха) Охлаждение: S[от -10 до +46]</v>
      </c>
      <c r="AC28" t="str">
        <f>CONCATENATE($AC$4,": ",CONCATENATE("S[",CONCATENATE("от ",Worksheet!Y22," до +",Worksheet!Z22),"]"))</f>
        <v xml:space="preserve"> (Допустимая темп. наружного воздуха) Обогрев: S[от -15 до +24]</v>
      </c>
    </row>
    <row r="29" spans="1:29" x14ac:dyDescent="0.25">
      <c r="A29" t="str">
        <f>CONCATENATE($A$4,": ",CONCATENATE("E[",Worksheet!B23,"]"))</f>
        <v>Производитель: E[FUJITSU]</v>
      </c>
      <c r="B29" s="11" t="str">
        <f>CONCATENATE($B$4,": ",CONCATENATE(Worksheet!C23,"[",IF(LEFT(TRIM(Worksheet!D23),6)="Сплит-","Сплит-система",IF(LEFT(TRIM(Worksheet!D23),1)="Блок н","Наружный блок","Блок внутренний")),"]"))</f>
        <v xml:space="preserve"> Тип: RAC[Сплит-система]</v>
      </c>
      <c r="C29" t="str">
        <f>CONCATENATE($C$4,": ",CONCATENATE("N[",Worksheet!L23,"]"))</f>
        <v xml:space="preserve"> (Сплит система) Холодопроизводительность: N[5,20 (0,90–6,00)]</v>
      </c>
      <c r="D29" t="str">
        <f>CONCATENATE($D$4,": ",CONCATENATE("N[",Worksheet!AC23,"]"))</f>
        <v xml:space="preserve"> (Сплит система) Площадь помещения: N[29]</v>
      </c>
      <c r="E29" t="str">
        <f>CONCATENATE($E$4,": ",IF(Worksheet!K23="Y",CONCATENATE("S[","да]"),CONCATENATE("S[","нет]")))</f>
        <v xml:space="preserve"> (Сплит система) Инвертор: S[да]</v>
      </c>
      <c r="F29" t="str">
        <f>CONCATENATE($F$4,": ",CONCATENATE("N[",Worksheet!M23,"]"))</f>
        <v xml:space="preserve"> (Сплит система) Теплопроизводительность: N[6,30  (0,90–8,70)]</v>
      </c>
      <c r="G29" t="str">
        <f>CONCATENATE($G$4,": ",CONCATENATE("N[",Worksheet!N23,"]"))</f>
        <v xml:space="preserve"> (Потребляемая мощность) Охлаждение: N[1,390 (0,090–1,660)]</v>
      </c>
      <c r="H29" t="str">
        <f>CONCATENATE($H$4,": ",CONCATENATE("N[",Worksheet!O23,"]"))</f>
        <v xml:space="preserve"> (Потребляемая мощность) Обогрев: N[1,560 (0,090–2,860)]</v>
      </c>
      <c r="I29" t="str">
        <f t="shared" si="0"/>
        <v xml:space="preserve"> (Рабочий ток) Охлаждение: </v>
      </c>
      <c r="J29" t="str">
        <f t="shared" si="1"/>
        <v xml:space="preserve"> (Рабочий ток) Обогрев: </v>
      </c>
      <c r="K29" t="str">
        <f t="shared" si="1"/>
        <v xml:space="preserve"> (Рабочий ток) Обогрев: </v>
      </c>
      <c r="L29" t="str">
        <f>CONCATENATE($L$4,": ",CONCATENATE("S[",Worksheet!AT23,"]"))</f>
        <v xml:space="preserve"> (Рабочий ток) Хладагент: S[R32]</v>
      </c>
      <c r="M29" t="str">
        <f t="shared" si="2"/>
        <v xml:space="preserve"> (Рабочий ток) Количество хладагента: </v>
      </c>
      <c r="N29" t="str">
        <f t="shared" si="3"/>
        <v xml:space="preserve"> (Рабочий ток) Объем рециркулируемого воздуха внутреннего блока: </v>
      </c>
      <c r="O29" t="str">
        <f t="shared" si="4"/>
        <v xml:space="preserve"> (Внутренний блок) Размеры (Ш × Г × В): </v>
      </c>
      <c r="P29" t="str">
        <f t="shared" si="5"/>
        <v xml:space="preserve"> (Внутренний блок) Упаковка (Ш × Г × В): </v>
      </c>
      <c r="Q29" t="str">
        <f t="shared" si="6"/>
        <v xml:space="preserve"> (Внутренний блок) Масса (нетто / брутто): </v>
      </c>
      <c r="R29" t="str">
        <f>CONCATENATE($R$4,": ",CONCATENATE("S[",CONCATENATE(Worksheet!R23," / ",Worksheet!S23),"]"))</f>
        <v xml:space="preserve"> (Внутренний блок) Уровень шума мин. / макс.: S[ / ]</v>
      </c>
      <c r="S29" t="str">
        <f>CONCATENATE($S$4,": ",CONCATENATE("S[",Worksheet!AK23,"]"))</f>
        <v xml:space="preserve"> (Наружный блок) Марка компрессора: S[]</v>
      </c>
      <c r="T29" t="str">
        <f t="shared" si="7"/>
        <v xml:space="preserve"> (Наружный блок) Размеры (Ш × Г × В): </v>
      </c>
      <c r="U29" t="str">
        <f t="shared" si="8"/>
        <v xml:space="preserve"> (Наружный блок) Упаковка (Ш × Г × В): </v>
      </c>
      <c r="V29" t="str">
        <f t="shared" si="9"/>
        <v xml:space="preserve"> (Наружный блок) Масса (нетто / брутто): </v>
      </c>
      <c r="W29" t="str">
        <f>CONCATENATE($W$4,": ",CONCATENATE("N[",Worksheet!V23,"]"))</f>
        <v xml:space="preserve"> (Наружный блок) Максимальный уровень шума: N[]</v>
      </c>
      <c r="X29" t="str">
        <f>CONCATENATE("N[",Worksheet!AM23,"]")</f>
        <v>N[6,35]</v>
      </c>
      <c r="Y29" t="str">
        <f>CONCATENATE($Y$4,": ",CONCATENATE("N[",Worksheet!AN23,"]"))</f>
        <v xml:space="preserve"> (Соединительные трубы) Газовая линия : N[12,7]</v>
      </c>
      <c r="Z29" t="str">
        <f>CONCATENATE($Z$4,": ",CONCATENATE("N[",Worksheet!P23,"]"))</f>
        <v xml:space="preserve"> (Соединительные трубы) Максимальная длина трубопровода: N[25]</v>
      </c>
      <c r="AA29" t="str">
        <f>CONCATENATE($AA$4,": ",CONCATENATE("S[",Worksheet!Q23,"]"))</f>
        <v xml:space="preserve"> (Соединительные трубы) Максимальный перепад высот: S[20]</v>
      </c>
      <c r="AB29" t="str">
        <f>CONCATENATE($AB$4,": ",CONCATENATE("S[",CONCATENATE("от ",Worksheet!W23," до +",Worksheet!X23),"]"))</f>
        <v xml:space="preserve"> (Допустимая темп. наружного воздуха) Охлаждение: S[от -10 до +46]</v>
      </c>
      <c r="AC29" t="str">
        <f>CONCATENATE($AC$4,": ",CONCATENATE("S[",CONCATENATE("от ",Worksheet!Y23," до +",Worksheet!Z23),"]"))</f>
        <v xml:space="preserve"> (Допустимая темп. наружного воздуха) Обогрев: S[от -15 до +24]</v>
      </c>
    </row>
    <row r="30" spans="1:29" x14ac:dyDescent="0.25">
      <c r="A30" t="str">
        <f>CONCATENATE($A$4,": ",CONCATENATE("E[",Worksheet!B24,"]"))</f>
        <v>Производитель: E[FUJITSU]</v>
      </c>
      <c r="B30" s="11" t="str">
        <f>CONCATENATE($B$4,": ",CONCATENATE(Worksheet!C24,"[",IF(LEFT(TRIM(Worksheet!D24),6)="Сплит-","Сплит-система",IF(LEFT(TRIM(Worksheet!D24),1)="Блок н","Наружный блок","Блок внутренний")),"]"))</f>
        <v xml:space="preserve"> Тип: RAC[Сплит-система]</v>
      </c>
      <c r="C30" t="str">
        <f>CONCATENATE($C$4,": ",CONCATENATE("N[",Worksheet!L24,"]"))</f>
        <v xml:space="preserve"> (Сплит система) Холодопроизводительность: N[5]</v>
      </c>
      <c r="D30" t="str">
        <f>CONCATENATE($D$4,": ",CONCATENATE("N[",Worksheet!AC24,"]"))</f>
        <v xml:space="preserve"> (Сплит система) Площадь помещения: N[]</v>
      </c>
      <c r="E30" t="str">
        <f>CONCATENATE($E$4,": ",IF(Worksheet!K24="Y",CONCATENATE("S[","да]"),CONCATENATE("S[","нет]")))</f>
        <v xml:space="preserve"> (Сплит система) Инвертор: S[да]</v>
      </c>
      <c r="F30" t="str">
        <f>CONCATENATE($F$4,": ",CONCATENATE("N[",Worksheet!M24,"]"))</f>
        <v xml:space="preserve"> (Сплит система) Теплопроизводительность: N[5]</v>
      </c>
      <c r="G30" t="str">
        <f>CONCATENATE($G$4,": ",CONCATENATE("N[",Worksheet!N24,"]"))</f>
        <v xml:space="preserve"> (Потребляемая мощность) Охлаждение: N[1,390 (0,090–1,660)]</v>
      </c>
      <c r="H30" t="str">
        <f>CONCATENATE($H$4,": ",CONCATENATE("N[",Worksheet!O24,"]"))</f>
        <v xml:space="preserve"> (Потребляемая мощность) Обогрев: N[1,560 (0,090–2,860)]</v>
      </c>
      <c r="I30" t="str">
        <f t="shared" si="0"/>
        <v xml:space="preserve"> (Рабочий ток) Охлаждение: </v>
      </c>
      <c r="J30" t="str">
        <f t="shared" si="1"/>
        <v xml:space="preserve"> (Рабочий ток) Обогрев: </v>
      </c>
      <c r="K30" t="str">
        <f t="shared" si="1"/>
        <v xml:space="preserve"> (Рабочий ток) Обогрев: </v>
      </c>
      <c r="L30" t="str">
        <f>CONCATENATE($L$4,": ",CONCATENATE("S[",Worksheet!AT24,"]"))</f>
        <v xml:space="preserve"> (Рабочий ток) Хладагент: S[R32]</v>
      </c>
      <c r="M30" t="str">
        <f t="shared" si="2"/>
        <v xml:space="preserve"> (Рабочий ток) Количество хладагента: </v>
      </c>
      <c r="N30" t="str">
        <f t="shared" si="3"/>
        <v xml:space="preserve"> (Рабочий ток) Объем рециркулируемого воздуха внутреннего блока: </v>
      </c>
      <c r="O30" t="str">
        <f t="shared" si="4"/>
        <v xml:space="preserve"> (Внутренний блок) Размеры (Ш × Г × В): </v>
      </c>
      <c r="P30" t="str">
        <f t="shared" si="5"/>
        <v xml:space="preserve"> (Внутренний блок) Упаковка (Ш × Г × В): </v>
      </c>
      <c r="Q30" t="str">
        <f t="shared" si="6"/>
        <v xml:space="preserve"> (Внутренний блок) Масса (нетто / брутто): </v>
      </c>
      <c r="R30" t="str">
        <f>CONCATENATE($R$4,": ",CONCATENATE("S[",CONCATENATE(Worksheet!R24," / ",Worksheet!S24),"]"))</f>
        <v xml:space="preserve"> (Внутренний блок) Уровень шума мин. / макс.: S[ / ]</v>
      </c>
      <c r="S30" t="str">
        <f>CONCATENATE($S$4,": ",CONCATENATE("S[",Worksheet!AK24,"]"))</f>
        <v xml:space="preserve"> (Наружный блок) Марка компрессора: S[]</v>
      </c>
      <c r="T30" t="str">
        <f t="shared" si="7"/>
        <v xml:space="preserve"> (Наружный блок) Размеры (Ш × Г × В): </v>
      </c>
      <c r="U30" t="str">
        <f t="shared" si="8"/>
        <v xml:space="preserve"> (Наружный блок) Упаковка (Ш × Г × В): </v>
      </c>
      <c r="V30" t="str">
        <f t="shared" si="9"/>
        <v xml:space="preserve"> (Наружный блок) Масса (нетто / брутто): </v>
      </c>
      <c r="W30" t="str">
        <f>CONCATENATE($W$4,": ",CONCATENATE("N[",Worksheet!V24,"]"))</f>
        <v xml:space="preserve"> (Наружный блок) Максимальный уровень шума: N[]</v>
      </c>
      <c r="X30" t="str">
        <f>CONCATENATE("N[",Worksheet!AM24,"]")</f>
        <v>N[6,35]</v>
      </c>
      <c r="Y30" t="str">
        <f>CONCATENATE($Y$4,": ",CONCATENATE("N[",Worksheet!AN24,"]"))</f>
        <v xml:space="preserve"> (Соединительные трубы) Газовая линия : N[12,70]</v>
      </c>
      <c r="Z30" t="str">
        <f>CONCATENATE($Z$4,": ",CONCATENATE("N[",Worksheet!P24,"]"))</f>
        <v xml:space="preserve"> (Соединительные трубы) Максимальная длина трубопровода: N[25]</v>
      </c>
      <c r="AA30" t="str">
        <f>CONCATENATE($AA$4,": ",CONCATENATE("S[",Worksheet!Q24,"]"))</f>
        <v xml:space="preserve"> (Соединительные трубы) Максимальный перепад высот: S[20]</v>
      </c>
      <c r="AB30" t="str">
        <f>CONCATENATE($AB$4,": ",CONCATENATE("S[",CONCATENATE("от ",Worksheet!W24," до +",Worksheet!X24),"]"))</f>
        <v xml:space="preserve"> (Допустимая темп. наружного воздуха) Охлаждение: S[от -10 до +46]</v>
      </c>
      <c r="AC30" t="str">
        <f>CONCATENATE($AC$4,": ",CONCATENATE("S[",CONCATENATE("от ",Worksheet!Y24," до +",Worksheet!Z24),"]"))</f>
        <v xml:space="preserve"> (Допустимая темп. наружного воздуха) Обогрев: S[от -15 до +24]</v>
      </c>
    </row>
    <row r="31" spans="1:29" x14ac:dyDescent="0.25">
      <c r="A31" t="str">
        <f>CONCATENATE($A$4,": ",CONCATENATE("E[",Worksheet!B25,"]"))</f>
        <v>Производитель: E[FUJITSU]</v>
      </c>
      <c r="B31" s="11" t="str">
        <f>CONCATENATE($B$4,": ",CONCATENATE(Worksheet!C25,"[",IF(LEFT(TRIM(Worksheet!D25),6)="Сплит-","Сплит-система",IF(LEFT(TRIM(Worksheet!D25),1)="Блок н","Наружный блок","Блок внутренний")),"]"))</f>
        <v xml:space="preserve"> Тип: RAC[Сплит-система]</v>
      </c>
      <c r="C31" t="str">
        <f>CONCATENATE($C$4,": ",CONCATENATE("N[",Worksheet!L25,"]"))</f>
        <v xml:space="preserve"> (Сплит система) Холодопроизводительность: N[7,10 (0,90–8,30)]</v>
      </c>
      <c r="D31" t="str">
        <f>CONCATENATE($D$4,": ",CONCATENATE("N[",Worksheet!AC25,"]"))</f>
        <v xml:space="preserve"> (Сплит система) Площадь помещения: N[40]</v>
      </c>
      <c r="E31" t="str">
        <f>CONCATENATE($E$4,": ",IF(Worksheet!K25="Y",CONCATENATE("S[","да]"),CONCATENATE("S[","нет]")))</f>
        <v xml:space="preserve"> (Сплит система) Инвертор: S[да]</v>
      </c>
      <c r="F31" t="str">
        <f>CONCATENATE($F$4,": ",CONCATENATE("N[",Worksheet!M25,"]"))</f>
        <v xml:space="preserve"> (Сплит система) Теплопроизводительность: N[8,00 (0,90–10,10)]</v>
      </c>
      <c r="G31" t="str">
        <f>CONCATENATE($G$4,": ",CONCATENATE("N[",Worksheet!N25,"]"))</f>
        <v xml:space="preserve"> (Потребляемая мощность) Охлаждение: N[2,080 (0,240–3,150)]</v>
      </c>
      <c r="H31" t="str">
        <f>CONCATENATE($H$4,": ",CONCATENATE("N[",Worksheet!O25,"]"))</f>
        <v xml:space="preserve"> (Потребляемая мощность) Обогрев: N[1,910 (0,140–3,000)]</v>
      </c>
      <c r="I31" t="str">
        <f t="shared" si="0"/>
        <v xml:space="preserve"> (Рабочий ток) Охлаждение: </v>
      </c>
      <c r="J31" t="str">
        <f t="shared" si="1"/>
        <v xml:space="preserve"> (Рабочий ток) Обогрев: </v>
      </c>
      <c r="K31" t="str">
        <f t="shared" si="1"/>
        <v xml:space="preserve"> (Рабочий ток) Обогрев: </v>
      </c>
      <c r="L31" t="str">
        <f>CONCATENATE($L$4,": ",CONCATENATE("S[",Worksheet!AT25,"]"))</f>
        <v xml:space="preserve"> (Рабочий ток) Хладагент: S[R32]</v>
      </c>
      <c r="M31" t="str">
        <f t="shared" si="2"/>
        <v xml:space="preserve"> (Рабочий ток) Количество хладагента: </v>
      </c>
      <c r="N31" t="str">
        <f t="shared" si="3"/>
        <v xml:space="preserve"> (Рабочий ток) Объем рециркулируемого воздуха внутреннего блока: </v>
      </c>
      <c r="O31" t="str">
        <f t="shared" si="4"/>
        <v xml:space="preserve"> (Внутренний блок) Размеры (Ш × Г × В): </v>
      </c>
      <c r="P31" t="str">
        <f t="shared" si="5"/>
        <v xml:space="preserve"> (Внутренний блок) Упаковка (Ш × Г × В): </v>
      </c>
      <c r="Q31" t="str">
        <f t="shared" si="6"/>
        <v xml:space="preserve"> (Внутренний блок) Масса (нетто / брутто): </v>
      </c>
      <c r="R31" t="str">
        <f>CONCATENATE($R$4,": ",CONCATENATE("S[",CONCATENATE(Worksheet!R25," / ",Worksheet!S25),"]"))</f>
        <v xml:space="preserve"> (Внутренний блок) Уровень шума мин. / макс.: S[ / ]</v>
      </c>
      <c r="S31" t="str">
        <f>CONCATENATE($S$4,": ",CONCATENATE("S[",Worksheet!AK25,"]"))</f>
        <v xml:space="preserve"> (Наружный блок) Марка компрессора: S[]</v>
      </c>
      <c r="T31" t="str">
        <f t="shared" si="7"/>
        <v xml:space="preserve"> (Наружный блок) Размеры (Ш × Г × В): </v>
      </c>
      <c r="U31" t="str">
        <f t="shared" si="8"/>
        <v xml:space="preserve"> (Наружный блок) Упаковка (Ш × Г × В): </v>
      </c>
      <c r="V31" t="str">
        <f t="shared" si="9"/>
        <v xml:space="preserve"> (Наружный блок) Масса (нетто / брутто): </v>
      </c>
      <c r="W31" t="str">
        <f>CONCATENATE($W$4,": ",CONCATENATE("N[",Worksheet!V25,"]"))</f>
        <v xml:space="preserve"> (Наружный блок) Максимальный уровень шума: N[]</v>
      </c>
      <c r="X31" t="str">
        <f>CONCATENATE("N[",Worksheet!AM25,"]")</f>
        <v>N[6,35]</v>
      </c>
      <c r="Y31" t="str">
        <f>CONCATENATE($Y$4,": ",CONCATENATE("N[",Worksheet!AN25,"]"))</f>
        <v xml:space="preserve"> (Соединительные трубы) Газовая линия : N[12,7]</v>
      </c>
      <c r="Z31" t="str">
        <f>CONCATENATE($Z$4,": ",CONCATENATE("N[",Worksheet!P25,"]"))</f>
        <v xml:space="preserve"> (Соединительные трубы) Максимальная длина трубопровода: N[30]</v>
      </c>
      <c r="AA31" t="str">
        <f>CONCATENATE($AA$4,": ",CONCATENATE("S[",Worksheet!Q25,"]"))</f>
        <v xml:space="preserve"> (Соединительные трубы) Максимальный перепад высот: S[25]</v>
      </c>
      <c r="AB31" t="str">
        <f>CONCATENATE($AB$4,": ",CONCATENATE("S[",CONCATENATE("от ",Worksheet!W25," до +",Worksheet!X25),"]"))</f>
        <v xml:space="preserve"> (Допустимая темп. наружного воздуха) Охлаждение: S[от -10 до +46]</v>
      </c>
      <c r="AC31" t="str">
        <f>CONCATENATE($AC$4,": ",CONCATENATE("S[",CONCATENATE("от ",Worksheet!Y25," до +",Worksheet!Z25),"]"))</f>
        <v xml:space="preserve"> (Допустимая темп. наружного воздуха) Обогрев: S[от -15 до +24]</v>
      </c>
    </row>
    <row r="32" spans="1:29" x14ac:dyDescent="0.25">
      <c r="A32" t="str">
        <f>CONCATENATE($A$4,": ",CONCATENATE("E[",Worksheet!B26,"]"))</f>
        <v>Производитель: E[FUJITSU]</v>
      </c>
      <c r="B32" s="11" t="str">
        <f>CONCATENATE($B$4,": ",CONCATENATE(Worksheet!C26,"[",IF(LEFT(TRIM(Worksheet!D26),6)="Сплит-","Сплит-система",IF(LEFT(TRIM(Worksheet!D26),1)="Блок н","Наружный блок","Блок внутренний")),"]"))</f>
        <v xml:space="preserve"> Тип: RAC[Сплит-система]</v>
      </c>
      <c r="C32" t="str">
        <f>CONCATENATE($C$4,": ",CONCATENATE("N[",Worksheet!L26,"]"))</f>
        <v xml:space="preserve"> (Сплит система) Холодопроизводительность: N[7]</v>
      </c>
      <c r="D32" t="str">
        <f>CONCATENATE($D$4,": ",CONCATENATE("N[",Worksheet!AC26,"]"))</f>
        <v xml:space="preserve"> (Сплит система) Площадь помещения: N[]</v>
      </c>
      <c r="E32" t="str">
        <f>CONCATENATE($E$4,": ",IF(Worksheet!K26="Y",CONCATENATE("S[","да]"),CONCATENATE("S[","нет]")))</f>
        <v xml:space="preserve"> (Сплит система) Инвертор: S[да]</v>
      </c>
      <c r="F32" t="str">
        <f>CONCATENATE($F$4,": ",CONCATENATE("N[",Worksheet!M26,"]"))</f>
        <v xml:space="preserve"> (Сплит система) Теплопроизводительность: N[7]</v>
      </c>
      <c r="G32" t="str">
        <f>CONCATENATE($G$4,": ",CONCATENATE("N[",Worksheet!N26,"]"))</f>
        <v xml:space="preserve"> (Потребляемая мощность) Охлаждение: N[2,080 (0,240–3,150)]</v>
      </c>
      <c r="H32" t="str">
        <f>CONCATENATE($H$4,": ",CONCATENATE("N[",Worksheet!O26,"]"))</f>
        <v xml:space="preserve"> (Потребляемая мощность) Обогрев: N[1,910 (0,140–3,000)]</v>
      </c>
      <c r="I32" t="str">
        <f t="shared" si="0"/>
        <v xml:space="preserve"> (Рабочий ток) Охлаждение: </v>
      </c>
      <c r="J32" t="str">
        <f t="shared" si="1"/>
        <v xml:space="preserve"> (Рабочий ток) Обогрев: </v>
      </c>
      <c r="K32" t="str">
        <f t="shared" si="1"/>
        <v xml:space="preserve"> (Рабочий ток) Обогрев: </v>
      </c>
      <c r="L32" t="str">
        <f>CONCATENATE($L$4,": ",CONCATENATE("S[",Worksheet!AT26,"]"))</f>
        <v xml:space="preserve"> (Рабочий ток) Хладагент: S[R32]</v>
      </c>
      <c r="M32" t="str">
        <f t="shared" si="2"/>
        <v xml:space="preserve"> (Рабочий ток) Количество хладагента: </v>
      </c>
      <c r="N32" t="str">
        <f t="shared" si="3"/>
        <v xml:space="preserve"> (Рабочий ток) Объем рециркулируемого воздуха внутреннего блока: </v>
      </c>
      <c r="O32" t="str">
        <f t="shared" si="4"/>
        <v xml:space="preserve"> (Внутренний блок) Размеры (Ш × Г × В): </v>
      </c>
      <c r="P32" t="str">
        <f t="shared" si="5"/>
        <v xml:space="preserve"> (Внутренний блок) Упаковка (Ш × Г × В): </v>
      </c>
      <c r="Q32" t="str">
        <f t="shared" si="6"/>
        <v xml:space="preserve"> (Внутренний блок) Масса (нетто / брутто): </v>
      </c>
      <c r="R32" t="str">
        <f>CONCATENATE($R$4,": ",CONCATENATE("S[",CONCATENATE(Worksheet!R26," / ",Worksheet!S26),"]"))</f>
        <v xml:space="preserve"> (Внутренний блок) Уровень шума мин. / макс.: S[ / ]</v>
      </c>
      <c r="S32" t="str">
        <f>CONCATENATE($S$4,": ",CONCATENATE("S[",Worksheet!AK26,"]"))</f>
        <v xml:space="preserve"> (Наружный блок) Марка компрессора: S[]</v>
      </c>
      <c r="T32" t="str">
        <f t="shared" si="7"/>
        <v xml:space="preserve"> (Наружный блок) Размеры (Ш × Г × В): </v>
      </c>
      <c r="U32" t="str">
        <f t="shared" si="8"/>
        <v xml:space="preserve"> (Наружный блок) Упаковка (Ш × Г × В): </v>
      </c>
      <c r="V32" t="str">
        <f t="shared" si="9"/>
        <v xml:space="preserve"> (Наружный блок) Масса (нетто / брутто): </v>
      </c>
      <c r="W32" t="str">
        <f>CONCATENATE($W$4,": ",CONCATENATE("N[",Worksheet!V26,"]"))</f>
        <v xml:space="preserve"> (Наружный блок) Максимальный уровень шума: N[]</v>
      </c>
      <c r="X32" t="str">
        <f>CONCATENATE("N[",Worksheet!AM26,"]")</f>
        <v>N[6,35]</v>
      </c>
      <c r="Y32" t="str">
        <f>CONCATENATE($Y$4,": ",CONCATENATE("N[",Worksheet!AN26,"]"))</f>
        <v xml:space="preserve"> (Соединительные трубы) Газовая линия : N[12,70]</v>
      </c>
      <c r="Z32" t="str">
        <f>CONCATENATE($Z$4,": ",CONCATENATE("N[",Worksheet!P26,"]"))</f>
        <v xml:space="preserve"> (Соединительные трубы) Максимальная длина трубопровода: N[30]</v>
      </c>
      <c r="AA32" t="str">
        <f>CONCATENATE($AA$4,": ",CONCATENATE("S[",Worksheet!Q26,"]"))</f>
        <v xml:space="preserve"> (Соединительные трубы) Максимальный перепад высот: S[25]</v>
      </c>
      <c r="AB32" t="str">
        <f>CONCATENATE($AB$4,": ",CONCATENATE("S[",CONCATENATE("от ",Worksheet!W26," до +",Worksheet!X26),"]"))</f>
        <v xml:space="preserve"> (Допустимая темп. наружного воздуха) Охлаждение: S[от -10 до +46]</v>
      </c>
      <c r="AC32" t="str">
        <f>CONCATENATE($AC$4,": ",CONCATENATE("S[",CONCATENATE("от ",Worksheet!Y26," до +",Worksheet!Z26),"]"))</f>
        <v xml:space="preserve"> (Допустимая темп. наружного воздуха) Обогрев: S[от -15 до +24]</v>
      </c>
    </row>
    <row r="33" spans="1:29" x14ac:dyDescent="0.25">
      <c r="A33" t="str">
        <f>CONCATENATE($A$4,": ",CONCATENATE("E[",Worksheet!B27,"]"))</f>
        <v>Производитель: E[FUJITSU]</v>
      </c>
      <c r="B33" s="11" t="str">
        <f>CONCATENATE($B$4,": ",CONCATENATE(Worksheet!C27,"[",IF(LEFT(TRIM(Worksheet!D27),6)="Сплит-","Сплит-система",IF(LEFT(TRIM(Worksheet!D27),1)="Блок н","Наружный блок","Блок внутренний")),"]"))</f>
        <v xml:space="preserve"> Тип: RAC[Сплит-система]</v>
      </c>
      <c r="C33" t="str">
        <f>CONCATENATE($C$4,": ",CONCATENATE("N[",Worksheet!L27,"]"))</f>
        <v xml:space="preserve"> (Сплит система) Холодопроизводительность: N[2]</v>
      </c>
      <c r="D33" t="str">
        <f>CONCATENATE($D$4,": ",CONCATENATE("N[",Worksheet!AC27,"]"))</f>
        <v xml:space="preserve"> (Сплит система) Площадь помещения: N[11]</v>
      </c>
      <c r="E33" t="str">
        <f>CONCATENATE($E$4,": ",IF(Worksheet!K27="Y",CONCATENATE("S[","да]"),CONCATENATE("S[","нет]")))</f>
        <v xml:space="preserve"> (Сплит система) Инвертор: S[да]</v>
      </c>
      <c r="F33" t="str">
        <f>CONCATENATE($F$4,": ",CONCATENATE("N[",Worksheet!M27,"]"))</f>
        <v xml:space="preserve"> (Сплит система) Теплопроизводительность: N[2]</v>
      </c>
      <c r="G33" t="str">
        <f>CONCATENATE($G$4,": ",CONCATENATE("N[",Worksheet!N27,"]"))</f>
        <v xml:space="preserve"> (Потребляемая мощность) Охлаждение: N[0,450 (0,250–1,170)]</v>
      </c>
      <c r="H33" t="str">
        <f>CONCATENATE($H$4,": ",CONCATENATE("N[",Worksheet!O27,"]"))</f>
        <v xml:space="preserve"> (Потребляемая мощность) Обогрев: N[0,555 (0,250–1,210)]</v>
      </c>
      <c r="I33" t="str">
        <f t="shared" si="0"/>
        <v xml:space="preserve"> (Рабочий ток) Охлаждение: </v>
      </c>
      <c r="J33" t="str">
        <f t="shared" si="1"/>
        <v xml:space="preserve"> (Рабочий ток) Обогрев: </v>
      </c>
      <c r="K33" t="str">
        <f t="shared" si="1"/>
        <v xml:space="preserve"> (Рабочий ток) Обогрев: </v>
      </c>
      <c r="L33" t="str">
        <f>CONCATENATE($L$4,": ",CONCATENATE("S[",Worksheet!AT27,"]"))</f>
        <v xml:space="preserve"> (Рабочий ток) Хладагент: S[R32]</v>
      </c>
      <c r="M33" t="str">
        <f t="shared" si="2"/>
        <v xml:space="preserve"> (Рабочий ток) Количество хладагента: </v>
      </c>
      <c r="N33" t="str">
        <f t="shared" si="3"/>
        <v xml:space="preserve"> (Рабочий ток) Объем рециркулируемого воздуха внутреннего блока: </v>
      </c>
      <c r="O33" t="str">
        <f t="shared" si="4"/>
        <v xml:space="preserve"> (Внутренний блок) Размеры (Ш × Г × В): </v>
      </c>
      <c r="P33" t="str">
        <f t="shared" si="5"/>
        <v xml:space="preserve"> (Внутренний блок) Упаковка (Ш × Г × В): </v>
      </c>
      <c r="Q33" t="str">
        <f t="shared" si="6"/>
        <v xml:space="preserve"> (Внутренний блок) Масса (нетто / брутто): </v>
      </c>
      <c r="R33" t="str">
        <f>CONCATENATE($R$4,": ",CONCATENATE("S[",CONCATENATE(Worksheet!R27," / ",Worksheet!S27),"]"))</f>
        <v xml:space="preserve"> (Внутренний блок) Уровень шума мин. / макс.: S[ / ]</v>
      </c>
      <c r="S33" t="str">
        <f>CONCATENATE($S$4,": ",CONCATENATE("S[",Worksheet!AK27,"]"))</f>
        <v xml:space="preserve"> (Наружный блок) Марка компрессора: S[]</v>
      </c>
      <c r="T33" t="str">
        <f t="shared" si="7"/>
        <v xml:space="preserve"> (Наружный блок) Размеры (Ш × Г × В): </v>
      </c>
      <c r="U33" t="str">
        <f t="shared" si="8"/>
        <v xml:space="preserve"> (Наружный блок) Упаковка (Ш × Г × В): </v>
      </c>
      <c r="V33" t="str">
        <f t="shared" si="9"/>
        <v xml:space="preserve"> (Наружный блок) Масса (нетто / брутто): </v>
      </c>
      <c r="W33" t="str">
        <f>CONCATENATE($W$4,": ",CONCATENATE("N[",Worksheet!V27,"]"))</f>
        <v xml:space="preserve"> (Наружный блок) Максимальный уровень шума: N[]</v>
      </c>
      <c r="X33" t="str">
        <f>CONCATENATE("N[",Worksheet!AM27,"]")</f>
        <v>N[6,35]</v>
      </c>
      <c r="Y33" t="str">
        <f>CONCATENATE($Y$4,": ",CONCATENATE("N[",Worksheet!AN27,"]"))</f>
        <v xml:space="preserve"> (Соединительные трубы) Газовая линия : N[9,52]</v>
      </c>
      <c r="Z33" t="str">
        <f>CONCATENATE($Z$4,": ",CONCATENATE("N[",Worksheet!P27,"]"))</f>
        <v xml:space="preserve"> (Соединительные трубы) Максимальная длина трубопровода: N[20]</v>
      </c>
      <c r="AA33" t="str">
        <f>CONCATENATE($AA$4,": ",CONCATENATE("S[",Worksheet!Q27,"]"))</f>
        <v xml:space="preserve"> (Соединительные трубы) Максимальный перепад высот: S[15]</v>
      </c>
      <c r="AB33" t="str">
        <f>CONCATENATE($AB$4,": ",CONCATENATE("S[",CONCATENATE("от ",Worksheet!W27," до +",Worksheet!X27),"]"))</f>
        <v xml:space="preserve"> (Допустимая темп. наружного воздуха) Охлаждение: S[от -10 до +46]</v>
      </c>
      <c r="AC33" t="str">
        <f>CONCATENATE($AC$4,": ",CONCATENATE("S[",CONCATENATE("от ",Worksheet!Y27," до +",Worksheet!Z27),"]"))</f>
        <v xml:space="preserve"> (Допустимая темп. наружного воздуха) Обогрев: S[от -15 до +24]</v>
      </c>
    </row>
    <row r="34" spans="1:29" x14ac:dyDescent="0.25">
      <c r="A34" t="str">
        <f>CONCATENATE($A$4,": ",CONCATENATE("E[",Worksheet!B28,"]"))</f>
        <v>Производитель: E[FUJITSU]</v>
      </c>
      <c r="B34" s="11" t="str">
        <f>CONCATENATE($B$4,": ",CONCATENATE(Worksheet!C28,"[",IF(LEFT(TRIM(Worksheet!D28),6)="Сплит-","Сплит-система",IF(LEFT(TRIM(Worksheet!D28),1)="Блок н","Наружный блок","Блок внутренний")),"]"))</f>
        <v xml:space="preserve"> Тип: RAC[Сплит-система]</v>
      </c>
      <c r="C34" t="str">
        <f>CONCATENATE($C$4,": ",CONCATENATE("N[",Worksheet!L28,"]"))</f>
        <v xml:space="preserve"> (Сплит система) Холодопроизводительность: N[2]</v>
      </c>
      <c r="D34" t="str">
        <f>CONCATENATE($D$4,": ",CONCATENATE("N[",Worksheet!AC28,"]"))</f>
        <v xml:space="preserve"> (Сплит система) Площадь помещения: N[11]</v>
      </c>
      <c r="E34" t="str">
        <f>CONCATENATE($E$4,": ",IF(Worksheet!K28="Y",CONCATENATE("S[","да]"),CONCATENATE("S[","нет]")))</f>
        <v xml:space="preserve"> (Сплит система) Инвертор: S[да]</v>
      </c>
      <c r="F34" t="str">
        <f>CONCATENATE($F$4,": ",CONCATENATE("N[",Worksheet!M28,"]"))</f>
        <v xml:space="preserve"> (Сплит система) Теплопроизводительность: N[2]</v>
      </c>
      <c r="G34" t="str">
        <f>CONCATENATE($G$4,": ",CONCATENATE("N[",Worksheet!N28,"]"))</f>
        <v xml:space="preserve"> (Потребляемая мощность) Охлаждение: N[0,450 (0,250–1,170)]</v>
      </c>
      <c r="H34" t="str">
        <f>CONCATENATE($H$4,": ",CONCATENATE("N[",Worksheet!O28,"]"))</f>
        <v xml:space="preserve"> (Потребляемая мощность) Обогрев: N[0,555 (0,250–1,210)]</v>
      </c>
      <c r="I34" t="str">
        <f t="shared" si="0"/>
        <v xml:space="preserve"> (Рабочий ток) Охлаждение: </v>
      </c>
      <c r="J34" t="str">
        <f t="shared" si="1"/>
        <v xml:space="preserve"> (Рабочий ток) Обогрев: </v>
      </c>
      <c r="K34" t="str">
        <f t="shared" si="1"/>
        <v xml:space="preserve"> (Рабочий ток) Обогрев: </v>
      </c>
      <c r="L34" t="str">
        <f>CONCATENATE($L$4,": ",CONCATENATE("S[",Worksheet!AT28,"]"))</f>
        <v xml:space="preserve"> (Рабочий ток) Хладагент: S[R32]</v>
      </c>
      <c r="M34" t="str">
        <f t="shared" si="2"/>
        <v xml:space="preserve"> (Рабочий ток) Количество хладагента: </v>
      </c>
      <c r="N34" t="str">
        <f t="shared" si="3"/>
        <v xml:space="preserve"> (Рабочий ток) Объем рециркулируемого воздуха внутреннего блока: </v>
      </c>
      <c r="O34" t="str">
        <f t="shared" si="4"/>
        <v xml:space="preserve"> (Внутренний блок) Размеры (Ш × Г × В): </v>
      </c>
      <c r="P34" t="str">
        <f t="shared" si="5"/>
        <v xml:space="preserve"> (Внутренний блок) Упаковка (Ш × Г × В): </v>
      </c>
      <c r="Q34" t="str">
        <f t="shared" si="6"/>
        <v xml:space="preserve"> (Внутренний блок) Масса (нетто / брутто): </v>
      </c>
      <c r="R34" t="str">
        <f>CONCATENATE($R$4,": ",CONCATENATE("S[",CONCATENATE(Worksheet!R28," / ",Worksheet!S28),"]"))</f>
        <v xml:space="preserve"> (Внутренний блок) Уровень шума мин. / макс.: S[ / ]</v>
      </c>
      <c r="S34" t="str">
        <f>CONCATENATE($S$4,": ",CONCATENATE("S[",Worksheet!AK28,"]"))</f>
        <v xml:space="preserve"> (Наружный блок) Марка компрессора: S[]</v>
      </c>
      <c r="T34" t="str">
        <f t="shared" si="7"/>
        <v xml:space="preserve"> (Наружный блок) Размеры (Ш × Г × В): </v>
      </c>
      <c r="U34" t="str">
        <f t="shared" si="8"/>
        <v xml:space="preserve"> (Наружный блок) Упаковка (Ш × Г × В): </v>
      </c>
      <c r="V34" t="str">
        <f t="shared" si="9"/>
        <v xml:space="preserve"> (Наружный блок) Масса (нетто / брутто): </v>
      </c>
      <c r="W34" t="str">
        <f>CONCATENATE($W$4,": ",CONCATENATE("N[",Worksheet!V28,"]"))</f>
        <v xml:space="preserve"> (Наружный блок) Максимальный уровень шума: N[]</v>
      </c>
      <c r="X34" t="str">
        <f>CONCATENATE("N[",Worksheet!AM28,"]")</f>
        <v>N[6,35]</v>
      </c>
      <c r="Y34" t="str">
        <f>CONCATENATE($Y$4,": ",CONCATENATE("N[",Worksheet!AN28,"]"))</f>
        <v xml:space="preserve"> (Соединительные трубы) Газовая линия : N[9,52]</v>
      </c>
      <c r="Z34" t="str">
        <f>CONCATENATE($Z$4,": ",CONCATENATE("N[",Worksheet!P28,"]"))</f>
        <v xml:space="preserve"> (Соединительные трубы) Максимальная длина трубопровода: N[20]</v>
      </c>
      <c r="AA34" t="str">
        <f>CONCATENATE($AA$4,": ",CONCATENATE("S[",Worksheet!Q28,"]"))</f>
        <v xml:space="preserve"> (Соединительные трубы) Максимальный перепад высот: S[15]</v>
      </c>
      <c r="AB34" t="str">
        <f>CONCATENATE($AB$4,": ",CONCATENATE("S[",CONCATENATE("от ",Worksheet!W28," до +",Worksheet!X28),"]"))</f>
        <v xml:space="preserve"> (Допустимая темп. наружного воздуха) Охлаждение: S[от -10 до +46]</v>
      </c>
      <c r="AC34" t="str">
        <f>CONCATENATE($AC$4,": ",CONCATENATE("S[",CONCATENATE("от ",Worksheet!Y28," до +",Worksheet!Z28),"]"))</f>
        <v xml:space="preserve"> (Допустимая темп. наружного воздуха) Обогрев: S[от -15 до +24]</v>
      </c>
    </row>
    <row r="35" spans="1:29" x14ac:dyDescent="0.25">
      <c r="A35" t="str">
        <f>CONCATENATE($A$4,": ",CONCATENATE("E[",Worksheet!B29,"]"))</f>
        <v>Производитель: E[FUJITSU]</v>
      </c>
      <c r="B35" s="11" t="str">
        <f>CONCATENATE($B$4,": ",CONCATENATE(Worksheet!C29,"[",IF(LEFT(TRIM(Worksheet!D29),6)="Сплит-","Сплит-система",IF(LEFT(TRIM(Worksheet!D29),1)="Блок н","Наружный блок","Блок внутренний")),"]"))</f>
        <v xml:space="preserve"> Тип: RAC[Сплит-система]</v>
      </c>
      <c r="C35" t="str">
        <f>CONCATENATE($C$4,": ",CONCATENATE("N[",Worksheet!L29,"]"))</f>
        <v xml:space="preserve"> (Сплит система) Холодопроизводительность: N[2,5]</v>
      </c>
      <c r="D35" t="str">
        <f>CONCATENATE($D$4,": ",CONCATENATE("N[",Worksheet!AC29,"]"))</f>
        <v xml:space="preserve"> (Сплит система) Площадь помещения: N[14]</v>
      </c>
      <c r="E35" t="str">
        <f>CONCATENATE($E$4,": ",IF(Worksheet!K29="Y",CONCATENATE("S[","да]"),CONCATENATE("S[","нет]")))</f>
        <v xml:space="preserve"> (Сплит система) Инвертор: S[да]</v>
      </c>
      <c r="F35" t="str">
        <f>CONCATENATE($F$4,": ",CONCATENATE("N[",Worksheet!M29,"]"))</f>
        <v xml:space="preserve"> (Сплит система) Теплопроизводительность: N[2,5]</v>
      </c>
      <c r="G35" t="str">
        <f>CONCATENATE($G$4,": ",CONCATENATE("N[",Worksheet!N29,"]"))</f>
        <v xml:space="preserve"> (Потребляемая мощность) Охлаждение: N[0,630 (0,250–1,210)]</v>
      </c>
      <c r="H35" t="str">
        <f>CONCATENATE($H$4,": ",CONCATENATE("N[",Worksheet!O29,"]"))</f>
        <v xml:space="preserve"> (Потребляемая мощность) Обогрев: N[0,620 (0,250–1,260)]</v>
      </c>
      <c r="I35" t="str">
        <f t="shared" si="0"/>
        <v xml:space="preserve"> (Рабочий ток) Охлаждение: </v>
      </c>
      <c r="J35" t="str">
        <f t="shared" si="1"/>
        <v xml:space="preserve"> (Рабочий ток) Обогрев: </v>
      </c>
      <c r="K35" t="str">
        <f t="shared" si="1"/>
        <v xml:space="preserve"> (Рабочий ток) Обогрев: </v>
      </c>
      <c r="L35" t="str">
        <f>CONCATENATE($L$4,": ",CONCATENATE("S[",Worksheet!AT29,"]"))</f>
        <v xml:space="preserve"> (Рабочий ток) Хладагент: S[R32]</v>
      </c>
      <c r="M35" t="str">
        <f t="shared" si="2"/>
        <v xml:space="preserve"> (Рабочий ток) Количество хладагента: </v>
      </c>
      <c r="N35" t="str">
        <f t="shared" si="3"/>
        <v xml:space="preserve"> (Рабочий ток) Объем рециркулируемого воздуха внутреннего блока: </v>
      </c>
      <c r="O35" t="str">
        <f t="shared" si="4"/>
        <v xml:space="preserve"> (Внутренний блок) Размеры (Ш × Г × В): </v>
      </c>
      <c r="P35" t="str">
        <f t="shared" si="5"/>
        <v xml:space="preserve"> (Внутренний блок) Упаковка (Ш × Г × В): </v>
      </c>
      <c r="Q35" t="str">
        <f t="shared" si="6"/>
        <v xml:space="preserve"> (Внутренний блок) Масса (нетто / брутто): </v>
      </c>
      <c r="R35" t="str">
        <f>CONCATENATE($R$4,": ",CONCATENATE("S[",CONCATENATE(Worksheet!R29," / ",Worksheet!S29),"]"))</f>
        <v xml:space="preserve"> (Внутренний блок) Уровень шума мин. / макс.: S[ / ]</v>
      </c>
      <c r="S35" t="str">
        <f>CONCATENATE($S$4,": ",CONCATENATE("S[",Worksheet!AK29,"]"))</f>
        <v xml:space="preserve"> (Наружный блок) Марка компрессора: S[]</v>
      </c>
      <c r="T35" t="str">
        <f t="shared" si="7"/>
        <v xml:space="preserve"> (Наружный блок) Размеры (Ш × Г × В): </v>
      </c>
      <c r="U35" t="str">
        <f t="shared" si="8"/>
        <v xml:space="preserve"> (Наружный блок) Упаковка (Ш × Г × В): </v>
      </c>
      <c r="V35" t="str">
        <f t="shared" si="9"/>
        <v xml:space="preserve"> (Наружный блок) Масса (нетто / брутто): </v>
      </c>
      <c r="W35" t="str">
        <f>CONCATENATE($W$4,": ",CONCATENATE("N[",Worksheet!V29,"]"))</f>
        <v xml:space="preserve"> (Наружный блок) Максимальный уровень шума: N[]</v>
      </c>
      <c r="X35" t="str">
        <f>CONCATENATE("N[",Worksheet!AM29,"]")</f>
        <v>N[6,35]</v>
      </c>
      <c r="Y35" t="str">
        <f>CONCATENATE($Y$4,": ",CONCATENATE("N[",Worksheet!AN29,"]"))</f>
        <v xml:space="preserve"> (Соединительные трубы) Газовая линия : N[9,52]</v>
      </c>
      <c r="Z35" t="str">
        <f>CONCATENATE($Z$4,": ",CONCATENATE("N[",Worksheet!P29,"]"))</f>
        <v xml:space="preserve"> (Соединительные трубы) Максимальная длина трубопровода: N[20]</v>
      </c>
      <c r="AA35" t="str">
        <f>CONCATENATE($AA$4,": ",CONCATENATE("S[",Worksheet!Q29,"]"))</f>
        <v xml:space="preserve"> (Соединительные трубы) Максимальный перепад высот: S[15]</v>
      </c>
      <c r="AB35" t="str">
        <f>CONCATENATE($AB$4,": ",CONCATENATE("S[",CONCATENATE("от ",Worksheet!W29," до +",Worksheet!X29),"]"))</f>
        <v xml:space="preserve"> (Допустимая темп. наружного воздуха) Охлаждение: S[от -10 до +46]</v>
      </c>
      <c r="AC35" t="str">
        <f>CONCATENATE($AC$4,": ",CONCATENATE("S[",CONCATENATE("от ",Worksheet!Y29," до +",Worksheet!Z29),"]"))</f>
        <v xml:space="preserve"> (Допустимая темп. наружного воздуха) Обогрев: S[от -15 до +24]</v>
      </c>
    </row>
    <row r="36" spans="1:29" x14ac:dyDescent="0.25">
      <c r="A36" t="str">
        <f>CONCATENATE($A$4,": ",CONCATENATE("E[",Worksheet!B30,"]"))</f>
        <v>Производитель: E[FUJITSU]</v>
      </c>
      <c r="B36" s="11" t="str">
        <f>CONCATENATE($B$4,": ",CONCATENATE(Worksheet!C30,"[",IF(LEFT(TRIM(Worksheet!D30),6)="Сплит-","Сплит-система",IF(LEFT(TRIM(Worksheet!D30),1)="Блок н","Наружный блок","Блок внутренний")),"]"))</f>
        <v xml:space="preserve"> Тип: RAC[Сплит-система]</v>
      </c>
      <c r="C36" t="str">
        <f>CONCATENATE($C$4,": ",CONCATENATE("N[",Worksheet!L30,"]"))</f>
        <v xml:space="preserve"> (Сплит система) Холодопроизводительность: N[2,5]</v>
      </c>
      <c r="D36" t="str">
        <f>CONCATENATE($D$4,": ",CONCATENATE("N[",Worksheet!AC30,"]"))</f>
        <v xml:space="preserve"> (Сплит система) Площадь помещения: N[14]</v>
      </c>
      <c r="E36" t="str">
        <f>CONCATENATE($E$4,": ",IF(Worksheet!K30="Y",CONCATENATE("S[","да]"),CONCATENATE("S[","нет]")))</f>
        <v xml:space="preserve"> (Сплит система) Инвертор: S[да]</v>
      </c>
      <c r="F36" t="str">
        <f>CONCATENATE($F$4,": ",CONCATENATE("N[",Worksheet!M30,"]"))</f>
        <v xml:space="preserve"> (Сплит система) Теплопроизводительность: N[2,5]</v>
      </c>
      <c r="G36" t="str">
        <f>CONCATENATE($G$4,": ",CONCATENATE("N[",Worksheet!N30,"]"))</f>
        <v xml:space="preserve"> (Потребляемая мощность) Охлаждение: N[0,630 (0,250–1,210)]</v>
      </c>
      <c r="H36" t="str">
        <f>CONCATENATE($H$4,": ",CONCATENATE("N[",Worksheet!O30,"]"))</f>
        <v xml:space="preserve"> (Потребляемая мощность) Обогрев: N[0,620 (0,250–1,260)]</v>
      </c>
      <c r="I36" t="str">
        <f t="shared" si="0"/>
        <v xml:space="preserve"> (Рабочий ток) Охлаждение: </v>
      </c>
      <c r="J36" t="str">
        <f t="shared" si="1"/>
        <v xml:space="preserve"> (Рабочий ток) Обогрев: </v>
      </c>
      <c r="K36" t="str">
        <f t="shared" si="1"/>
        <v xml:space="preserve"> (Рабочий ток) Обогрев: </v>
      </c>
      <c r="L36" t="str">
        <f>CONCATENATE($L$4,": ",CONCATENATE("S[",Worksheet!AT30,"]"))</f>
        <v xml:space="preserve"> (Рабочий ток) Хладагент: S[R32]</v>
      </c>
      <c r="M36" t="str">
        <f t="shared" si="2"/>
        <v xml:space="preserve"> (Рабочий ток) Количество хладагента: </v>
      </c>
      <c r="N36" t="str">
        <f t="shared" si="3"/>
        <v xml:space="preserve"> (Рабочий ток) Объем рециркулируемого воздуха внутреннего блока: </v>
      </c>
      <c r="O36" t="str">
        <f t="shared" si="4"/>
        <v xml:space="preserve"> (Внутренний блок) Размеры (Ш × Г × В): </v>
      </c>
      <c r="P36" t="str">
        <f t="shared" si="5"/>
        <v xml:space="preserve"> (Внутренний блок) Упаковка (Ш × Г × В): </v>
      </c>
      <c r="Q36" t="str">
        <f t="shared" si="6"/>
        <v xml:space="preserve"> (Внутренний блок) Масса (нетто / брутто): </v>
      </c>
      <c r="R36" t="str">
        <f>CONCATENATE($R$4,": ",CONCATENATE("S[",CONCATENATE(Worksheet!R30," / ",Worksheet!S30),"]"))</f>
        <v xml:space="preserve"> (Внутренний блок) Уровень шума мин. / макс.: S[ / ]</v>
      </c>
      <c r="S36" t="str">
        <f>CONCATENATE($S$4,": ",CONCATENATE("S[",Worksheet!AK30,"]"))</f>
        <v xml:space="preserve"> (Наружный блок) Марка компрессора: S[]</v>
      </c>
      <c r="T36" t="str">
        <f t="shared" si="7"/>
        <v xml:space="preserve"> (Наружный блок) Размеры (Ш × Г × В): </v>
      </c>
      <c r="U36" t="str">
        <f t="shared" si="8"/>
        <v xml:space="preserve"> (Наружный блок) Упаковка (Ш × Г × В): </v>
      </c>
      <c r="V36" t="str">
        <f t="shared" si="9"/>
        <v xml:space="preserve"> (Наружный блок) Масса (нетто / брутто): </v>
      </c>
      <c r="W36" t="str">
        <f>CONCATENATE($W$4,": ",CONCATENATE("N[",Worksheet!V30,"]"))</f>
        <v xml:space="preserve"> (Наружный блок) Максимальный уровень шума: N[]</v>
      </c>
      <c r="X36" t="str">
        <f>CONCATENATE("N[",Worksheet!AM30,"]")</f>
        <v>N[6,35]</v>
      </c>
      <c r="Y36" t="str">
        <f>CONCATENATE($Y$4,": ",CONCATENATE("N[",Worksheet!AN30,"]"))</f>
        <v xml:space="preserve"> (Соединительные трубы) Газовая линия : N[9,52]</v>
      </c>
      <c r="Z36" t="str">
        <f>CONCATENATE($Z$4,": ",CONCATENATE("N[",Worksheet!P30,"]"))</f>
        <v xml:space="preserve"> (Соединительные трубы) Максимальная длина трубопровода: N[20]</v>
      </c>
      <c r="AA36" t="str">
        <f>CONCATENATE($AA$4,": ",CONCATENATE("S[",Worksheet!Q30,"]"))</f>
        <v xml:space="preserve"> (Соединительные трубы) Максимальный перепад высот: S[15]</v>
      </c>
      <c r="AB36" t="str">
        <f>CONCATENATE($AB$4,": ",CONCATENATE("S[",CONCATENATE("от ",Worksheet!W30," до +",Worksheet!X30),"]"))</f>
        <v xml:space="preserve"> (Допустимая темп. наружного воздуха) Охлаждение: S[от -10 до +46]</v>
      </c>
      <c r="AC36" t="str">
        <f>CONCATENATE($AC$4,": ",CONCATENATE("S[",CONCATENATE("от ",Worksheet!Y30," до +",Worksheet!Z30),"]"))</f>
        <v xml:space="preserve"> (Допустимая темп. наружного воздуха) Обогрев: S[от -15 до +24]</v>
      </c>
    </row>
    <row r="37" spans="1:29" x14ac:dyDescent="0.25">
      <c r="A37" t="str">
        <f>CONCATENATE($A$4,": ",CONCATENATE("E[",Worksheet!B31,"]"))</f>
        <v>Производитель: E[FUJITSU]</v>
      </c>
      <c r="B37" s="11" t="str">
        <f>CONCATENATE($B$4,": ",CONCATENATE(Worksheet!C31,"[",IF(LEFT(TRIM(Worksheet!D31),6)="Сплит-","Сплит-система",IF(LEFT(TRIM(Worksheet!D31),1)="Блок н","Наружный блок","Блок внутренний")),"]"))</f>
        <v xml:space="preserve"> Тип: RAC[Сплит-система]</v>
      </c>
      <c r="C37" t="str">
        <f>CONCATENATE($C$4,": ",CONCATENATE("N[",Worksheet!L31,"]"))</f>
        <v xml:space="preserve"> (Сплит система) Холодопроизводительность: N[3,5]</v>
      </c>
      <c r="D37" t="str">
        <f>CONCATENATE($D$4,": ",CONCATENATE("N[",Worksheet!AC31,"]"))</f>
        <v xml:space="preserve"> (Сплит система) Площадь помещения: N[19]</v>
      </c>
      <c r="E37" t="str">
        <f>CONCATENATE($E$4,": ",IF(Worksheet!K31="Y",CONCATENATE("S[","да]"),CONCATENATE("S[","нет]")))</f>
        <v xml:space="preserve"> (Сплит система) Инвертор: S[да]</v>
      </c>
      <c r="F37" t="str">
        <f>CONCATENATE($F$4,": ",CONCATENATE("N[",Worksheet!M31,"]"))</f>
        <v xml:space="preserve"> (Сплит система) Теплопроизводительность: N[3,5]</v>
      </c>
      <c r="G37" t="str">
        <f>CONCATENATE($G$4,": ",CONCATENATE("N[",Worksheet!N31,"]"))</f>
        <v xml:space="preserve"> (Потребляемая мощность) Охлаждение: N[0,935 (0,250–1,270)]</v>
      </c>
      <c r="H37" t="str">
        <f>CONCATENATE($H$4,": ",CONCATENATE("N[",Worksheet!O31,"]"))</f>
        <v xml:space="preserve"> (Потребляемая мощность) Обогрев: N[0,960 (0,250–1,520)]</v>
      </c>
      <c r="I37" t="str">
        <f t="shared" si="0"/>
        <v xml:space="preserve"> (Рабочий ток) Охлаждение: </v>
      </c>
      <c r="J37" t="str">
        <f t="shared" si="1"/>
        <v xml:space="preserve"> (Рабочий ток) Обогрев: </v>
      </c>
      <c r="K37" t="str">
        <f t="shared" si="1"/>
        <v xml:space="preserve"> (Рабочий ток) Обогрев: </v>
      </c>
      <c r="L37" t="str">
        <f>CONCATENATE($L$4,": ",CONCATENATE("S[",Worksheet!AT31,"]"))</f>
        <v xml:space="preserve"> (Рабочий ток) Хладагент: S[R32]</v>
      </c>
      <c r="M37" t="str">
        <f t="shared" si="2"/>
        <v xml:space="preserve"> (Рабочий ток) Количество хладагента: </v>
      </c>
      <c r="N37" t="str">
        <f t="shared" si="3"/>
        <v xml:space="preserve"> (Рабочий ток) Объем рециркулируемого воздуха внутреннего блока: </v>
      </c>
      <c r="O37" t="str">
        <f t="shared" si="4"/>
        <v xml:space="preserve"> (Внутренний блок) Размеры (Ш × Г × В): </v>
      </c>
      <c r="P37" t="str">
        <f t="shared" si="5"/>
        <v xml:space="preserve"> (Внутренний блок) Упаковка (Ш × Г × В): </v>
      </c>
      <c r="Q37" t="str">
        <f t="shared" si="6"/>
        <v xml:space="preserve"> (Внутренний блок) Масса (нетто / брутто): </v>
      </c>
      <c r="R37" t="str">
        <f>CONCATENATE($R$4,": ",CONCATENATE("S[",CONCATENATE(Worksheet!R31," / ",Worksheet!S31),"]"))</f>
        <v xml:space="preserve"> (Внутренний блок) Уровень шума мин. / макс.: S[ / ]</v>
      </c>
      <c r="S37" t="str">
        <f>CONCATENATE($S$4,": ",CONCATENATE("S[",Worksheet!AK31,"]"))</f>
        <v xml:space="preserve"> (Наружный блок) Марка компрессора: S[]</v>
      </c>
      <c r="T37" t="str">
        <f t="shared" si="7"/>
        <v xml:space="preserve"> (Наружный блок) Размеры (Ш × Г × В): </v>
      </c>
      <c r="U37" t="str">
        <f t="shared" si="8"/>
        <v xml:space="preserve"> (Наружный блок) Упаковка (Ш × Г × В): </v>
      </c>
      <c r="V37" t="str">
        <f t="shared" si="9"/>
        <v xml:space="preserve"> (Наружный блок) Масса (нетто / брутто): </v>
      </c>
      <c r="W37" t="str">
        <f>CONCATENATE($W$4,": ",CONCATENATE("N[",Worksheet!V31,"]"))</f>
        <v xml:space="preserve"> (Наружный блок) Максимальный уровень шума: N[]</v>
      </c>
      <c r="X37" t="str">
        <f>CONCATENATE("N[",Worksheet!AM31,"]")</f>
        <v>N[6,35]</v>
      </c>
      <c r="Y37" t="str">
        <f>CONCATENATE($Y$4,": ",CONCATENATE("N[",Worksheet!AN31,"]"))</f>
        <v xml:space="preserve"> (Соединительные трубы) Газовая линия : N[9,52]</v>
      </c>
      <c r="Z37" t="str">
        <f>CONCATENATE($Z$4,": ",CONCATENATE("N[",Worksheet!P31,"]"))</f>
        <v xml:space="preserve"> (Соединительные трубы) Максимальная длина трубопровода: N[20]</v>
      </c>
      <c r="AA37" t="str">
        <f>CONCATENATE($AA$4,": ",CONCATENATE("S[",Worksheet!Q31,"]"))</f>
        <v xml:space="preserve"> (Соединительные трубы) Максимальный перепад высот: S[15]</v>
      </c>
      <c r="AB37" t="str">
        <f>CONCATENATE($AB$4,": ",CONCATENATE("S[",CONCATENATE("от ",Worksheet!W31," до +",Worksheet!X31),"]"))</f>
        <v xml:space="preserve"> (Допустимая темп. наружного воздуха) Охлаждение: S[от -10 до +46]</v>
      </c>
      <c r="AC37" t="str">
        <f>CONCATENATE($AC$4,": ",CONCATENATE("S[",CONCATENATE("от ",Worksheet!Y31," до +",Worksheet!Z31),"]"))</f>
        <v xml:space="preserve"> (Допустимая темп. наружного воздуха) Обогрев: S[от -15 до +24]</v>
      </c>
    </row>
    <row r="38" spans="1:29" x14ac:dyDescent="0.25">
      <c r="A38" t="str">
        <f>CONCATENATE($A$4,": ",CONCATENATE("E[",Worksheet!B32,"]"))</f>
        <v>Производитель: E[FUJITSU]</v>
      </c>
      <c r="B38" s="11" t="str">
        <f>CONCATENATE($B$4,": ",CONCATENATE(Worksheet!C32,"[",IF(LEFT(TRIM(Worksheet!D32),6)="Сплит-","Сплит-система",IF(LEFT(TRIM(Worksheet!D32),1)="Блок н","Наружный блок","Блок внутренний")),"]"))</f>
        <v xml:space="preserve"> Тип: RAC[Сплит-система]</v>
      </c>
      <c r="C38" t="str">
        <f>CONCATENATE($C$4,": ",CONCATENATE("N[",Worksheet!L32,"]"))</f>
        <v xml:space="preserve"> (Сплит система) Холодопроизводительность: N[3,5]</v>
      </c>
      <c r="D38" t="str">
        <f>CONCATENATE($D$4,": ",CONCATENATE("N[",Worksheet!AC32,"]"))</f>
        <v xml:space="preserve"> (Сплит система) Площадь помещения: N[19]</v>
      </c>
      <c r="E38" t="str">
        <f>CONCATENATE($E$4,": ",IF(Worksheet!K32="Y",CONCATENATE("S[","да]"),CONCATENATE("S[","нет]")))</f>
        <v xml:space="preserve"> (Сплит система) Инвертор: S[да]</v>
      </c>
      <c r="F38" t="str">
        <f>CONCATENATE($F$4,": ",CONCATENATE("N[",Worksheet!M32,"]"))</f>
        <v xml:space="preserve"> (Сплит система) Теплопроизводительность: N[3,5]</v>
      </c>
      <c r="G38" t="str">
        <f>CONCATENATE($G$4,": ",CONCATENATE("N[",Worksheet!N32,"]"))</f>
        <v xml:space="preserve"> (Потребляемая мощность) Охлаждение: N[0,935 (0,250–1,270)]</v>
      </c>
      <c r="H38" t="str">
        <f>CONCATENATE($H$4,": ",CONCATENATE("N[",Worksheet!O32,"]"))</f>
        <v xml:space="preserve"> (Потребляемая мощность) Обогрев: N[0,960 (0,250–1,520)]</v>
      </c>
      <c r="I38" t="str">
        <f t="shared" si="0"/>
        <v xml:space="preserve"> (Рабочий ток) Охлаждение: </v>
      </c>
      <c r="J38" t="str">
        <f t="shared" si="1"/>
        <v xml:space="preserve"> (Рабочий ток) Обогрев: </v>
      </c>
      <c r="K38" t="str">
        <f t="shared" si="1"/>
        <v xml:space="preserve"> (Рабочий ток) Обогрев: </v>
      </c>
      <c r="L38" t="str">
        <f>CONCATENATE($L$4,": ",CONCATENATE("S[",Worksheet!AT32,"]"))</f>
        <v xml:space="preserve"> (Рабочий ток) Хладагент: S[R32]</v>
      </c>
      <c r="M38" t="str">
        <f t="shared" si="2"/>
        <v xml:space="preserve"> (Рабочий ток) Количество хладагента: </v>
      </c>
      <c r="N38" t="str">
        <f t="shared" si="3"/>
        <v xml:space="preserve"> (Рабочий ток) Объем рециркулируемого воздуха внутреннего блока: </v>
      </c>
      <c r="O38" t="str">
        <f t="shared" si="4"/>
        <v xml:space="preserve"> (Внутренний блок) Размеры (Ш × Г × В): </v>
      </c>
      <c r="P38" t="str">
        <f t="shared" si="5"/>
        <v xml:space="preserve"> (Внутренний блок) Упаковка (Ш × Г × В): </v>
      </c>
      <c r="Q38" t="str">
        <f t="shared" si="6"/>
        <v xml:space="preserve"> (Внутренний блок) Масса (нетто / брутто): </v>
      </c>
      <c r="R38" t="str">
        <f>CONCATENATE($R$4,": ",CONCATENATE("S[",CONCATENATE(Worksheet!R32," / ",Worksheet!S32),"]"))</f>
        <v xml:space="preserve"> (Внутренний блок) Уровень шума мин. / макс.: S[ / ]</v>
      </c>
      <c r="S38" t="str">
        <f>CONCATENATE($S$4,": ",CONCATENATE("S[",Worksheet!AK32,"]"))</f>
        <v xml:space="preserve"> (Наружный блок) Марка компрессора: S[]</v>
      </c>
      <c r="T38" t="str">
        <f t="shared" si="7"/>
        <v xml:space="preserve"> (Наружный блок) Размеры (Ш × Г × В): </v>
      </c>
      <c r="U38" t="str">
        <f t="shared" si="8"/>
        <v xml:space="preserve"> (Наружный блок) Упаковка (Ш × Г × В): </v>
      </c>
      <c r="V38" t="str">
        <f t="shared" si="9"/>
        <v xml:space="preserve"> (Наружный блок) Масса (нетто / брутто): </v>
      </c>
      <c r="W38" t="str">
        <f>CONCATENATE($W$4,": ",CONCATENATE("N[",Worksheet!V32,"]"))</f>
        <v xml:space="preserve"> (Наружный блок) Максимальный уровень шума: N[]</v>
      </c>
      <c r="X38" t="str">
        <f>CONCATENATE("N[",Worksheet!AM32,"]")</f>
        <v>N[6,35]</v>
      </c>
      <c r="Y38" t="str">
        <f>CONCATENATE($Y$4,": ",CONCATENATE("N[",Worksheet!AN32,"]"))</f>
        <v xml:space="preserve"> (Соединительные трубы) Газовая линия : N[9,52]</v>
      </c>
      <c r="Z38" t="str">
        <f>CONCATENATE($Z$4,": ",CONCATENATE("N[",Worksheet!P32,"]"))</f>
        <v xml:space="preserve"> (Соединительные трубы) Максимальная длина трубопровода: N[20]</v>
      </c>
      <c r="AA38" t="str">
        <f>CONCATENATE($AA$4,": ",CONCATENATE("S[",Worksheet!Q32,"]"))</f>
        <v xml:space="preserve"> (Соединительные трубы) Максимальный перепад высот: S[15]</v>
      </c>
      <c r="AB38" t="str">
        <f>CONCATENATE($AB$4,": ",CONCATENATE("S[",CONCATENATE("от ",Worksheet!W32," до +",Worksheet!X32),"]"))</f>
        <v xml:space="preserve"> (Допустимая темп. наружного воздуха) Охлаждение: S[от -10 до +46]</v>
      </c>
      <c r="AC38" t="str">
        <f>CONCATENATE($AC$4,": ",CONCATENATE("S[",CONCATENATE("от ",Worksheet!Y32," до +",Worksheet!Z32),"]"))</f>
        <v xml:space="preserve"> (Допустимая темп. наружного воздуха) Обогрев: S[от -15 до +24]</v>
      </c>
    </row>
    <row r="39" spans="1:29" x14ac:dyDescent="0.25">
      <c r="A39" t="str">
        <f>CONCATENATE($A$4,": ",CONCATENATE("E[",Worksheet!B33,"]"))</f>
        <v>Производитель: E[FUJITSU]</v>
      </c>
      <c r="B39" s="11" t="str">
        <f>CONCATENATE($B$4,": ",CONCATENATE(Worksheet!C33,"[",IF(LEFT(TRIM(Worksheet!D33),6)="Сплит-","Сплит-система",IF(LEFT(TRIM(Worksheet!D33),1)="Блок н","Наружный блок","Блок внутренний")),"]"))</f>
        <v xml:space="preserve"> Тип: RAC[Сплит-система]</v>
      </c>
      <c r="C39" t="str">
        <f>CONCATENATE($C$4,": ",CONCATENATE("N[",Worksheet!L33,"]"))</f>
        <v xml:space="preserve"> (Сплит система) Холодопроизводительность: N[4]</v>
      </c>
      <c r="D39" t="str">
        <f>CONCATENATE($D$4,": ",CONCATENATE("N[",Worksheet!AC33,"]"))</f>
        <v xml:space="preserve"> (Сплит система) Площадь помещения: N[24]</v>
      </c>
      <c r="E39" t="str">
        <f>CONCATENATE($E$4,": ",IF(Worksheet!K33="Y",CONCATENATE("S[","да]"),CONCATENATE("S[","нет]")))</f>
        <v xml:space="preserve"> (Сплит система) Инвертор: S[да]</v>
      </c>
      <c r="F39" t="str">
        <f>CONCATENATE($F$4,": ",CONCATENATE("N[",Worksheet!M33,"]"))</f>
        <v xml:space="preserve"> (Сплит система) Теплопроизводительность: N[4]</v>
      </c>
      <c r="G39" t="str">
        <f>CONCATENATE($G$4,": ",CONCATENATE("N[",Worksheet!N33,"]"))</f>
        <v xml:space="preserve"> (Потребляемая мощность) Охлаждение: N[1,220 (0,250–1,400)]</v>
      </c>
      <c r="H39" t="str">
        <f>CONCATENATE($H$4,": ",CONCATENATE("N[",Worksheet!O33,"]"))</f>
        <v xml:space="preserve"> (Потребляемая мощность) Обогрев: N[1,410 (0,250–1,730)]</v>
      </c>
      <c r="I39" t="str">
        <f t="shared" si="0"/>
        <v xml:space="preserve"> (Рабочий ток) Охлаждение: </v>
      </c>
      <c r="J39" t="str">
        <f t="shared" si="1"/>
        <v xml:space="preserve"> (Рабочий ток) Обогрев: </v>
      </c>
      <c r="K39" t="str">
        <f t="shared" si="1"/>
        <v xml:space="preserve"> (Рабочий ток) Обогрев: </v>
      </c>
      <c r="L39" t="str">
        <f>CONCATENATE($L$4,": ",CONCATENATE("S[",Worksheet!AT33,"]"))</f>
        <v xml:space="preserve"> (Рабочий ток) Хладагент: S[R32]</v>
      </c>
      <c r="M39" t="str">
        <f t="shared" si="2"/>
        <v xml:space="preserve"> (Рабочий ток) Количество хладагента: </v>
      </c>
      <c r="N39" t="str">
        <f t="shared" si="3"/>
        <v xml:space="preserve"> (Рабочий ток) Объем рециркулируемого воздуха внутреннего блока: </v>
      </c>
      <c r="O39" t="str">
        <f t="shared" si="4"/>
        <v xml:space="preserve"> (Внутренний блок) Размеры (Ш × Г × В): </v>
      </c>
      <c r="P39" t="str">
        <f t="shared" si="5"/>
        <v xml:space="preserve"> (Внутренний блок) Упаковка (Ш × Г × В): </v>
      </c>
      <c r="Q39" t="str">
        <f t="shared" si="6"/>
        <v xml:space="preserve"> (Внутренний блок) Масса (нетто / брутто): </v>
      </c>
      <c r="R39" t="str">
        <f>CONCATENATE($R$4,": ",CONCATENATE("S[",CONCATENATE(Worksheet!R33," / ",Worksheet!S33),"]"))</f>
        <v xml:space="preserve"> (Внутренний блок) Уровень шума мин. / макс.: S[ / ]</v>
      </c>
      <c r="S39" t="str">
        <f>CONCATENATE($S$4,": ",CONCATENATE("S[",Worksheet!AK33,"]"))</f>
        <v xml:space="preserve"> (Наружный блок) Марка компрессора: S[]</v>
      </c>
      <c r="T39" t="str">
        <f t="shared" si="7"/>
        <v xml:space="preserve"> (Наружный блок) Размеры (Ш × Г × В): </v>
      </c>
      <c r="U39" t="str">
        <f t="shared" si="8"/>
        <v xml:space="preserve"> (Наружный блок) Упаковка (Ш × Г × В): </v>
      </c>
      <c r="V39" t="str">
        <f t="shared" si="9"/>
        <v xml:space="preserve"> (Наружный блок) Масса (нетто / брутто): </v>
      </c>
      <c r="W39" t="str">
        <f>CONCATENATE($W$4,": ",CONCATENATE("N[",Worksheet!V33,"]"))</f>
        <v xml:space="preserve"> (Наружный блок) Максимальный уровень шума: N[]</v>
      </c>
      <c r="X39" t="str">
        <f>CONCATENATE("N[",Worksheet!AM33,"]")</f>
        <v>N[6,35]</v>
      </c>
      <c r="Y39" t="str">
        <f>CONCATENATE($Y$4,": ",CONCATENATE("N[",Worksheet!AN33,"]"))</f>
        <v xml:space="preserve"> (Соединительные трубы) Газовая линия : N[9,52]</v>
      </c>
      <c r="Z39" t="str">
        <f>CONCATENATE($Z$4,": ",CONCATENATE("N[",Worksheet!P33,"]"))</f>
        <v xml:space="preserve"> (Соединительные трубы) Максимальная длина трубопровода: N[20]</v>
      </c>
      <c r="AA39" t="str">
        <f>CONCATENATE($AA$4,": ",CONCATENATE("S[",Worksheet!Q33,"]"))</f>
        <v xml:space="preserve"> (Соединительные трубы) Максимальный перепад высот: S[15]</v>
      </c>
      <c r="AB39" t="str">
        <f>CONCATENATE($AB$4,": ",CONCATENATE("S[",CONCATENATE("от ",Worksheet!W33," до +",Worksheet!X33),"]"))</f>
        <v xml:space="preserve"> (Допустимая темп. наружного воздуха) Охлаждение: S[от -10 до +46]</v>
      </c>
      <c r="AC39" t="str">
        <f>CONCATENATE($AC$4,": ",CONCATENATE("S[",CONCATENATE("от ",Worksheet!Y33," до +",Worksheet!Z33),"]"))</f>
        <v xml:space="preserve"> (Допустимая темп. наружного воздуха) Обогрев: S[от -15 до +24]</v>
      </c>
    </row>
    <row r="40" spans="1:29" x14ac:dyDescent="0.25">
      <c r="A40" t="str">
        <f>CONCATENATE($A$4,": ",CONCATENATE("E[",Worksheet!B34,"]"))</f>
        <v>Производитель: E[FUJITSU]</v>
      </c>
      <c r="B40" s="11" t="str">
        <f>CONCATENATE($B$4,": ",CONCATENATE(Worksheet!C34,"[",IF(LEFT(TRIM(Worksheet!D34),6)="Сплит-","Сплит-система",IF(LEFT(TRIM(Worksheet!D34),1)="Блок н","Наружный блок","Блок внутренний")),"]"))</f>
        <v xml:space="preserve"> Тип: RAC[Сплит-система]</v>
      </c>
      <c r="C40" t="str">
        <f>CONCATENATE($C$4,": ",CONCATENATE("N[",Worksheet!L34,"]"))</f>
        <v xml:space="preserve"> (Сплит система) Холодопроизводительность: N[4]</v>
      </c>
      <c r="D40" t="str">
        <f>CONCATENATE($D$4,": ",CONCATENATE("N[",Worksheet!AC34,"]"))</f>
        <v xml:space="preserve"> (Сплит система) Площадь помещения: N[24]</v>
      </c>
      <c r="E40" t="str">
        <f>CONCATENATE($E$4,": ",IF(Worksheet!K34="Y",CONCATENATE("S[","да]"),CONCATENATE("S[","нет]")))</f>
        <v xml:space="preserve"> (Сплит система) Инвертор: S[да]</v>
      </c>
      <c r="F40" t="str">
        <f>CONCATENATE($F$4,": ",CONCATENATE("N[",Worksheet!M34,"]"))</f>
        <v xml:space="preserve"> (Сплит система) Теплопроизводительность: N[4]</v>
      </c>
      <c r="G40" t="str">
        <f>CONCATENATE($G$4,": ",CONCATENATE("N[",Worksheet!N34,"]"))</f>
        <v xml:space="preserve"> (Потребляемая мощность) Охлаждение: N[1,220 (0,250–1,400)]</v>
      </c>
      <c r="H40" t="str">
        <f>CONCATENATE($H$4,": ",CONCATENATE("N[",Worksheet!O34,"]"))</f>
        <v xml:space="preserve"> (Потребляемая мощность) Обогрев: N[1,410 (0,250–1,730)]</v>
      </c>
      <c r="I40" t="str">
        <f t="shared" si="0"/>
        <v xml:space="preserve"> (Рабочий ток) Охлаждение: </v>
      </c>
      <c r="J40" t="str">
        <f t="shared" si="1"/>
        <v xml:space="preserve"> (Рабочий ток) Обогрев: </v>
      </c>
      <c r="K40" t="str">
        <f t="shared" si="1"/>
        <v xml:space="preserve"> (Рабочий ток) Обогрев: </v>
      </c>
      <c r="L40" t="str">
        <f>CONCATENATE($L$4,": ",CONCATENATE("S[",Worksheet!AT34,"]"))</f>
        <v xml:space="preserve"> (Рабочий ток) Хладагент: S[R32]</v>
      </c>
      <c r="M40" t="str">
        <f t="shared" si="2"/>
        <v xml:space="preserve"> (Рабочий ток) Количество хладагента: </v>
      </c>
      <c r="N40" t="str">
        <f t="shared" si="3"/>
        <v xml:space="preserve"> (Рабочий ток) Объем рециркулируемого воздуха внутреннего блока: </v>
      </c>
      <c r="O40" t="str">
        <f t="shared" si="4"/>
        <v xml:space="preserve"> (Внутренний блок) Размеры (Ш × Г × В): </v>
      </c>
      <c r="P40" t="str">
        <f t="shared" si="5"/>
        <v xml:space="preserve"> (Внутренний блок) Упаковка (Ш × Г × В): </v>
      </c>
      <c r="Q40" t="str">
        <f t="shared" si="6"/>
        <v xml:space="preserve"> (Внутренний блок) Масса (нетто / брутто): </v>
      </c>
      <c r="R40" t="str">
        <f>CONCATENATE($R$4,": ",CONCATENATE("S[",CONCATENATE(Worksheet!R34," / ",Worksheet!S34),"]"))</f>
        <v xml:space="preserve"> (Внутренний блок) Уровень шума мин. / макс.: S[ / ]</v>
      </c>
      <c r="S40" t="str">
        <f>CONCATENATE($S$4,": ",CONCATENATE("S[",Worksheet!AK34,"]"))</f>
        <v xml:space="preserve"> (Наружный блок) Марка компрессора: S[]</v>
      </c>
      <c r="T40" t="str">
        <f t="shared" si="7"/>
        <v xml:space="preserve"> (Наружный блок) Размеры (Ш × Г × В): </v>
      </c>
      <c r="U40" t="str">
        <f t="shared" si="8"/>
        <v xml:space="preserve"> (Наружный блок) Упаковка (Ш × Г × В): </v>
      </c>
      <c r="V40" t="str">
        <f t="shared" si="9"/>
        <v xml:space="preserve"> (Наружный блок) Масса (нетто / брутто): </v>
      </c>
      <c r="W40" t="str">
        <f>CONCATENATE($W$4,": ",CONCATENATE("N[",Worksheet!V34,"]"))</f>
        <v xml:space="preserve"> (Наружный блок) Максимальный уровень шума: N[]</v>
      </c>
      <c r="X40" t="str">
        <f>CONCATENATE("N[",Worksheet!AM34,"]")</f>
        <v>N[6,35]</v>
      </c>
      <c r="Y40" t="str">
        <f>CONCATENATE($Y$4,": ",CONCATENATE("N[",Worksheet!AN34,"]"))</f>
        <v xml:space="preserve"> (Соединительные трубы) Газовая линия : N[9,52]</v>
      </c>
      <c r="Z40" t="str">
        <f>CONCATENATE($Z$4,": ",CONCATENATE("N[",Worksheet!P34,"]"))</f>
        <v xml:space="preserve"> (Соединительные трубы) Максимальная длина трубопровода: N[20]</v>
      </c>
      <c r="AA40" t="str">
        <f>CONCATENATE($AA$4,": ",CONCATENATE("S[",Worksheet!Q34,"]"))</f>
        <v xml:space="preserve"> (Соединительные трубы) Максимальный перепад высот: S[15]</v>
      </c>
      <c r="AB40" t="str">
        <f>CONCATENATE($AB$4,": ",CONCATENATE("S[",CONCATENATE("от ",Worksheet!W34," до +",Worksheet!X34),"]"))</f>
        <v xml:space="preserve"> (Допустимая темп. наружного воздуха) Охлаждение: S[от -10 до +46]</v>
      </c>
      <c r="AC40" t="str">
        <f>CONCATENATE($AC$4,": ",CONCATENATE("S[",CONCATENATE("от ",Worksheet!Y34," до +",Worksheet!Z34),"]"))</f>
        <v xml:space="preserve"> (Допустимая темп. наружного воздуха) Обогрев: S[от -15 до +24]</v>
      </c>
    </row>
    <row r="41" spans="1:29" x14ac:dyDescent="0.25">
      <c r="A41" t="str">
        <f>CONCATENATE($A$4,": ",CONCATENATE("E[",Worksheet!B35,"]"))</f>
        <v>Производитель: E[FUJITSU]</v>
      </c>
      <c r="B41" s="11" t="str">
        <f>CONCATENATE($B$4,": ",CONCATENATE(Worksheet!C35,"[",IF(LEFT(TRIM(Worksheet!D35),6)="Сплит-","Сплит-система",IF(LEFT(TRIM(Worksheet!D35),1)="Блок н","Наружный блок","Блок внутренний")),"]"))</f>
        <v xml:space="preserve"> Тип: RAC[Сплит-система]</v>
      </c>
      <c r="C41" t="str">
        <f>CONCATENATE($C$4,": ",CONCATENATE("N[",Worksheet!L35,"]"))</f>
        <v xml:space="preserve"> (Сплит система) Холодопроизводительность: N[2,50 (0,60–3,50)]</v>
      </c>
      <c r="D41" t="str">
        <f>CONCATENATE($D$4,": ",CONCATENATE("N[",Worksheet!AC35,"]"))</f>
        <v xml:space="preserve"> (Сплит система) Площадь помещения: N[14]</v>
      </c>
      <c r="E41" t="str">
        <f>CONCATENATE($E$4,": ",IF(Worksheet!K35="Y",CONCATENATE("S[","да]"),CONCATENATE("S[","нет]")))</f>
        <v xml:space="preserve"> (Сплит система) Инвертор: S[да]</v>
      </c>
      <c r="F41" t="str">
        <f>CONCATENATE($F$4,": ",CONCATENATE("N[",Worksheet!M35,"]"))</f>
        <v xml:space="preserve"> (Сплит система) Теплопроизводительность: N[3,60 (0,60–7,1)]</v>
      </c>
      <c r="G41" t="str">
        <f>CONCATENATE($G$4,": ",CONCATENATE("N[",Worksheet!N35,"]"))</f>
        <v xml:space="preserve"> (Потребляемая мощность) Охлаждение: N[0,460]</v>
      </c>
      <c r="H41" t="str">
        <f>CONCATENATE($H$4,": ",CONCATENATE("N[",Worksheet!O35,"]"))</f>
        <v xml:space="preserve"> (Потребляемая мощность) Обогрев: N[0,630]</v>
      </c>
      <c r="I41" t="str">
        <f t="shared" si="0"/>
        <v xml:space="preserve"> (Рабочий ток) Охлаждение: </v>
      </c>
      <c r="J41" t="str">
        <f t="shared" si="1"/>
        <v xml:space="preserve"> (Рабочий ток) Обогрев: </v>
      </c>
      <c r="K41" t="str">
        <f t="shared" si="1"/>
        <v xml:space="preserve"> (Рабочий ток) Обогрев: </v>
      </c>
      <c r="L41" t="str">
        <f>CONCATENATE($L$4,": ",CONCATENATE("S[",Worksheet!AT35,"]"))</f>
        <v xml:space="preserve"> (Рабочий ток) Хладагент: S[R32]</v>
      </c>
      <c r="M41" t="str">
        <f t="shared" si="2"/>
        <v xml:space="preserve"> (Рабочий ток) Количество хладагента: </v>
      </c>
      <c r="N41" t="str">
        <f t="shared" si="3"/>
        <v xml:space="preserve"> (Рабочий ток) Объем рециркулируемого воздуха внутреннего блока: </v>
      </c>
      <c r="O41" t="str">
        <f t="shared" si="4"/>
        <v xml:space="preserve"> (Внутренний блок) Размеры (Ш × Г × В): </v>
      </c>
      <c r="P41" t="str">
        <f t="shared" si="5"/>
        <v xml:space="preserve"> (Внутренний блок) Упаковка (Ш × Г × В): </v>
      </c>
      <c r="Q41" t="str">
        <f t="shared" si="6"/>
        <v xml:space="preserve"> (Внутренний блок) Масса (нетто / брутто): </v>
      </c>
      <c r="R41" t="str">
        <f>CONCATENATE($R$4,": ",CONCATENATE("S[",CONCATENATE(Worksheet!R35," / ",Worksheet!S35),"]"))</f>
        <v xml:space="preserve"> (Внутренний блок) Уровень шума мин. / макс.: S[ / ]</v>
      </c>
      <c r="S41" t="str">
        <f>CONCATENATE($S$4,": ",CONCATENATE("S[",Worksheet!AK35,"]"))</f>
        <v xml:space="preserve"> (Наружный блок) Марка компрессора: S[]</v>
      </c>
      <c r="T41" t="str">
        <f t="shared" si="7"/>
        <v xml:space="preserve"> (Наружный блок) Размеры (Ш × Г × В): </v>
      </c>
      <c r="U41" t="str">
        <f t="shared" si="8"/>
        <v xml:space="preserve"> (Наружный блок) Упаковка (Ш × Г × В): </v>
      </c>
      <c r="V41" t="str">
        <f t="shared" si="9"/>
        <v xml:space="preserve"> (Наружный блок) Масса (нетто / брутто): </v>
      </c>
      <c r="W41" t="str">
        <f>CONCATENATE($W$4,": ",CONCATENATE("N[",Worksheet!V35,"]"))</f>
        <v xml:space="preserve"> (Наружный блок) Максимальный уровень шума: N[]</v>
      </c>
      <c r="X41" t="str">
        <f>CONCATENATE("N[",Worksheet!AM35,"]")</f>
        <v>N[6,35]</v>
      </c>
      <c r="Y41" t="str">
        <f>CONCATENATE($Y$4,": ",CONCATENATE("N[",Worksheet!AN35,"]"))</f>
        <v xml:space="preserve"> (Соединительные трубы) Газовая линия : N[9,52]</v>
      </c>
      <c r="Z41" t="str">
        <f>CONCATENATE($Z$4,": ",CONCATENATE("N[",Worksheet!P35,"]"))</f>
        <v xml:space="preserve"> (Соединительные трубы) Максимальная длина трубопровода: N[15]</v>
      </c>
      <c r="AA41" t="str">
        <f>CONCATENATE($AA$4,": ",CONCATENATE("S[",Worksheet!Q35,"]"))</f>
        <v xml:space="preserve"> (Соединительные трубы) Максимальный перепад высот: S[10]</v>
      </c>
      <c r="AB41" t="str">
        <f>CONCATENATE($AB$4,": ",CONCATENATE("S[",CONCATENATE("от ",Worksheet!W35," до +",Worksheet!X35),"]"))</f>
        <v xml:space="preserve"> (Допустимая темп. наружного воздуха) Охлаждение: S[от -10 до +43]</v>
      </c>
      <c r="AC41" t="str">
        <f>CONCATENATE($AC$4,": ",CONCATENATE("S[",CONCATENATE("от ",Worksheet!Y35," до +",Worksheet!Z35),"]"))</f>
        <v xml:space="preserve"> (Допустимая темп. наружного воздуха) Обогрев: S[от -15 до +24]</v>
      </c>
    </row>
    <row r="42" spans="1:29" x14ac:dyDescent="0.25">
      <c r="A42" t="str">
        <f>CONCATENATE($A$4,": ",CONCATENATE("E[",Worksheet!B36,"]"))</f>
        <v>Производитель: E[FUJITSU]</v>
      </c>
      <c r="B42" s="11" t="str">
        <f>CONCATENATE($B$4,": ",CONCATENATE(Worksheet!C36,"[",IF(LEFT(TRIM(Worksheet!D36),6)="Сплит-","Сплит-система",IF(LEFT(TRIM(Worksheet!D36),1)="Блок н","Наружный блок","Блок внутренний")),"]"))</f>
        <v xml:space="preserve"> Тип: RAC[Сплит-система]</v>
      </c>
      <c r="C42" t="str">
        <f>CONCATENATE($C$4,": ",CONCATENATE("N[",Worksheet!L36,"]"))</f>
        <v xml:space="preserve"> (Сплит система) Холодопроизводительность: N[3,40 (0,60–5,30)]</v>
      </c>
      <c r="D42" t="str">
        <f>CONCATENATE($D$4,": ",CONCATENATE("N[",Worksheet!AC36,"]"))</f>
        <v xml:space="preserve"> (Сплит система) Площадь помещения: N[19]</v>
      </c>
      <c r="E42" t="str">
        <f>CONCATENATE($E$4,": ",IF(Worksheet!K36="Y",CONCATENATE("S[","да]"),CONCATENATE("S[","нет]")))</f>
        <v xml:space="preserve"> (Сплит система) Инвертор: S[да]</v>
      </c>
      <c r="F42" t="str">
        <f>CONCATENATE($F$4,": ",CONCATENATE("N[",Worksheet!M36,"]"))</f>
        <v xml:space="preserve"> (Сплит система) Теплопроизводительность: N[5,00 (0,60–9,00)]</v>
      </c>
      <c r="G42" t="str">
        <f>CONCATENATE($G$4,": ",CONCATENATE("N[",Worksheet!N36,"]"))</f>
        <v xml:space="preserve"> (Потребляемая мощность) Охлаждение: N[0,670]</v>
      </c>
      <c r="H42" t="str">
        <f>CONCATENATE($H$4,": ",CONCATENATE("N[",Worksheet!O36,"]"))</f>
        <v xml:space="preserve"> (Потребляемая мощность) Обогрев: N[1,020]</v>
      </c>
      <c r="I42" t="str">
        <f t="shared" si="0"/>
        <v xml:space="preserve"> (Рабочий ток) Охлаждение: </v>
      </c>
      <c r="J42" t="str">
        <f t="shared" si="1"/>
        <v xml:space="preserve"> (Рабочий ток) Обогрев: </v>
      </c>
      <c r="K42" t="str">
        <f t="shared" si="1"/>
        <v xml:space="preserve"> (Рабочий ток) Обогрев: </v>
      </c>
      <c r="L42" t="str">
        <f>CONCATENATE($L$4,": ",CONCATENATE("S[",Worksheet!AT36,"]"))</f>
        <v xml:space="preserve"> (Рабочий ток) Хладагент: S[R32]</v>
      </c>
      <c r="M42" t="str">
        <f t="shared" si="2"/>
        <v xml:space="preserve"> (Рабочий ток) Количество хладагента: </v>
      </c>
      <c r="N42" t="str">
        <f t="shared" si="3"/>
        <v xml:space="preserve"> (Рабочий ток) Объем рециркулируемого воздуха внутреннего блока: </v>
      </c>
      <c r="O42" t="str">
        <f t="shared" si="4"/>
        <v xml:space="preserve"> (Внутренний блок) Размеры (Ш × Г × В): </v>
      </c>
      <c r="P42" t="str">
        <f t="shared" si="5"/>
        <v xml:space="preserve"> (Внутренний блок) Упаковка (Ш × Г × В): </v>
      </c>
      <c r="Q42" t="str">
        <f t="shared" si="6"/>
        <v xml:space="preserve"> (Внутренний блок) Масса (нетто / брутто): </v>
      </c>
      <c r="R42" t="str">
        <f>CONCATENATE($R$4,": ",CONCATENATE("S[",CONCATENATE(Worksheet!R36," / ",Worksheet!S36),"]"))</f>
        <v xml:space="preserve"> (Внутренний блок) Уровень шума мин. / макс.: S[ / ]</v>
      </c>
      <c r="S42" t="str">
        <f>CONCATENATE($S$4,": ",CONCATENATE("S[",Worksheet!AK36,"]"))</f>
        <v xml:space="preserve"> (Наружный блок) Марка компрессора: S[]</v>
      </c>
      <c r="T42" t="str">
        <f t="shared" si="7"/>
        <v xml:space="preserve"> (Наружный блок) Размеры (Ш × Г × В): </v>
      </c>
      <c r="U42" t="str">
        <f t="shared" si="8"/>
        <v xml:space="preserve"> (Наружный блок) Упаковка (Ш × Г × В): </v>
      </c>
      <c r="V42" t="str">
        <f t="shared" si="9"/>
        <v xml:space="preserve"> (Наружный блок) Масса (нетто / брутто): </v>
      </c>
      <c r="W42" t="str">
        <f>CONCATENATE($W$4,": ",CONCATENATE("N[",Worksheet!V36,"]"))</f>
        <v xml:space="preserve"> (Наружный блок) Максимальный уровень шума: N[]</v>
      </c>
      <c r="X42" t="str">
        <f>CONCATENATE("N[",Worksheet!AM36,"]")</f>
        <v>N[6,35]</v>
      </c>
      <c r="Y42" t="str">
        <f>CONCATENATE($Y$4,": ",CONCATENATE("N[",Worksheet!AN36,"]"))</f>
        <v xml:space="preserve"> (Соединительные трубы) Газовая линия : N[9,52]</v>
      </c>
      <c r="Z42" t="str">
        <f>CONCATENATE($Z$4,": ",CONCATENATE("N[",Worksheet!P36,"]"))</f>
        <v xml:space="preserve"> (Соединительные трубы) Максимальная длина трубопровода: N[15]</v>
      </c>
      <c r="AA42" t="str">
        <f>CONCATENATE($AA$4,": ",CONCATENATE("S[",Worksheet!Q36,"]"))</f>
        <v xml:space="preserve"> (Соединительные трубы) Максимальный перепад высот: S[10]</v>
      </c>
      <c r="AB42" t="str">
        <f>CONCATENATE($AB$4,": ",CONCATENATE("S[",CONCATENATE("от ",Worksheet!W36," до +",Worksheet!X36),"]"))</f>
        <v xml:space="preserve"> (Допустимая темп. наружного воздуха) Охлаждение: S[от -10 до +43]</v>
      </c>
      <c r="AC42" t="str">
        <f>CONCATENATE($AC$4,": ",CONCATENATE("S[",CONCATENATE("от ",Worksheet!Y36," до +",Worksheet!Z36),"]"))</f>
        <v xml:space="preserve"> (Допустимая темп. наружного воздуха) Обогрев: S[от -15 до +24]</v>
      </c>
    </row>
    <row r="43" spans="1:29" x14ac:dyDescent="0.25">
      <c r="A43" t="str">
        <f>CONCATENATE($A$4,": ",CONCATENATE("E[",Worksheet!B37,"]"))</f>
        <v>Производитель: E[FUJITSU]</v>
      </c>
      <c r="B43" s="11" t="str">
        <f>CONCATENATE($B$4,": ",CONCATENATE(Worksheet!C37,"[",IF(LEFT(TRIM(Worksheet!D37),6)="Сплит-","Сплит-система",IF(LEFT(TRIM(Worksheet!D37),1)="Блок н","Наружный блок","Блок внутренний")),"]"))</f>
        <v xml:space="preserve"> Тип: RAC[Сплит-система]</v>
      </c>
      <c r="C43" t="str">
        <f>CONCATENATE($C$4,": ",CONCATENATE("N[",Worksheet!L37,"]"))</f>
        <v xml:space="preserve"> (Сплит система) Холодопроизводительность: N[5,2 (0,9-6,0)]</v>
      </c>
      <c r="D43" t="str">
        <f>CONCATENATE($D$4,": ",CONCATENATE("N[",Worksheet!AC37,"]"))</f>
        <v xml:space="preserve"> (Сплит система) Площадь помещения: N[29]</v>
      </c>
      <c r="E43" t="str">
        <f>CONCATENATE($E$4,": ",IF(Worksheet!K37="Y",CONCATENATE("S[","да]"),CONCATENATE("S[","нет]")))</f>
        <v xml:space="preserve"> (Сплит система) Инвертор: S[да]</v>
      </c>
      <c r="F43" t="str">
        <f>CONCATENATE($F$4,": ",CONCATENATE("N[",Worksheet!M37,"]"))</f>
        <v xml:space="preserve"> (Сплит система) Теплопроизводительность: N[6,3 (0,9-9,1)]</v>
      </c>
      <c r="G43" t="str">
        <f>CONCATENATE($G$4,": ",CONCATENATE("N[",Worksheet!N37,"]"))</f>
        <v xml:space="preserve"> (Потребляемая мощность) Охлаждение: N[1,52]</v>
      </c>
      <c r="H43" t="str">
        <f>CONCATENATE($H$4,": ",CONCATENATE("N[",Worksheet!O37,"]"))</f>
        <v xml:space="preserve"> (Потребляемая мощность) Обогрев: N[1,71]</v>
      </c>
      <c r="I43" t="str">
        <f t="shared" si="0"/>
        <v xml:space="preserve"> (Рабочий ток) Охлаждение: </v>
      </c>
      <c r="J43" t="str">
        <f t="shared" si="1"/>
        <v xml:space="preserve"> (Рабочий ток) Обогрев: </v>
      </c>
      <c r="K43" t="str">
        <f t="shared" si="1"/>
        <v xml:space="preserve"> (Рабочий ток) Обогрев: </v>
      </c>
      <c r="L43" t="str">
        <f>CONCATENATE($L$4,": ",CONCATENATE("S[",Worksheet!AT37,"]"))</f>
        <v xml:space="preserve"> (Рабочий ток) Хладагент: S[R410A]</v>
      </c>
      <c r="M43" t="str">
        <f t="shared" si="2"/>
        <v xml:space="preserve"> (Рабочий ток) Количество хладагента: </v>
      </c>
      <c r="N43" t="str">
        <f t="shared" si="3"/>
        <v xml:space="preserve"> (Рабочий ток) Объем рециркулируемого воздуха внутреннего блока: </v>
      </c>
      <c r="O43" t="str">
        <f t="shared" si="4"/>
        <v xml:space="preserve"> (Внутренний блок) Размеры (Ш × Г × В): </v>
      </c>
      <c r="P43" t="str">
        <f t="shared" si="5"/>
        <v xml:space="preserve"> (Внутренний блок) Упаковка (Ш × Г × В): </v>
      </c>
      <c r="Q43" t="str">
        <f t="shared" si="6"/>
        <v xml:space="preserve"> (Внутренний блок) Масса (нетто / брутто): </v>
      </c>
      <c r="R43" t="str">
        <f>CONCATENATE($R$4,": ",CONCATENATE("S[",CONCATENATE(Worksheet!R37," / ",Worksheet!S37),"]"))</f>
        <v xml:space="preserve"> (Внутренний блок) Уровень шума мин. / макс.: S[ / ]</v>
      </c>
      <c r="S43" t="str">
        <f>CONCATENATE($S$4,": ",CONCATENATE("S[",Worksheet!AK37,"]"))</f>
        <v xml:space="preserve"> (Наружный блок) Марка компрессора: S[GENERAL]</v>
      </c>
      <c r="T43" t="str">
        <f t="shared" si="7"/>
        <v xml:space="preserve"> (Наружный блок) Размеры (Ш × Г × В): </v>
      </c>
      <c r="U43" t="str">
        <f t="shared" si="8"/>
        <v xml:space="preserve"> (Наружный блок) Упаковка (Ш × Г × В): </v>
      </c>
      <c r="V43" t="str">
        <f t="shared" si="9"/>
        <v xml:space="preserve"> (Наружный блок) Масса (нетто / брутто): </v>
      </c>
      <c r="W43" t="str">
        <f>CONCATENATE($W$4,": ",CONCATENATE("N[",Worksheet!V37,"]"))</f>
        <v xml:space="preserve"> (Наружный блок) Максимальный уровень шума: N[]</v>
      </c>
      <c r="X43" t="str">
        <f>CONCATENATE("N[",Worksheet!AM37,"]")</f>
        <v>N[6,35]</v>
      </c>
      <c r="Y43" t="str">
        <f>CONCATENATE($Y$4,": ",CONCATENATE("N[",Worksheet!AN37,"]"))</f>
        <v xml:space="preserve"> (Соединительные трубы) Газовая линия : N[12,7]</v>
      </c>
      <c r="Z43" t="str">
        <f>CONCATENATE($Z$4,": ",CONCATENATE("N[",Worksheet!P37,"]"))</f>
        <v xml:space="preserve"> (Соединительные трубы) Максимальная длина трубопровода: N[25]</v>
      </c>
      <c r="AA43" t="str">
        <f>CONCATENATE($AA$4,": ",CONCATENATE("S[",Worksheet!Q37,"]"))</f>
        <v xml:space="preserve"> (Соединительные трубы) Максимальный перепад высот: S[20]</v>
      </c>
      <c r="AB43" t="str">
        <f>CONCATENATE($AB$4,": ",CONCATENATE("S[",CONCATENATE("от ",Worksheet!W37," до +",Worksheet!X37),"]"))</f>
        <v xml:space="preserve"> (Допустимая темп. наружного воздуха) Охлаждение: S[от -10 до +46]</v>
      </c>
      <c r="AC43" t="str">
        <f>CONCATENATE($AC$4,": ",CONCATENATE("S[",CONCATENATE("от ",Worksheet!Y37," до +",Worksheet!Z37),"]"))</f>
        <v xml:space="preserve"> (Допустимая темп. наружного воздуха) Обогрев: S[от -15 до +24]</v>
      </c>
    </row>
    <row r="44" spans="1:29" x14ac:dyDescent="0.25">
      <c r="A44" t="str">
        <f>CONCATENATE($A$4,": ",CONCATENATE("E[",Worksheet!B38,"]"))</f>
        <v>Производитель: E[FUJITSU]</v>
      </c>
      <c r="B44" s="11" t="str">
        <f>CONCATENATE($B$4,": ",CONCATENATE(Worksheet!C38,"[",IF(LEFT(TRIM(Worksheet!D38),6)="Сплит-","Сплит-система",IF(LEFT(TRIM(Worksheet!D38),1)="Блок н","Наружный блок","Блок внутренний")),"]"))</f>
        <v xml:space="preserve"> Тип: RAC[Сплит-система]</v>
      </c>
      <c r="C44" t="str">
        <f>CONCATENATE($C$4,": ",CONCATENATE("N[",Worksheet!L38,"]"))</f>
        <v xml:space="preserve"> (Сплит система) Холодопроизводительность: N[8,0 (2,9-9,0)]</v>
      </c>
      <c r="D44" t="str">
        <f>CONCATENATE($D$4,": ",CONCATENATE("N[",Worksheet!AC38,"]"))</f>
        <v xml:space="preserve"> (Сплит система) Площадь помещения: N[45]</v>
      </c>
      <c r="E44" t="str">
        <f>CONCATENATE($E$4,": ",IF(Worksheet!K38="Y",CONCATENATE("S[","да]"),CONCATENATE("S[","нет]")))</f>
        <v xml:space="preserve"> (Сплит система) Инвертор: S[да]</v>
      </c>
      <c r="F44" t="str">
        <f>CONCATENATE($F$4,": ",CONCATENATE("N[",Worksheet!M38,"]"))</f>
        <v xml:space="preserve"> (Сплит система) Теплопроизводительность: N[8,8 (2,2-11,0)]</v>
      </c>
      <c r="G44" t="str">
        <f>CONCATENATE($G$4,": ",CONCATENATE("N[",Worksheet!N38,"]"))</f>
        <v xml:space="preserve"> (Потребляемая мощность) Охлаждение: N[2,49]</v>
      </c>
      <c r="H44" t="str">
        <f>CONCATENATE($H$4,": ",CONCATENATE("N[",Worksheet!O38,"]"))</f>
        <v xml:space="preserve"> (Потребляемая мощность) Обогрев: N[2,44]</v>
      </c>
      <c r="I44" t="str">
        <f t="shared" si="0"/>
        <v xml:space="preserve"> (Рабочий ток) Охлаждение: </v>
      </c>
      <c r="J44" t="str">
        <f t="shared" si="1"/>
        <v xml:space="preserve"> (Рабочий ток) Обогрев: </v>
      </c>
      <c r="K44" t="str">
        <f t="shared" si="1"/>
        <v xml:space="preserve"> (Рабочий ток) Обогрев: </v>
      </c>
      <c r="L44" t="str">
        <f>CONCATENATE($L$4,": ",CONCATENATE("S[",Worksheet!AT38,"]"))</f>
        <v xml:space="preserve"> (Рабочий ток) Хладагент: S[R410A]</v>
      </c>
      <c r="M44" t="str">
        <f t="shared" si="2"/>
        <v xml:space="preserve"> (Рабочий ток) Количество хладагента: </v>
      </c>
      <c r="N44" t="str">
        <f t="shared" si="3"/>
        <v xml:space="preserve"> (Рабочий ток) Объем рециркулируемого воздуха внутреннего блока: </v>
      </c>
      <c r="O44" t="str">
        <f t="shared" si="4"/>
        <v xml:space="preserve"> (Внутренний блок) Размеры (Ш × Г × В): </v>
      </c>
      <c r="P44" t="str">
        <f t="shared" si="5"/>
        <v xml:space="preserve"> (Внутренний блок) Упаковка (Ш × Г × В): </v>
      </c>
      <c r="Q44" t="str">
        <f t="shared" si="6"/>
        <v xml:space="preserve"> (Внутренний блок) Масса (нетто / брутто): </v>
      </c>
      <c r="R44" t="str">
        <f>CONCATENATE($R$4,": ",CONCATENATE("S[",CONCATENATE(Worksheet!R38," / ",Worksheet!S38),"]"))</f>
        <v xml:space="preserve"> (Внутренний блок) Уровень шума мин. / макс.: S[ / ]</v>
      </c>
      <c r="S44" t="str">
        <f>CONCATENATE($S$4,": ",CONCATENATE("S[",Worksheet!AK38,"]"))</f>
        <v xml:space="preserve"> (Наружный блок) Марка компрессора: S[GENERAL]</v>
      </c>
      <c r="T44" t="str">
        <f t="shared" si="7"/>
        <v xml:space="preserve"> (Наружный блок) Размеры (Ш × Г × В): </v>
      </c>
      <c r="U44" t="str">
        <f t="shared" si="8"/>
        <v xml:space="preserve"> (Наружный блок) Упаковка (Ш × Г × В): </v>
      </c>
      <c r="V44" t="str">
        <f t="shared" si="9"/>
        <v xml:space="preserve"> (Наружный блок) Масса (нетто / брутто): </v>
      </c>
      <c r="W44" t="str">
        <f>CONCATENATE($W$4,": ",CONCATENATE("N[",Worksheet!V38,"]"))</f>
        <v xml:space="preserve"> (Наружный блок) Максимальный уровень шума: N[]</v>
      </c>
      <c r="X44" t="str">
        <f>CONCATENATE("N[",Worksheet!AM38,"]")</f>
        <v>N[9,52]</v>
      </c>
      <c r="Y44" t="str">
        <f>CONCATENATE($Y$4,": ",CONCATENATE("N[",Worksheet!AN38,"]"))</f>
        <v xml:space="preserve"> (Соединительные трубы) Газовая линия : N[15,88]</v>
      </c>
      <c r="Z44" t="str">
        <f>CONCATENATE($Z$4,": ",CONCATENATE("N[",Worksheet!P38,"]"))</f>
        <v xml:space="preserve"> (Соединительные трубы) Максимальная длина трубопровода: N[50]</v>
      </c>
      <c r="AA44" t="str">
        <f>CONCATENATE($AA$4,": ",CONCATENATE("S[",Worksheet!Q38,"]"))</f>
        <v xml:space="preserve"> (Соединительные трубы) Максимальный перепад высот: S[30]</v>
      </c>
      <c r="AB44" t="str">
        <f>CONCATENATE($AB$4,": ",CONCATENATE("S[",CONCATENATE("от ",Worksheet!W38," до +",Worksheet!X38),"]"))</f>
        <v xml:space="preserve"> (Допустимая темп. наружного воздуха) Охлаждение: S[от -10 до +46]</v>
      </c>
      <c r="AC44" t="str">
        <f>CONCATENATE($AC$4,": ",CONCATENATE("S[",CONCATENATE("от ",Worksheet!Y38," до +",Worksheet!Z38),"]"))</f>
        <v xml:space="preserve"> (Допустимая темп. наружного воздуха) Обогрев: S[от -15 до +24]</v>
      </c>
    </row>
    <row r="45" spans="1:29" x14ac:dyDescent="0.25">
      <c r="A45" t="str">
        <f>CONCATENATE($A$4,": ",CONCATENATE("E[",Worksheet!B39,"]"))</f>
        <v>Производитель: E[FUJITSU]</v>
      </c>
      <c r="B45" s="11" t="str">
        <f>CONCATENATE($B$4,": ",CONCATENATE(Worksheet!C39,"[",IF(LEFT(TRIM(Worksheet!D39),6)="Сплит-","Сплит-система",IF(LEFT(TRIM(Worksheet!D39),1)="Блок н","Наружный блок","Блок внутренний")),"]"))</f>
        <v xml:space="preserve"> Тип: PAC[Сплит-система]</v>
      </c>
      <c r="C45" t="str">
        <f>CONCATENATE($C$4,": ",CONCATENATE("N[",Worksheet!L39,"]"))</f>
        <v xml:space="preserve"> (Сплит система) Холодопроизводительность: N[8,00 (2,90–9,00)]</v>
      </c>
      <c r="D45" t="str">
        <f>CONCATENATE($D$4,": ",CONCATENATE("N[",Worksheet!AC39,"]"))</f>
        <v xml:space="preserve"> (Сплит система) Площадь помещения: N[65]</v>
      </c>
      <c r="E45" t="str">
        <f>CONCATENATE($E$4,": ",IF(Worksheet!K39="Y",CONCATENATE("S[","да]"),CONCATENATE("S[","нет]")))</f>
        <v xml:space="preserve"> (Сплит система) Инвертор: S[да]</v>
      </c>
      <c r="F45" t="str">
        <f>CONCATENATE($F$4,": ",CONCATENATE("N[",Worksheet!M39,"]"))</f>
        <v xml:space="preserve"> (Сплит система) Теплопроизводительность: N[8,80 (2,20–11,00)]</v>
      </c>
      <c r="G45" t="str">
        <f>CONCATENATE($G$4,": ",CONCATENATE("N[",Worksheet!N39,"]"))</f>
        <v xml:space="preserve"> (Потребляемая мощность) Охлаждение: N[2,330]</v>
      </c>
      <c r="H45" t="str">
        <f>CONCATENATE($H$4,": ",CONCATENATE("N[",Worksheet!O39,"]"))</f>
        <v xml:space="preserve"> (Потребляемая мощность) Обогрев: N[2,200]</v>
      </c>
      <c r="I45" t="str">
        <f t="shared" si="0"/>
        <v xml:space="preserve"> (Рабочий ток) Охлаждение: </v>
      </c>
      <c r="J45" t="str">
        <f t="shared" si="1"/>
        <v xml:space="preserve"> (Рабочий ток) Обогрев: </v>
      </c>
      <c r="K45" t="str">
        <f t="shared" si="1"/>
        <v xml:space="preserve"> (Рабочий ток) Обогрев: </v>
      </c>
      <c r="L45" t="str">
        <f>CONCATENATE($L$4,": ",CONCATENATE("S[",Worksheet!AT39,"]"))</f>
        <v xml:space="preserve"> (Рабочий ток) Хладагент: S[R32]</v>
      </c>
      <c r="M45" t="str">
        <f t="shared" si="2"/>
        <v xml:space="preserve"> (Рабочий ток) Количество хладагента: </v>
      </c>
      <c r="N45" t="str">
        <f t="shared" si="3"/>
        <v xml:space="preserve"> (Рабочий ток) Объем рециркулируемого воздуха внутреннего блока: </v>
      </c>
      <c r="O45" t="str">
        <f t="shared" si="4"/>
        <v xml:space="preserve"> (Внутренний блок) Размеры (Ш × Г × В): </v>
      </c>
      <c r="P45" t="str">
        <f t="shared" si="5"/>
        <v xml:space="preserve"> (Внутренний блок) Упаковка (Ш × Г × В): </v>
      </c>
      <c r="Q45" t="str">
        <f t="shared" si="6"/>
        <v xml:space="preserve"> (Внутренний блок) Масса (нетто / брутто): </v>
      </c>
      <c r="R45" t="str">
        <f>CONCATENATE($R$4,": ",CONCATENATE("S[",CONCATENATE(Worksheet!R39," / ",Worksheet!S39),"]"))</f>
        <v xml:space="preserve"> (Внутренний блок) Уровень шума мин. / макс.: S[ / ]</v>
      </c>
      <c r="S45" t="str">
        <f>CONCATENATE($S$4,": ",CONCATENATE("S[",Worksheet!AK39,"]"))</f>
        <v xml:space="preserve"> (Наружный блок) Марка компрессора: S[GENERAL]</v>
      </c>
      <c r="T45" t="str">
        <f t="shared" si="7"/>
        <v xml:space="preserve"> (Наружный блок) Размеры (Ш × Г × В): </v>
      </c>
      <c r="U45" t="str">
        <f t="shared" si="8"/>
        <v xml:space="preserve"> (Наружный блок) Упаковка (Ш × Г × В): </v>
      </c>
      <c r="V45" t="str">
        <f t="shared" si="9"/>
        <v xml:space="preserve"> (Наружный блок) Масса (нетто / брутто): </v>
      </c>
      <c r="W45" t="str">
        <f>CONCATENATE($W$4,": ",CONCATENATE("N[",Worksheet!V39,"]"))</f>
        <v xml:space="preserve"> (Наружный блок) Максимальный уровень шума: N[]</v>
      </c>
      <c r="X45" t="str">
        <f>CONCATENATE("N[",Worksheet!AM39,"]")</f>
        <v>N[9,52]</v>
      </c>
      <c r="Y45" t="str">
        <f>CONCATENATE($Y$4,": ",CONCATENATE("N[",Worksheet!AN39,"]"))</f>
        <v xml:space="preserve"> (Соединительные трубы) Газовая линия : N[15,88]</v>
      </c>
      <c r="Z45" t="str">
        <f>CONCATENATE($Z$4,": ",CONCATENATE("N[",Worksheet!P39,"]"))</f>
        <v xml:space="preserve"> (Соединительные трубы) Максимальная длина трубопровода: N[50]</v>
      </c>
      <c r="AA45" t="str">
        <f>CONCATENATE($AA$4,": ",CONCATENATE("S[",Worksheet!Q39,"]"))</f>
        <v xml:space="preserve"> (Соединительные трубы) Максимальный перепад высот: S[30]</v>
      </c>
      <c r="AB45" t="str">
        <f>CONCATENATE($AB$4,": ",CONCATENATE("S[",CONCATENATE("от ",Worksheet!W39," до +",Worksheet!X39),"]"))</f>
        <v xml:space="preserve"> (Допустимая темп. наружного воздуха) Охлаждение: S[от -15 до +46]</v>
      </c>
      <c r="AC45" t="str">
        <f>CONCATENATE($AC$4,": ",CONCATENATE("S[",CONCATENATE("от ",Worksheet!Y39," до +",Worksheet!Z39),"]"))</f>
        <v xml:space="preserve"> (Допустимая темп. наружного воздуха) Обогрев: S[от -15 до +24]</v>
      </c>
    </row>
    <row r="46" spans="1:29" x14ac:dyDescent="0.25">
      <c r="A46" t="str">
        <f>CONCATENATE($A$4,": ",CONCATENATE("E[",Worksheet!B40,"]"))</f>
        <v>Производитель: E[FUJITSU]</v>
      </c>
      <c r="B46" s="11" t="str">
        <f>CONCATENATE($B$4,": ",CONCATENATE(Worksheet!C40,"[",IF(LEFT(TRIM(Worksheet!D40),6)="Сплит-","Сплит-система",IF(LEFT(TRIM(Worksheet!D40),1)="Блок н","Наружный блок","Блок внутренний")),"]"))</f>
        <v xml:space="preserve"> Тип: PAC[Сплит-система]</v>
      </c>
      <c r="C46" t="str">
        <f>CONCATENATE($C$4,": ",CONCATENATE("N[",Worksheet!L40,"]"))</f>
        <v xml:space="preserve"> (Сплит система) Холодопроизводительность: N[9,40 (2,90–10,00)]</v>
      </c>
      <c r="D46" t="str">
        <f>CONCATENATE($D$4,": ",CONCATENATE("N[",Worksheet!AC40,"]"))</f>
        <v xml:space="preserve"> (Сплит система) Площадь помещения: N[65]</v>
      </c>
      <c r="E46" t="str">
        <f>CONCATENATE($E$4,": ",IF(Worksheet!K40="Y",CONCATENATE("S[","да]"),CONCATENATE("S[","нет]")))</f>
        <v xml:space="preserve"> (Сплит система) Инвертор: S[да]</v>
      </c>
      <c r="F46" t="str">
        <f>CONCATENATE($F$4,": ",CONCATENATE("N[",Worksheet!M40,"]"))</f>
        <v xml:space="preserve"> (Сплит система) Теплопроизводительность: N[10,10 (2,70–11,20)]</v>
      </c>
      <c r="G46" t="str">
        <f>CONCATENATE($G$4,": ",CONCATENATE("N[",Worksheet!N40,"]"))</f>
        <v xml:space="preserve"> (Потребляемая мощность) Охлаждение: N[3,160]</v>
      </c>
      <c r="H46" t="str">
        <f>CONCATENATE($H$4,": ",CONCATENATE("N[",Worksheet!O40,"]"))</f>
        <v xml:space="preserve"> (Потребляемая мощность) Обогрев: N[2,730]</v>
      </c>
      <c r="I46" t="str">
        <f t="shared" si="0"/>
        <v xml:space="preserve"> (Рабочий ток) Охлаждение: </v>
      </c>
      <c r="J46" t="str">
        <f t="shared" si="1"/>
        <v xml:space="preserve"> (Рабочий ток) Обогрев: </v>
      </c>
      <c r="K46" t="str">
        <f t="shared" si="1"/>
        <v xml:space="preserve"> (Рабочий ток) Обогрев: </v>
      </c>
      <c r="L46" t="str">
        <f>CONCATENATE($L$4,": ",CONCATENATE("S[",Worksheet!AT40,"]"))</f>
        <v xml:space="preserve"> (Рабочий ток) Хладагент: S[R32]</v>
      </c>
      <c r="M46" t="str">
        <f t="shared" si="2"/>
        <v xml:space="preserve"> (Рабочий ток) Количество хладагента: </v>
      </c>
      <c r="N46" t="str">
        <f t="shared" si="3"/>
        <v xml:space="preserve"> (Рабочий ток) Объем рециркулируемого воздуха внутреннего блока: </v>
      </c>
      <c r="O46" t="str">
        <f t="shared" si="4"/>
        <v xml:space="preserve"> (Внутренний блок) Размеры (Ш × Г × В): </v>
      </c>
      <c r="P46" t="str">
        <f t="shared" si="5"/>
        <v xml:space="preserve"> (Внутренний блок) Упаковка (Ш × Г × В): </v>
      </c>
      <c r="Q46" t="str">
        <f t="shared" si="6"/>
        <v xml:space="preserve"> (Внутренний блок) Масса (нетто / брутто): </v>
      </c>
      <c r="R46" t="str">
        <f>CONCATENATE($R$4,": ",CONCATENATE("S[",CONCATENATE(Worksheet!R40," / ",Worksheet!S40),"]"))</f>
        <v xml:space="preserve"> (Внутренний блок) Уровень шума мин. / макс.: S[ / ]</v>
      </c>
      <c r="S46" t="str">
        <f>CONCATENATE($S$4,": ",CONCATENATE("S[",Worksheet!AK40,"]"))</f>
        <v xml:space="preserve"> (Наружный блок) Марка компрессора: S[GENERAL]</v>
      </c>
      <c r="T46" t="str">
        <f t="shared" si="7"/>
        <v xml:space="preserve"> (Наружный блок) Размеры (Ш × Г × В): </v>
      </c>
      <c r="U46" t="str">
        <f t="shared" si="8"/>
        <v xml:space="preserve"> (Наружный блок) Упаковка (Ш × Г × В): </v>
      </c>
      <c r="V46" t="str">
        <f t="shared" si="9"/>
        <v xml:space="preserve"> (Наружный блок) Масса (нетто / брутто): </v>
      </c>
      <c r="W46" t="str">
        <f>CONCATENATE($W$4,": ",CONCATENATE("N[",Worksheet!V40,"]"))</f>
        <v xml:space="preserve"> (Наружный блок) Максимальный уровень шума: N[]</v>
      </c>
      <c r="X46" t="str">
        <f>CONCATENATE("N[",Worksheet!AM40,"]")</f>
        <v>N[9,52]</v>
      </c>
      <c r="Y46" t="str">
        <f>CONCATENATE($Y$4,": ",CONCATENATE("N[",Worksheet!AN40,"]"))</f>
        <v xml:space="preserve"> (Соединительные трубы) Газовая линия : N[15,88]</v>
      </c>
      <c r="Z46" t="str">
        <f>CONCATENATE($Z$4,": ",CONCATENATE("N[",Worksheet!P40,"]"))</f>
        <v xml:space="preserve"> (Соединительные трубы) Максимальная длина трубопровода: N[50]</v>
      </c>
      <c r="AA46" t="str">
        <f>CONCATENATE($AA$4,": ",CONCATENATE("S[",Worksheet!Q40,"]"))</f>
        <v xml:space="preserve"> (Соединительные трубы) Максимальный перепад высот: S[30]</v>
      </c>
      <c r="AB46" t="str">
        <f>CONCATENATE($AB$4,": ",CONCATENATE("S[",CONCATENATE("от ",Worksheet!W40," до +",Worksheet!X40),"]"))</f>
        <v xml:space="preserve"> (Допустимая темп. наружного воздуха) Охлаждение: S[от -15 до +46]</v>
      </c>
      <c r="AC46" t="str">
        <f>CONCATENATE($AC$4,": ",CONCATENATE("S[",CONCATENATE("от ",Worksheet!Y40," до +",Worksheet!Z40),"]"))</f>
        <v xml:space="preserve"> (Допустимая темп. наружного воздуха) Обогрев: S[от -15 до +24]</v>
      </c>
    </row>
    <row r="47" spans="1:29" x14ac:dyDescent="0.25">
      <c r="A47" t="str">
        <f>CONCATENATE($A$4,": ",CONCATENATE("E[",Worksheet!B41,"]"))</f>
        <v>Производитель: E[FUJITSU]</v>
      </c>
      <c r="B47" s="11" t="str">
        <f>CONCATENATE($B$4,": ",CONCATENATE(Worksheet!C41,"[",IF(LEFT(TRIM(Worksheet!D41),6)="Сплит-","Сплит-система",IF(LEFT(TRIM(Worksheet!D41),1)="Блок н","Наружный блок","Блок внутренний")),"]"))</f>
        <v xml:space="preserve"> Тип: PAC[Сплит-система]</v>
      </c>
      <c r="C47" t="str">
        <f>CONCATENATE($C$4,": ",CONCATENATE("N[",Worksheet!L41,"]"))</f>
        <v xml:space="preserve"> (Сплит система) Холодопроизводительность: N[12,10 (4,00–14,00)]</v>
      </c>
      <c r="D47" t="str">
        <f>CONCATENATE($D$4,": ",CONCATENATE("N[",Worksheet!AC41,"]"))</f>
        <v xml:space="preserve"> (Сплит система) Площадь помещения: N[]</v>
      </c>
      <c r="E47" t="str">
        <f>CONCATENATE($E$4,": ",IF(Worksheet!K41="Y",CONCATENATE("S[","да]"),CONCATENATE("S[","нет]")))</f>
        <v xml:space="preserve"> (Сплит система) Инвертор: S[да]</v>
      </c>
      <c r="F47" t="str">
        <f>CONCATENATE($F$4,": ",CONCATENATE("N[",Worksheet!M41,"]"))</f>
        <v xml:space="preserve"> (Сплит система) Теплопроизводительность: N[13,50 (5,00–16,20)]</v>
      </c>
      <c r="G47" t="str">
        <f>CONCATENATE($G$4,": ",CONCATENATE("N[",Worksheet!N41,"]"))</f>
        <v xml:space="preserve"> (Потребляемая мощность) Охлаждение: N[4,160]</v>
      </c>
      <c r="H47" t="str">
        <f>CONCATENATE($H$4,": ",CONCATENATE("N[",Worksheet!O41,"]"))</f>
        <v xml:space="preserve"> (Потребляемая мощность) Обогрев: N[3,610]</v>
      </c>
      <c r="I47" t="str">
        <f t="shared" si="0"/>
        <v xml:space="preserve"> (Рабочий ток) Охлаждение: </v>
      </c>
      <c r="J47" t="str">
        <f t="shared" si="1"/>
        <v xml:space="preserve"> (Рабочий ток) Обогрев: </v>
      </c>
      <c r="K47" t="str">
        <f t="shared" si="1"/>
        <v xml:space="preserve"> (Рабочий ток) Обогрев: </v>
      </c>
      <c r="L47" t="str">
        <f>CONCATENATE($L$4,": ",CONCATENATE("S[",Worksheet!AT41,"]"))</f>
        <v xml:space="preserve"> (Рабочий ток) Хладагент: S[R32]</v>
      </c>
      <c r="M47" t="str">
        <f t="shared" si="2"/>
        <v xml:space="preserve"> (Рабочий ток) Количество хладагента: </v>
      </c>
      <c r="N47" t="str">
        <f t="shared" si="3"/>
        <v xml:space="preserve"> (Рабочий ток) Объем рециркулируемого воздуха внутреннего блока: </v>
      </c>
      <c r="O47" t="str">
        <f t="shared" si="4"/>
        <v xml:space="preserve"> (Внутренний блок) Размеры (Ш × Г × В): </v>
      </c>
      <c r="P47" t="str">
        <f t="shared" si="5"/>
        <v xml:space="preserve"> (Внутренний блок) Упаковка (Ш × Г × В): </v>
      </c>
      <c r="Q47" t="str">
        <f t="shared" si="6"/>
        <v xml:space="preserve"> (Внутренний блок) Масса (нетто / брутто): </v>
      </c>
      <c r="R47" t="str">
        <f>CONCATENATE($R$4,": ",CONCATENATE("S[",CONCATENATE(Worksheet!R41," / ",Worksheet!S41),"]"))</f>
        <v xml:space="preserve"> (Внутренний блок) Уровень шума мин. / макс.: S[ / ]</v>
      </c>
      <c r="S47" t="str">
        <f>CONCATENATE($S$4,": ",CONCATENATE("S[",Worksheet!AK41,"]"))</f>
        <v xml:space="preserve"> (Наружный блок) Марка компрессора: S[]</v>
      </c>
      <c r="T47" t="str">
        <f t="shared" si="7"/>
        <v xml:space="preserve"> (Наружный блок) Размеры (Ш × Г × В): </v>
      </c>
      <c r="U47" t="str">
        <f t="shared" si="8"/>
        <v xml:space="preserve"> (Наружный блок) Упаковка (Ш × Г × В): </v>
      </c>
      <c r="V47" t="str">
        <f t="shared" si="9"/>
        <v xml:space="preserve"> (Наружный блок) Масса (нетто / брутто): </v>
      </c>
      <c r="W47" t="str">
        <f>CONCATENATE($W$4,": ",CONCATENATE("N[",Worksheet!V41,"]"))</f>
        <v xml:space="preserve"> (Наружный блок) Максимальный уровень шума: N[]</v>
      </c>
      <c r="X47" t="str">
        <f>CONCATENATE("N[",Worksheet!AM41,"]")</f>
        <v>N[9,52]</v>
      </c>
      <c r="Y47" t="str">
        <f>CONCATENATE($Y$4,": ",CONCATENATE("N[",Worksheet!AN41,"]"))</f>
        <v xml:space="preserve"> (Соединительные трубы) Газовая линия : N[15,88]</v>
      </c>
      <c r="Z47" t="str">
        <f>CONCATENATE($Z$4,": ",CONCATENATE("N[",Worksheet!P41,"]"))</f>
        <v xml:space="preserve"> (Соединительные трубы) Максимальная длина трубопровода: N[50]</v>
      </c>
      <c r="AA47" t="str">
        <f>CONCATENATE($AA$4,": ",CONCATENATE("S[",Worksheet!Q41,"]"))</f>
        <v xml:space="preserve"> (Соединительные трубы) Максимальный перепад высот: S[30]</v>
      </c>
      <c r="AB47" t="str">
        <f>CONCATENATE($AB$4,": ",CONCATENATE("S[",CONCATENATE("от ",Worksheet!W41," до +",Worksheet!X41),"]"))</f>
        <v xml:space="preserve"> (Допустимая темп. наружного воздуха) Охлаждение: S[от -15 до +46]</v>
      </c>
      <c r="AC47" t="str">
        <f>CONCATENATE($AC$4,": ",CONCATENATE("S[",CONCATENATE("от ",Worksheet!Y41," до +",Worksheet!Z41),"]"))</f>
        <v xml:space="preserve"> (Допустимая темп. наружного воздуха) Обогрев: S[от -15 до +24]</v>
      </c>
    </row>
    <row r="48" spans="1:29" x14ac:dyDescent="0.25">
      <c r="A48" t="str">
        <f>CONCATENATE($A$4,": ",CONCATENATE("E[",Worksheet!B42,"]"))</f>
        <v>Производитель: E[FUJITSU]</v>
      </c>
      <c r="B48" s="11" t="str">
        <f>CONCATENATE($B$4,": ",CONCATENATE(Worksheet!C42,"[",IF(LEFT(TRIM(Worksheet!D42),6)="Сплит-","Сплит-система",IF(LEFT(TRIM(Worksheet!D42),1)="Блок н","Наружный блок","Блок внутренний")),"]"))</f>
        <v xml:space="preserve"> Тип: PAC[Сплит-система]</v>
      </c>
      <c r="C48" t="str">
        <f>CONCATENATE($C$4,": ",CONCATENATE("N[",Worksheet!L42,"]"))</f>
        <v xml:space="preserve"> (Сплит система) Холодопроизводительность: N[12,10 (4,00–14,00)]</v>
      </c>
      <c r="D48" t="str">
        <f>CONCATENATE($D$4,": ",CONCATENATE("N[",Worksheet!AC42,"]"))</f>
        <v xml:space="preserve"> (Сплит система) Площадь помещения: N[]</v>
      </c>
      <c r="E48" t="str">
        <f>CONCATENATE($E$4,": ",IF(Worksheet!K42="Y",CONCATENATE("S[","да]"),CONCATENATE("S[","нет]")))</f>
        <v xml:space="preserve"> (Сплит система) Инвертор: S[да]</v>
      </c>
      <c r="F48" t="str">
        <f>CONCATENATE($F$4,": ",CONCATENATE("N[",Worksheet!M42,"]"))</f>
        <v xml:space="preserve"> (Сплит система) Теплопроизводительность: N[13,50 (5,00–16,20)]</v>
      </c>
      <c r="G48" t="str">
        <f>CONCATENATE($G$4,": ",CONCATENATE("N[",Worksheet!N42,"]"))</f>
        <v xml:space="preserve"> (Потребляемая мощность) Охлаждение: N[4,160]</v>
      </c>
      <c r="H48" t="str">
        <f>CONCATENATE($H$4,": ",CONCATENATE("N[",Worksheet!O42,"]"))</f>
        <v xml:space="preserve"> (Потребляемая мощность) Обогрев: N[3,610]</v>
      </c>
      <c r="I48" t="str">
        <f t="shared" si="0"/>
        <v xml:space="preserve"> (Рабочий ток) Охлаждение: </v>
      </c>
      <c r="J48" t="str">
        <f t="shared" si="1"/>
        <v xml:space="preserve"> (Рабочий ток) Обогрев: </v>
      </c>
      <c r="K48" t="str">
        <f t="shared" si="1"/>
        <v xml:space="preserve"> (Рабочий ток) Обогрев: </v>
      </c>
      <c r="L48" t="str">
        <f>CONCATENATE($L$4,": ",CONCATENATE("S[",Worksheet!AT42,"]"))</f>
        <v xml:space="preserve"> (Рабочий ток) Хладагент: S[R32]</v>
      </c>
      <c r="M48" t="str">
        <f t="shared" si="2"/>
        <v xml:space="preserve"> (Рабочий ток) Количество хладагента: </v>
      </c>
      <c r="N48" t="str">
        <f t="shared" si="3"/>
        <v xml:space="preserve"> (Рабочий ток) Объем рециркулируемого воздуха внутреннего блока: </v>
      </c>
      <c r="O48" t="str">
        <f t="shared" si="4"/>
        <v xml:space="preserve"> (Внутренний блок) Размеры (Ш × Г × В): </v>
      </c>
      <c r="P48" t="str">
        <f t="shared" si="5"/>
        <v xml:space="preserve"> (Внутренний блок) Упаковка (Ш × Г × В): </v>
      </c>
      <c r="Q48" t="str">
        <f t="shared" si="6"/>
        <v xml:space="preserve"> (Внутренний блок) Масса (нетто / брутто): </v>
      </c>
      <c r="R48" t="str">
        <f>CONCATENATE($R$4,": ",CONCATENATE("S[",CONCATENATE(Worksheet!R42," / ",Worksheet!S42),"]"))</f>
        <v xml:space="preserve"> (Внутренний блок) Уровень шума мин. / макс.: S[ / ]</v>
      </c>
      <c r="S48" t="str">
        <f>CONCATENATE($S$4,": ",CONCATENATE("S[",Worksheet!AK42,"]"))</f>
        <v xml:space="preserve"> (Наружный блок) Марка компрессора: S[]</v>
      </c>
      <c r="T48" t="str">
        <f t="shared" si="7"/>
        <v xml:space="preserve"> (Наружный блок) Размеры (Ш × Г × В): </v>
      </c>
      <c r="U48" t="str">
        <f t="shared" si="8"/>
        <v xml:space="preserve"> (Наружный блок) Упаковка (Ш × Г × В): </v>
      </c>
      <c r="V48" t="str">
        <f t="shared" si="9"/>
        <v xml:space="preserve"> (Наружный блок) Масса (нетто / брутто): </v>
      </c>
      <c r="W48" t="str">
        <f>CONCATENATE($W$4,": ",CONCATENATE("N[",Worksheet!V42,"]"))</f>
        <v xml:space="preserve"> (Наружный блок) Максимальный уровень шума: N[]</v>
      </c>
      <c r="X48" t="str">
        <f>CONCATENATE("N[",Worksheet!AM42,"]")</f>
        <v>N[9,52]</v>
      </c>
      <c r="Y48" t="str">
        <f>CONCATENATE($Y$4,": ",CONCATENATE("N[",Worksheet!AN42,"]"))</f>
        <v xml:space="preserve"> (Соединительные трубы) Газовая линия : N[15,88]</v>
      </c>
      <c r="Z48" t="str">
        <f>CONCATENATE($Z$4,": ",CONCATENATE("N[",Worksheet!P42,"]"))</f>
        <v xml:space="preserve"> (Соединительные трубы) Максимальная длина трубопровода: N[50]</v>
      </c>
      <c r="AA48" t="str">
        <f>CONCATENATE($AA$4,": ",CONCATENATE("S[",Worksheet!Q42,"]"))</f>
        <v xml:space="preserve"> (Соединительные трубы) Максимальный перепад высот: S[30]</v>
      </c>
      <c r="AB48" t="str">
        <f>CONCATENATE($AB$4,": ",CONCATENATE("S[",CONCATENATE("от ",Worksheet!W42," до +",Worksheet!X42),"]"))</f>
        <v xml:space="preserve"> (Допустимая темп. наружного воздуха) Охлаждение: S[от -15 до +46]</v>
      </c>
      <c r="AC48" t="str">
        <f>CONCATENATE($AC$4,": ",CONCATENATE("S[",CONCATENATE("от ",Worksheet!Y42," до +",Worksheet!Z42),"]"))</f>
        <v xml:space="preserve"> (Допустимая темп. наружного воздуха) Обогрев: S[от -15 до +24]</v>
      </c>
    </row>
    <row r="49" spans="1:29" x14ac:dyDescent="0.25">
      <c r="A49" t="str">
        <f>CONCATENATE($A$4,": ",CONCATENATE("E[",Worksheet!B43,"]"))</f>
        <v>Производитель: E[FUJITSU]</v>
      </c>
      <c r="B49" s="11" t="str">
        <f>CONCATENATE($B$4,": ",CONCATENATE(Worksheet!C43,"[",IF(LEFT(TRIM(Worksheet!D43),6)="Сплит-","Сплит-система",IF(LEFT(TRIM(Worksheet!D43),1)="Блок н","Наружный блок","Блок внутренний")),"]"))</f>
        <v xml:space="preserve"> Тип: PAC[Сплит-система]</v>
      </c>
      <c r="C49" t="str">
        <f>CONCATENATE($C$4,": ",CONCATENATE("N[",Worksheet!L43,"]"))</f>
        <v xml:space="preserve"> (Сплит система) Холодопроизводительность: N[13,40 (5,00–14,50)]</v>
      </c>
      <c r="D49" t="str">
        <f>CONCATENATE($D$4,": ",CONCATENATE("N[",Worksheet!AC43,"]"))</f>
        <v xml:space="preserve"> (Сплит система) Площадь помещения: N[]</v>
      </c>
      <c r="E49" t="str">
        <f>CONCATENATE($E$4,": ",IF(Worksheet!K43="Y",CONCATENATE("S[","да]"),CONCATENATE("S[","нет]")))</f>
        <v xml:space="preserve"> (Сплит система) Инвертор: S[да]</v>
      </c>
      <c r="F49" t="str">
        <f>CONCATENATE($F$4,": ",CONCATENATE("N[",Worksheet!M43,"]"))</f>
        <v xml:space="preserve"> (Сплит система) Теплопроизводительность: N[15,50 (5,50–18,00)]</v>
      </c>
      <c r="G49" t="str">
        <f>CONCATENATE($G$4,": ",CONCATENATE("N[",Worksheet!N43,"]"))</f>
        <v xml:space="preserve"> (Потребляемая мощность) Охлаждение: N[4,770]</v>
      </c>
      <c r="H49" t="str">
        <f>CONCATENATE($H$4,": ",CONCATENATE("N[",Worksheet!O43,"]"))</f>
        <v xml:space="preserve"> (Потребляемая мощность) Обогрев: N[4,180]</v>
      </c>
      <c r="I49" t="str">
        <f t="shared" si="0"/>
        <v xml:space="preserve"> (Рабочий ток) Охлаждение: </v>
      </c>
      <c r="J49" t="str">
        <f t="shared" si="1"/>
        <v xml:space="preserve"> (Рабочий ток) Обогрев: </v>
      </c>
      <c r="K49" t="str">
        <f t="shared" si="1"/>
        <v xml:space="preserve"> (Рабочий ток) Обогрев: </v>
      </c>
      <c r="L49" t="str">
        <f>CONCATENATE($L$4,": ",CONCATENATE("S[",Worksheet!AT43,"]"))</f>
        <v xml:space="preserve"> (Рабочий ток) Хладагент: S[R32]</v>
      </c>
      <c r="M49" t="str">
        <f t="shared" si="2"/>
        <v xml:space="preserve"> (Рабочий ток) Количество хладагента: </v>
      </c>
      <c r="N49" t="str">
        <f t="shared" si="3"/>
        <v xml:space="preserve"> (Рабочий ток) Объем рециркулируемого воздуха внутреннего блока: </v>
      </c>
      <c r="O49" t="str">
        <f t="shared" si="4"/>
        <v xml:space="preserve"> (Внутренний блок) Размеры (Ш × Г × В): </v>
      </c>
      <c r="P49" t="str">
        <f t="shared" si="5"/>
        <v xml:space="preserve"> (Внутренний блок) Упаковка (Ш × Г × В): </v>
      </c>
      <c r="Q49" t="str">
        <f t="shared" si="6"/>
        <v xml:space="preserve"> (Внутренний блок) Масса (нетто / брутто): </v>
      </c>
      <c r="R49" t="str">
        <f>CONCATENATE($R$4,": ",CONCATENATE("S[",CONCATENATE(Worksheet!R43," / ",Worksheet!S43),"]"))</f>
        <v xml:space="preserve"> (Внутренний блок) Уровень шума мин. / макс.: S[ / ]</v>
      </c>
      <c r="S49" t="str">
        <f>CONCATENATE($S$4,": ",CONCATENATE("S[",Worksheet!AK43,"]"))</f>
        <v xml:space="preserve"> (Наружный блок) Марка компрессора: S[]</v>
      </c>
      <c r="T49" t="str">
        <f t="shared" si="7"/>
        <v xml:space="preserve"> (Наружный блок) Размеры (Ш × Г × В): </v>
      </c>
      <c r="U49" t="str">
        <f t="shared" si="8"/>
        <v xml:space="preserve"> (Наружный блок) Упаковка (Ш × Г × В): </v>
      </c>
      <c r="V49" t="str">
        <f t="shared" si="9"/>
        <v xml:space="preserve"> (Наружный блок) Масса (нетто / брутто): </v>
      </c>
      <c r="W49" t="str">
        <f>CONCATENATE($W$4,": ",CONCATENATE("N[",Worksheet!V43,"]"))</f>
        <v xml:space="preserve"> (Наружный блок) Максимальный уровень шума: N[]</v>
      </c>
      <c r="X49" t="str">
        <f>CONCATENATE("N[",Worksheet!AM43,"]")</f>
        <v>N[9,52]</v>
      </c>
      <c r="Y49" t="str">
        <f>CONCATENATE($Y$4,": ",CONCATENATE("N[",Worksheet!AN43,"]"))</f>
        <v xml:space="preserve"> (Соединительные трубы) Газовая линия : N[15,88]</v>
      </c>
      <c r="Z49" t="str">
        <f>CONCATENATE($Z$4,": ",CONCATENATE("N[",Worksheet!P43,"]"))</f>
        <v xml:space="preserve"> (Соединительные трубы) Максимальная длина трубопровода: N[50]</v>
      </c>
      <c r="AA49" t="str">
        <f>CONCATENATE($AA$4,": ",CONCATENATE("S[",Worksheet!Q43,"]"))</f>
        <v xml:space="preserve"> (Соединительные трубы) Максимальный перепад высот: S[30]</v>
      </c>
      <c r="AB49" t="str">
        <f>CONCATENATE($AB$4,": ",CONCATENATE("S[",CONCATENATE("от ",Worksheet!W43," до +",Worksheet!X43),"]"))</f>
        <v xml:space="preserve"> (Допустимая темп. наружного воздуха) Охлаждение: S[от -15 до +46]</v>
      </c>
      <c r="AC49" t="str">
        <f>CONCATENATE($AC$4,": ",CONCATENATE("S[",CONCATENATE("от ",Worksheet!Y43," до +",Worksheet!Z43),"]"))</f>
        <v xml:space="preserve"> (Допустимая темп. наружного воздуха) Обогрев: S[от -15 до +24]</v>
      </c>
    </row>
    <row r="50" spans="1:29" x14ac:dyDescent="0.25">
      <c r="A50" t="str">
        <f>CONCATENATE($A$4,": ",CONCATENATE("E[",Worksheet!B44,"]"))</f>
        <v>Производитель: E[FUJITSU]</v>
      </c>
      <c r="B50" s="11" t="str">
        <f>CONCATENATE($B$4,": ",CONCATENATE(Worksheet!C44,"[",IF(LEFT(TRIM(Worksheet!D44),6)="Сплит-","Сплит-система",IF(LEFT(TRIM(Worksheet!D44),1)="Блок н","Наружный блок","Блок внутренний")),"]"))</f>
        <v xml:space="preserve"> Тип: PAC[Сплит-система]</v>
      </c>
      <c r="C50" t="str">
        <f>CONCATENATE($C$4,": ",CONCATENATE("N[",Worksheet!L44,"]"))</f>
        <v xml:space="preserve"> (Сплит система) Холодопроизводительность: N[13,40 (5,00–14,50)]</v>
      </c>
      <c r="D50" t="str">
        <f>CONCATENATE($D$4,": ",CONCATENATE("N[",Worksheet!AC44,"]"))</f>
        <v xml:space="preserve"> (Сплит система) Площадь помещения: N[]</v>
      </c>
      <c r="E50" t="str">
        <f>CONCATENATE($E$4,": ",IF(Worksheet!K44="Y",CONCATENATE("S[","да]"),CONCATENATE("S[","нет]")))</f>
        <v xml:space="preserve"> (Сплит система) Инвертор: S[да]</v>
      </c>
      <c r="F50" t="str">
        <f>CONCATENATE($F$4,": ",CONCATENATE("N[",Worksheet!M44,"]"))</f>
        <v xml:space="preserve"> (Сплит система) Теплопроизводительность: N[15,50 (5,50–18,00)]</v>
      </c>
      <c r="G50" t="str">
        <f>CONCATENATE($G$4,": ",CONCATENATE("N[",Worksheet!N44,"]"))</f>
        <v xml:space="preserve"> (Потребляемая мощность) Охлаждение: N[4,770]</v>
      </c>
      <c r="H50" t="str">
        <f>CONCATENATE($H$4,": ",CONCATENATE("N[",Worksheet!O44,"]"))</f>
        <v xml:space="preserve"> (Потребляемая мощность) Обогрев: N[4,180]</v>
      </c>
      <c r="I50" t="str">
        <f t="shared" si="0"/>
        <v xml:space="preserve"> (Рабочий ток) Охлаждение: </v>
      </c>
      <c r="J50" t="str">
        <f t="shared" si="1"/>
        <v xml:space="preserve"> (Рабочий ток) Обогрев: </v>
      </c>
      <c r="K50" t="str">
        <f t="shared" si="1"/>
        <v xml:space="preserve"> (Рабочий ток) Обогрев: </v>
      </c>
      <c r="L50" t="str">
        <f>CONCATENATE($L$4,": ",CONCATENATE("S[",Worksheet!AT44,"]"))</f>
        <v xml:space="preserve"> (Рабочий ток) Хладагент: S[R32]</v>
      </c>
      <c r="M50" t="str">
        <f t="shared" si="2"/>
        <v xml:space="preserve"> (Рабочий ток) Количество хладагента: </v>
      </c>
      <c r="N50" t="str">
        <f t="shared" si="3"/>
        <v xml:space="preserve"> (Рабочий ток) Объем рециркулируемого воздуха внутреннего блока: </v>
      </c>
      <c r="O50" t="str">
        <f t="shared" si="4"/>
        <v xml:space="preserve"> (Внутренний блок) Размеры (Ш × Г × В): </v>
      </c>
      <c r="P50" t="str">
        <f t="shared" si="5"/>
        <v xml:space="preserve"> (Внутренний блок) Упаковка (Ш × Г × В): </v>
      </c>
      <c r="Q50" t="str">
        <f t="shared" si="6"/>
        <v xml:space="preserve"> (Внутренний блок) Масса (нетто / брутто): </v>
      </c>
      <c r="R50" t="str">
        <f>CONCATENATE($R$4,": ",CONCATENATE("S[",CONCATENATE(Worksheet!R44," / ",Worksheet!S44),"]"))</f>
        <v xml:space="preserve"> (Внутренний блок) Уровень шума мин. / макс.: S[ / ]</v>
      </c>
      <c r="S50" t="str">
        <f>CONCATENATE($S$4,": ",CONCATENATE("S[",Worksheet!AK44,"]"))</f>
        <v xml:space="preserve"> (Наружный блок) Марка компрессора: S[]</v>
      </c>
      <c r="T50" t="str">
        <f t="shared" si="7"/>
        <v xml:space="preserve"> (Наружный блок) Размеры (Ш × Г × В): </v>
      </c>
      <c r="U50" t="str">
        <f t="shared" si="8"/>
        <v xml:space="preserve"> (Наружный блок) Упаковка (Ш × Г × В): </v>
      </c>
      <c r="V50" t="str">
        <f t="shared" si="9"/>
        <v xml:space="preserve"> (Наружный блок) Масса (нетто / брутто): </v>
      </c>
      <c r="W50" t="str">
        <f>CONCATENATE($W$4,": ",CONCATENATE("N[",Worksheet!V44,"]"))</f>
        <v xml:space="preserve"> (Наружный блок) Максимальный уровень шума: N[]</v>
      </c>
      <c r="X50" t="str">
        <f>CONCATENATE("N[",Worksheet!AM44,"]")</f>
        <v>N[9,52]</v>
      </c>
      <c r="Y50" t="str">
        <f>CONCATENATE($Y$4,": ",CONCATENATE("N[",Worksheet!AN44,"]"))</f>
        <v xml:space="preserve"> (Соединительные трубы) Газовая линия : N[15,88]</v>
      </c>
      <c r="Z50" t="str">
        <f>CONCATENATE($Z$4,": ",CONCATENATE("N[",Worksheet!P44,"]"))</f>
        <v xml:space="preserve"> (Соединительные трубы) Максимальная длина трубопровода: N[50]</v>
      </c>
      <c r="AA50" t="str">
        <f>CONCATENATE($AA$4,": ",CONCATENATE("S[",Worksheet!Q44,"]"))</f>
        <v xml:space="preserve"> (Соединительные трубы) Максимальный перепад высот: S[30]</v>
      </c>
      <c r="AB50" t="str">
        <f>CONCATENATE($AB$4,": ",CONCATENATE("S[",CONCATENATE("от ",Worksheet!W44," до +",Worksheet!X44),"]"))</f>
        <v xml:space="preserve"> (Допустимая темп. наружного воздуха) Охлаждение: S[от -15 до +46]</v>
      </c>
      <c r="AC50" t="str">
        <f>CONCATENATE($AC$4,": ",CONCATENATE("S[",CONCATENATE("от ",Worksheet!Y44," до +",Worksheet!Z44),"]"))</f>
        <v xml:space="preserve"> (Допустимая темп. наружного воздуха) Обогрев: S[от -15 до +24]</v>
      </c>
    </row>
    <row r="51" spans="1:29" x14ac:dyDescent="0.25">
      <c r="A51" t="str">
        <f>CONCATENATE($A$4,": ",CONCATENATE("E[",Worksheet!B45,"]"))</f>
        <v>Производитель: E[FUJITSU]</v>
      </c>
      <c r="B51" s="11" t="str">
        <f>CONCATENATE($B$4,": ",CONCATENATE(Worksheet!C45,"[",IF(LEFT(TRIM(Worksheet!D45),6)="Сплит-","Сплит-система",IF(LEFT(TRIM(Worksheet!D45),1)="Блок н","Наружный блок","Блок внутренний")),"]"))</f>
        <v xml:space="preserve"> Тип: PAC[Сплит-система]</v>
      </c>
      <c r="C51" t="str">
        <f>CONCATENATE($C$4,": ",CONCATENATE("N[",Worksheet!L45,"]"))</f>
        <v xml:space="preserve"> (Сплит система) Холодопроизводительность: N[6,80 (0,90–7,40)]</v>
      </c>
      <c r="D51" t="str">
        <f>CONCATENATE($D$4,": ",CONCATENATE("N[",Worksheet!AC45,"]"))</f>
        <v xml:space="preserve"> (Сплит система) Площадь помещения: N[]</v>
      </c>
      <c r="E51" t="str">
        <f>CONCATENATE($E$4,": ",IF(Worksheet!K45="Y",CONCATENATE("S[","да]"),CONCATENATE("S[","нет]")))</f>
        <v xml:space="preserve"> (Сплит система) Инвертор: S[да]</v>
      </c>
      <c r="F51" t="str">
        <f>CONCATENATE($F$4,": ",CONCATENATE("N[",Worksheet!M45,"]"))</f>
        <v xml:space="preserve"> (Сплит система) Теплопроизводительность: N[7,50 (0,90–8,60)]</v>
      </c>
      <c r="G51" t="str">
        <f>CONCATENATE($G$4,": ",CONCATENATE("N[",Worksheet!N45,"]"))</f>
        <v xml:space="preserve"> (Потребляемая мощность) Охлаждение: N[2,190]</v>
      </c>
      <c r="H51" t="str">
        <f>CONCATENATE($H$4,": ",CONCATENATE("N[",Worksheet!O45,"]"))</f>
        <v xml:space="preserve"> (Потребляемая мощность) Обогрев: N[2,000]</v>
      </c>
      <c r="I51" t="str">
        <f t="shared" si="0"/>
        <v xml:space="preserve"> (Рабочий ток) Охлаждение: </v>
      </c>
      <c r="J51" t="str">
        <f t="shared" si="1"/>
        <v xml:space="preserve"> (Рабочий ток) Обогрев: </v>
      </c>
      <c r="K51" t="str">
        <f t="shared" si="1"/>
        <v xml:space="preserve"> (Рабочий ток) Обогрев: </v>
      </c>
      <c r="L51" t="str">
        <f>CONCATENATE($L$4,": ",CONCATENATE("S[",Worksheet!AT45,"]"))</f>
        <v xml:space="preserve"> (Рабочий ток) Хладагент: S[R32]</v>
      </c>
      <c r="M51" t="str">
        <f t="shared" si="2"/>
        <v xml:space="preserve"> (Рабочий ток) Количество хладагента: </v>
      </c>
      <c r="N51" t="str">
        <f t="shared" si="3"/>
        <v xml:space="preserve"> (Рабочий ток) Объем рециркулируемого воздуха внутреннего блока: </v>
      </c>
      <c r="O51" t="str">
        <f t="shared" si="4"/>
        <v xml:space="preserve"> (Внутренний блок) Размеры (Ш × Г × В): </v>
      </c>
      <c r="P51" t="str">
        <f t="shared" si="5"/>
        <v xml:space="preserve"> (Внутренний блок) Упаковка (Ш × Г × В): </v>
      </c>
      <c r="Q51" t="str">
        <f t="shared" si="6"/>
        <v xml:space="preserve"> (Внутренний блок) Масса (нетто / брутто): </v>
      </c>
      <c r="R51" t="str">
        <f>CONCATENATE($R$4,": ",CONCATENATE("S[",CONCATENATE(Worksheet!R45," / ",Worksheet!S45),"]"))</f>
        <v xml:space="preserve"> (Внутренний блок) Уровень шума мин. / макс.: S[ / ]</v>
      </c>
      <c r="S51" t="str">
        <f>CONCATENATE($S$4,": ",CONCATENATE("S[",Worksheet!AK45,"]"))</f>
        <v xml:space="preserve"> (Наружный блок) Марка компрессора: S[]</v>
      </c>
      <c r="T51" t="str">
        <f t="shared" si="7"/>
        <v xml:space="preserve"> (Наружный блок) Размеры (Ш × Г × В): </v>
      </c>
      <c r="U51" t="str">
        <f t="shared" si="8"/>
        <v xml:space="preserve"> (Наружный блок) Упаковка (Ш × Г × В): </v>
      </c>
      <c r="V51" t="str">
        <f t="shared" si="9"/>
        <v xml:space="preserve"> (Наружный блок) Масса (нетто / брутто): </v>
      </c>
      <c r="W51" t="str">
        <f>CONCATENATE($W$4,": ",CONCATENATE("N[",Worksheet!V45,"]"))</f>
        <v xml:space="preserve"> (Наружный блок) Максимальный уровень шума: N[]</v>
      </c>
      <c r="X51" t="str">
        <f>CONCATENATE("N[",Worksheet!AM45,"]")</f>
        <v>N[6,35]</v>
      </c>
      <c r="Y51" t="str">
        <f>CONCATENATE($Y$4,": ",CONCATENATE("N[",Worksheet!AN45,"]"))</f>
        <v xml:space="preserve"> (Соединительные трубы) Газовая линия : N[12,70]</v>
      </c>
      <c r="Z51" t="str">
        <f>CONCATENATE($Z$4,": ",CONCATENATE("N[",Worksheet!P45,"]"))</f>
        <v xml:space="preserve"> (Соединительные трубы) Максимальная длина трубопровода: N[25]</v>
      </c>
      <c r="AA51" t="str">
        <f>CONCATENATE($AA$4,": ",CONCATENATE("S[",Worksheet!Q45,"]"))</f>
        <v xml:space="preserve"> (Соединительные трубы) Максимальный перепад высот: S[20]</v>
      </c>
      <c r="AB51" t="str">
        <f>CONCATENATE($AB$4,": ",CONCATENATE("S[",CONCATENATE("от ",Worksheet!W45," до +",Worksheet!X45),"]"))</f>
        <v xml:space="preserve"> (Допустимая темп. наружного воздуха) Охлаждение: S[от -10 до +46]</v>
      </c>
      <c r="AC51" t="str">
        <f>CONCATENATE($AC$4,": ",CONCATENATE("S[",CONCATENATE("от ",Worksheet!Y45," до +",Worksheet!Z45),"]"))</f>
        <v xml:space="preserve"> (Допустимая темп. наружного воздуха) Обогрев: S[от -15 до +24]</v>
      </c>
    </row>
    <row r="52" spans="1:29" x14ac:dyDescent="0.25">
      <c r="A52" t="str">
        <f>CONCATENATE($A$4,": ",CONCATENATE("E[",Worksheet!B46,"]"))</f>
        <v>Производитель: E[FUJITSU]</v>
      </c>
      <c r="B52" s="11" t="str">
        <f>CONCATENATE($B$4,": ",CONCATENATE(Worksheet!C46,"[",IF(LEFT(TRIM(Worksheet!D46),6)="Сплит-","Сплит-система",IF(LEFT(TRIM(Worksheet!D46),1)="Блок н","Наружный блок","Блок внутренний")),"]"))</f>
        <v xml:space="preserve"> Тип: PAC[Сплит-система]</v>
      </c>
      <c r="C52" t="str">
        <f>CONCATENATE($C$4,": ",CONCATENATE("N[",Worksheet!L46,"]"))</f>
        <v xml:space="preserve"> (Сплит система) Холодопроизводительность: N[8,50 (2,80–9,60)]</v>
      </c>
      <c r="D52" t="str">
        <f>CONCATENATE($D$4,": ",CONCATENATE("N[",Worksheet!AC46,"]"))</f>
        <v xml:space="preserve"> (Сплит система) Площадь помещения: N[]</v>
      </c>
      <c r="E52" t="str">
        <f>CONCATENATE($E$4,": ",IF(Worksheet!K46="Y",CONCATENATE("S[","да]"),CONCATENATE("S[","нет]")))</f>
        <v xml:space="preserve"> (Сплит система) Инвертор: S[да]</v>
      </c>
      <c r="F52" t="str">
        <f>CONCATENATE($F$4,": ",CONCATENATE("N[",Worksheet!M46,"]"))</f>
        <v xml:space="preserve"> (Сплит система) Теплопроизводительность: N[10,00 (2,70–10,80)]</v>
      </c>
      <c r="G52" t="str">
        <f>CONCATENATE($G$4,": ",CONCATENATE("N[",Worksheet!N46,"]"))</f>
        <v xml:space="preserve"> (Потребляемая мощность) Охлаждение: N[2,780]</v>
      </c>
      <c r="H52" t="str">
        <f>CONCATENATE($H$4,": ",CONCATENATE("N[",Worksheet!O46,"]"))</f>
        <v xml:space="preserve"> (Потребляемая мощность) Обогрев: N[2,770]</v>
      </c>
      <c r="I52" t="str">
        <f t="shared" si="0"/>
        <v xml:space="preserve"> (Рабочий ток) Охлаждение: </v>
      </c>
      <c r="J52" t="str">
        <f t="shared" si="1"/>
        <v xml:space="preserve"> (Рабочий ток) Обогрев: </v>
      </c>
      <c r="K52" t="str">
        <f t="shared" si="1"/>
        <v xml:space="preserve"> (Рабочий ток) Обогрев: </v>
      </c>
      <c r="L52" t="str">
        <f>CONCATENATE($L$4,": ",CONCATENATE("S[",Worksheet!AT46,"]"))</f>
        <v xml:space="preserve"> (Рабочий ток) Хладагент: S[R32]</v>
      </c>
      <c r="M52" t="str">
        <f t="shared" si="2"/>
        <v xml:space="preserve"> (Рабочий ток) Количество хладагента: </v>
      </c>
      <c r="N52" t="str">
        <f t="shared" si="3"/>
        <v xml:space="preserve"> (Рабочий ток) Объем рециркулируемого воздуха внутреннего блока: </v>
      </c>
      <c r="O52" t="str">
        <f t="shared" si="4"/>
        <v xml:space="preserve"> (Внутренний блок) Размеры (Ш × Г × В): </v>
      </c>
      <c r="P52" t="str">
        <f t="shared" si="5"/>
        <v xml:space="preserve"> (Внутренний блок) Упаковка (Ш × Г × В): </v>
      </c>
      <c r="Q52" t="str">
        <f t="shared" si="6"/>
        <v xml:space="preserve"> (Внутренний блок) Масса (нетто / брутто): </v>
      </c>
      <c r="R52" t="str">
        <f>CONCATENATE($R$4,": ",CONCATENATE("S[",CONCATENATE(Worksheet!R46," / ",Worksheet!S46),"]"))</f>
        <v xml:space="preserve"> (Внутренний блок) Уровень шума мин. / макс.: S[ / ]</v>
      </c>
      <c r="S52" t="str">
        <f>CONCATENATE($S$4,": ",CONCATENATE("S[",Worksheet!AK46,"]"))</f>
        <v xml:space="preserve"> (Наружный блок) Марка компрессора: S[]</v>
      </c>
      <c r="T52" t="str">
        <f t="shared" si="7"/>
        <v xml:space="preserve"> (Наружный блок) Размеры (Ш × Г × В): </v>
      </c>
      <c r="U52" t="str">
        <f t="shared" si="8"/>
        <v xml:space="preserve"> (Наружный блок) Упаковка (Ш × Г × В): </v>
      </c>
      <c r="V52" t="str">
        <f t="shared" si="9"/>
        <v xml:space="preserve"> (Наружный блок) Масса (нетто / брутто): </v>
      </c>
      <c r="W52" t="str">
        <f>CONCATENATE($W$4,": ",CONCATENATE("N[",Worksheet!V46,"]"))</f>
        <v xml:space="preserve"> (Наружный блок) Максимальный уровень шума: N[]</v>
      </c>
      <c r="X52" t="str">
        <f>CONCATENATE("N[",Worksheet!AM46,"]")</f>
        <v>N[9,52]</v>
      </c>
      <c r="Y52" t="str">
        <f>CONCATENATE($Y$4,": ",CONCATENATE("N[",Worksheet!AN46,"]"))</f>
        <v xml:space="preserve"> (Соединительные трубы) Газовая линия : N[15,88]</v>
      </c>
      <c r="Z52" t="str">
        <f>CONCATENATE($Z$4,": ",CONCATENATE("N[",Worksheet!P46,"]"))</f>
        <v xml:space="preserve"> (Соединительные трубы) Максимальная длина трубопровода: N[30]</v>
      </c>
      <c r="AA52" t="str">
        <f>CONCATENATE($AA$4,": ",CONCATENATE("S[",Worksheet!Q46,"]"))</f>
        <v xml:space="preserve"> (Соединительные трубы) Максимальный перепад высот: S[30]</v>
      </c>
      <c r="AB52" t="str">
        <f>CONCATENATE($AB$4,": ",CONCATENATE("S[",CONCATENATE("от ",Worksheet!W46," до +",Worksheet!X46),"]"))</f>
        <v xml:space="preserve"> (Допустимая темп. наружного воздуха) Охлаждение: S[от -10 до +46]</v>
      </c>
      <c r="AC52" t="str">
        <f>CONCATENATE($AC$4,": ",CONCATENATE("S[",CONCATENATE("от ",Worksheet!Y46," до +",Worksheet!Z46),"]"))</f>
        <v xml:space="preserve"> (Допустимая темп. наружного воздуха) Обогрев: S[от -15 до +24]</v>
      </c>
    </row>
    <row r="53" spans="1:29" x14ac:dyDescent="0.25">
      <c r="A53" t="str">
        <f>CONCATENATE($A$4,": ",CONCATENATE("E[",Worksheet!B47,"]"))</f>
        <v>Производитель: E[FUJITSU]</v>
      </c>
      <c r="B53" s="11" t="str">
        <f>CONCATENATE($B$4,": ",CONCATENATE(Worksheet!C47,"[",IF(LEFT(TRIM(Worksheet!D47),6)="Сплит-","Сплит-система",IF(LEFT(TRIM(Worksheet!D47),1)="Блок н","Наружный блок","Блок внутренний")),"]"))</f>
        <v xml:space="preserve"> Тип: PAC[Сплит-система]</v>
      </c>
      <c r="C53" t="str">
        <f>CONCATENATE($C$4,": ",CONCATENATE("N[",Worksheet!L47,"]"))</f>
        <v xml:space="preserve"> (Сплит система) Холодопроизводительность: N[9,50 (2,80–10,60)]</v>
      </c>
      <c r="D53" t="str">
        <f>CONCATENATE($D$4,": ",CONCATENATE("N[",Worksheet!AC47,"]"))</f>
        <v xml:space="preserve"> (Сплит система) Площадь помещения: N[]</v>
      </c>
      <c r="E53" t="str">
        <f>CONCATENATE($E$4,": ",IF(Worksheet!K47="Y",CONCATENATE("S[","да]"),CONCATENATE("S[","нет]")))</f>
        <v xml:space="preserve"> (Сплит система) Инвертор: S[да]</v>
      </c>
      <c r="F53" t="str">
        <f>CONCATENATE($F$4,": ",CONCATENATE("N[",Worksheet!M47,"]"))</f>
        <v xml:space="preserve"> (Сплит система) Теплопроизводительность: N[10,80 (2,70–12,50)]</v>
      </c>
      <c r="G53" t="str">
        <f>CONCATENATE($G$4,": ",CONCATENATE("N[",Worksheet!N47,"]"))</f>
        <v xml:space="preserve"> (Потребляемая мощность) Охлаждение: N[3,130]</v>
      </c>
      <c r="H53" t="str">
        <f>CONCATENATE($H$4,": ",CONCATENATE("N[",Worksheet!O47,"]"))</f>
        <v xml:space="preserve"> (Потребляемая мощность) Обогрев: N[3,030]</v>
      </c>
      <c r="I53" t="str">
        <f t="shared" si="0"/>
        <v xml:space="preserve"> (Рабочий ток) Охлаждение: </v>
      </c>
      <c r="J53" t="str">
        <f t="shared" si="1"/>
        <v xml:space="preserve"> (Рабочий ток) Обогрев: </v>
      </c>
      <c r="K53" t="str">
        <f t="shared" si="1"/>
        <v xml:space="preserve"> (Рабочий ток) Обогрев: </v>
      </c>
      <c r="L53" t="str">
        <f>CONCATENATE($L$4,": ",CONCATENATE("S[",Worksheet!AT47,"]"))</f>
        <v xml:space="preserve"> (Рабочий ток) Хладагент: S[R32]</v>
      </c>
      <c r="M53" t="str">
        <f t="shared" si="2"/>
        <v xml:space="preserve"> (Рабочий ток) Количество хладагента: </v>
      </c>
      <c r="N53" t="str">
        <f t="shared" si="3"/>
        <v xml:space="preserve"> (Рабочий ток) Объем рециркулируемого воздуха внутреннего блока: </v>
      </c>
      <c r="O53" t="str">
        <f t="shared" si="4"/>
        <v xml:space="preserve"> (Внутренний блок) Размеры (Ш × Г × В): </v>
      </c>
      <c r="P53" t="str">
        <f t="shared" si="5"/>
        <v xml:space="preserve"> (Внутренний блок) Упаковка (Ш × Г × В): </v>
      </c>
      <c r="Q53" t="str">
        <f t="shared" si="6"/>
        <v xml:space="preserve"> (Внутренний блок) Масса (нетто / брутто): </v>
      </c>
      <c r="R53" t="str">
        <f>CONCATENATE($R$4,": ",CONCATENATE("S[",CONCATENATE(Worksheet!R47," / ",Worksheet!S47),"]"))</f>
        <v xml:space="preserve"> (Внутренний блок) Уровень шума мин. / макс.: S[ / ]</v>
      </c>
      <c r="S53" t="str">
        <f>CONCATENATE($S$4,": ",CONCATENATE("S[",Worksheet!AK47,"]"))</f>
        <v xml:space="preserve"> (Наружный блок) Марка компрессора: S[]</v>
      </c>
      <c r="T53" t="str">
        <f t="shared" si="7"/>
        <v xml:space="preserve"> (Наружный блок) Размеры (Ш × Г × В): </v>
      </c>
      <c r="U53" t="str">
        <f t="shared" si="8"/>
        <v xml:space="preserve"> (Наружный блок) Упаковка (Ш × Г × В): </v>
      </c>
      <c r="V53" t="str">
        <f t="shared" si="9"/>
        <v xml:space="preserve"> (Наружный блок) Масса (нетто / брутто): </v>
      </c>
      <c r="W53" t="str">
        <f>CONCATENATE($W$4,": ",CONCATENATE("N[",Worksheet!V47,"]"))</f>
        <v xml:space="preserve"> (Наружный блок) Максимальный уровень шума: N[]</v>
      </c>
      <c r="X53" t="str">
        <f>CONCATENATE("N[",Worksheet!AM47,"]")</f>
        <v>N[9,52]</v>
      </c>
      <c r="Y53" t="str">
        <f>CONCATENATE($Y$4,": ",CONCATENATE("N[",Worksheet!AN47,"]"))</f>
        <v xml:space="preserve"> (Соединительные трубы) Газовая линия : N[15,88]</v>
      </c>
      <c r="Z53" t="str">
        <f>CONCATENATE($Z$4,": ",CONCATENATE("N[",Worksheet!P47,"]"))</f>
        <v xml:space="preserve"> (Соединительные трубы) Максимальная длина трубопровода: N[30]</v>
      </c>
      <c r="AA53" t="str">
        <f>CONCATENATE($AA$4,": ",CONCATENATE("S[",Worksheet!Q47,"]"))</f>
        <v xml:space="preserve"> (Соединительные трубы) Максимальный перепад высот: S[30]</v>
      </c>
      <c r="AB53" t="str">
        <f>CONCATENATE($AB$4,": ",CONCATENATE("S[",CONCATENATE("от ",Worksheet!W47," до +",Worksheet!X47),"]"))</f>
        <v xml:space="preserve"> (Допустимая темп. наружного воздуха) Охлаждение: S[от -10 до +46]</v>
      </c>
      <c r="AC53" t="str">
        <f>CONCATENATE($AC$4,": ",CONCATENATE("S[",CONCATENATE("от ",Worksheet!Y47," до +",Worksheet!Z47),"]"))</f>
        <v xml:space="preserve"> (Допустимая темп. наружного воздуха) Обогрев: S[от -15 до +24]</v>
      </c>
    </row>
    <row r="54" spans="1:29" x14ac:dyDescent="0.25">
      <c r="A54" t="str">
        <f>CONCATENATE($A$4,": ",CONCATENATE("E[",Worksheet!B48,"]"))</f>
        <v>Производитель: E[FUJITSU]</v>
      </c>
      <c r="B54" s="11" t="str">
        <f>CONCATENATE($B$4,": ",CONCATENATE(Worksheet!C48,"[",IF(LEFT(TRIM(Worksheet!D48),6)="Сплит-","Сплит-система",IF(LEFT(TRIM(Worksheet!D48),1)="Блок н","Наружный блок","Блок внутренний")),"]"))</f>
        <v xml:space="preserve"> Тип: PAC[Сплит-система]</v>
      </c>
      <c r="C54" t="str">
        <f>CONCATENATE($C$4,": ",CONCATENATE("N[",Worksheet!L48,"]"))</f>
        <v xml:space="preserve"> (Сплит система) Холодопроизводительность: N[9,50 (2,80–10,60)]</v>
      </c>
      <c r="D54" t="str">
        <f>CONCATENATE($D$4,": ",CONCATENATE("N[",Worksheet!AC48,"]"))</f>
        <v xml:space="preserve"> (Сплит система) Площадь помещения: N[]</v>
      </c>
      <c r="E54" t="str">
        <f>CONCATENATE($E$4,": ",IF(Worksheet!K48="Y",CONCATENATE("S[","да]"),CONCATENATE("S[","нет]")))</f>
        <v xml:space="preserve"> (Сплит система) Инвертор: S[да]</v>
      </c>
      <c r="F54" t="str">
        <f>CONCATENATE($F$4,": ",CONCATENATE("N[",Worksheet!M48,"]"))</f>
        <v xml:space="preserve"> (Сплит система) Теплопроизводительность: N[10,80 (2,70–12,50)]</v>
      </c>
      <c r="G54" t="str">
        <f>CONCATENATE($G$4,": ",CONCATENATE("N[",Worksheet!N48,"]"))</f>
        <v xml:space="preserve"> (Потребляемая мощность) Охлаждение: N[3,130]</v>
      </c>
      <c r="H54" t="str">
        <f>CONCATENATE($H$4,": ",CONCATENATE("N[",Worksheet!O48,"]"))</f>
        <v xml:space="preserve"> (Потребляемая мощность) Обогрев: N[3,030]</v>
      </c>
      <c r="I54" t="str">
        <f t="shared" si="0"/>
        <v xml:space="preserve"> (Рабочий ток) Охлаждение: </v>
      </c>
      <c r="J54" t="str">
        <f t="shared" si="1"/>
        <v xml:space="preserve"> (Рабочий ток) Обогрев: </v>
      </c>
      <c r="K54" t="str">
        <f t="shared" si="1"/>
        <v xml:space="preserve"> (Рабочий ток) Обогрев: </v>
      </c>
      <c r="L54" t="str">
        <f>CONCATENATE($L$4,": ",CONCATENATE("S[",Worksheet!AT48,"]"))</f>
        <v xml:space="preserve"> (Рабочий ток) Хладагент: S[R32]</v>
      </c>
      <c r="M54" t="str">
        <f t="shared" si="2"/>
        <v xml:space="preserve"> (Рабочий ток) Количество хладагента: </v>
      </c>
      <c r="N54" t="str">
        <f t="shared" si="3"/>
        <v xml:space="preserve"> (Рабочий ток) Объем рециркулируемого воздуха внутреннего блока: </v>
      </c>
      <c r="O54" t="str">
        <f t="shared" si="4"/>
        <v xml:space="preserve"> (Внутренний блок) Размеры (Ш × Г × В): </v>
      </c>
      <c r="P54" t="str">
        <f t="shared" si="5"/>
        <v xml:space="preserve"> (Внутренний блок) Упаковка (Ш × Г × В): </v>
      </c>
      <c r="Q54" t="str">
        <f t="shared" si="6"/>
        <v xml:space="preserve"> (Внутренний блок) Масса (нетто / брутто): </v>
      </c>
      <c r="R54" t="str">
        <f>CONCATENATE($R$4,": ",CONCATENATE("S[",CONCATENATE(Worksheet!R48," / ",Worksheet!S48),"]"))</f>
        <v xml:space="preserve"> (Внутренний блок) Уровень шума мин. / макс.: S[ / ]</v>
      </c>
      <c r="S54" t="str">
        <f>CONCATENATE($S$4,": ",CONCATENATE("S[",Worksheet!AK48,"]"))</f>
        <v xml:space="preserve"> (Наружный блок) Марка компрессора: S[]</v>
      </c>
      <c r="T54" t="str">
        <f t="shared" si="7"/>
        <v xml:space="preserve"> (Наружный блок) Размеры (Ш × Г × В): </v>
      </c>
      <c r="U54" t="str">
        <f t="shared" si="8"/>
        <v xml:space="preserve"> (Наружный блок) Упаковка (Ш × Г × В): </v>
      </c>
      <c r="V54" t="str">
        <f t="shared" si="9"/>
        <v xml:space="preserve"> (Наружный блок) Масса (нетто / брутто): </v>
      </c>
      <c r="W54" t="str">
        <f>CONCATENATE($W$4,": ",CONCATENATE("N[",Worksheet!V48,"]"))</f>
        <v xml:space="preserve"> (Наружный блок) Максимальный уровень шума: N[]</v>
      </c>
      <c r="X54" t="str">
        <f>CONCATENATE("N[",Worksheet!AM48,"]")</f>
        <v>N[9,52]</v>
      </c>
      <c r="Y54" t="str">
        <f>CONCATENATE($Y$4,": ",CONCATENATE("N[",Worksheet!AN48,"]"))</f>
        <v xml:space="preserve"> (Соединительные трубы) Газовая линия : N[15,88]</v>
      </c>
      <c r="Z54" t="str">
        <f>CONCATENATE($Z$4,": ",CONCATENATE("N[",Worksheet!P48,"]"))</f>
        <v xml:space="preserve"> (Соединительные трубы) Максимальная длина трубопровода: N[30]</v>
      </c>
      <c r="AA54" t="str">
        <f>CONCATENATE($AA$4,": ",CONCATENATE("S[",Worksheet!Q48,"]"))</f>
        <v xml:space="preserve"> (Соединительные трубы) Максимальный перепад высот: S[30]</v>
      </c>
      <c r="AB54" t="str">
        <f>CONCATENATE($AB$4,": ",CONCATENATE("S[",CONCATENATE("от ",Worksheet!W48," до +",Worksheet!X48),"]"))</f>
        <v xml:space="preserve"> (Допустимая темп. наружного воздуха) Охлаждение: S[от -10 до +46]</v>
      </c>
      <c r="AC54" t="str">
        <f>CONCATENATE($AC$4,": ",CONCATENATE("S[",CONCATENATE("от ",Worksheet!Y48," до +",Worksheet!Z48),"]"))</f>
        <v xml:space="preserve"> (Допустимая темп. наружного воздуха) Обогрев: S[от -15 до +24]</v>
      </c>
    </row>
    <row r="55" spans="1:29" x14ac:dyDescent="0.25">
      <c r="A55" t="str">
        <f>CONCATENATE($A$4,": ",CONCATENATE("E[",Worksheet!B49,"]"))</f>
        <v>Производитель: E[FUJITSU]</v>
      </c>
      <c r="B55" s="11" t="str">
        <f>CONCATENATE($B$4,": ",CONCATENATE(Worksheet!C49,"[",IF(LEFT(TRIM(Worksheet!D49),6)="Сплит-","Сплит-система",IF(LEFT(TRIM(Worksheet!D49),1)="Блок н","Наружный блок","Блок внутренний")),"]"))</f>
        <v xml:space="preserve"> Тип: PAC[Сплит-система]</v>
      </c>
      <c r="C55" t="str">
        <f>CONCATENATE($C$4,": ",CONCATENATE("N[",Worksheet!L49,"]"))</f>
        <v xml:space="preserve"> (Сплит система) Холодопроизводительность: N[12,10 (4,00–12,60)]</v>
      </c>
      <c r="D55" t="str">
        <f>CONCATENATE($D$4,": ",CONCATENATE("N[",Worksheet!AC49,"]"))</f>
        <v xml:space="preserve"> (Сплит система) Площадь помещения: N[]</v>
      </c>
      <c r="E55" t="str">
        <f>CONCATENATE($E$4,": ",IF(Worksheet!K49="Y",CONCATENATE("S[","да]"),CONCATENATE("S[","нет]")))</f>
        <v xml:space="preserve"> (Сплит система) Инвертор: S[да]</v>
      </c>
      <c r="F55" t="str">
        <f>CONCATENATE($F$4,": ",CONCATENATE("N[",Worksheet!M49,"]"))</f>
        <v xml:space="preserve"> (Сплит система) Теплопроизводительность: N[13,50 (4,20–15,00)]</v>
      </c>
      <c r="G55" t="str">
        <f>CONCATENATE($G$4,": ",CONCATENATE("N[",Worksheet!N49,"]"))</f>
        <v xml:space="preserve"> (Потребляемая мощность) Охлаждение: N[4,840]</v>
      </c>
      <c r="H55" t="str">
        <f>CONCATENATE($H$4,": ",CONCATENATE("N[",Worksheet!O49,"]"))</f>
        <v xml:space="preserve"> (Потребляемая мощность) Обогрев: N[4,180]</v>
      </c>
      <c r="I55" t="str">
        <f t="shared" si="0"/>
        <v xml:space="preserve"> (Рабочий ток) Охлаждение: </v>
      </c>
      <c r="J55" t="str">
        <f t="shared" si="1"/>
        <v xml:space="preserve"> (Рабочий ток) Обогрев: </v>
      </c>
      <c r="K55" t="str">
        <f t="shared" si="1"/>
        <v xml:space="preserve"> (Рабочий ток) Обогрев: </v>
      </c>
      <c r="L55" t="str">
        <f>CONCATENATE($L$4,": ",CONCATENATE("S[",Worksheet!AT49,"]"))</f>
        <v xml:space="preserve"> (Рабочий ток) Хладагент: S[R32]</v>
      </c>
      <c r="M55" t="str">
        <f t="shared" si="2"/>
        <v xml:space="preserve"> (Рабочий ток) Количество хладагента: </v>
      </c>
      <c r="N55" t="str">
        <f t="shared" si="3"/>
        <v xml:space="preserve"> (Рабочий ток) Объем рециркулируемого воздуха внутреннего блока: </v>
      </c>
      <c r="O55" t="str">
        <f t="shared" si="4"/>
        <v xml:space="preserve"> (Внутренний блок) Размеры (Ш × Г × В): </v>
      </c>
      <c r="P55" t="str">
        <f t="shared" si="5"/>
        <v xml:space="preserve"> (Внутренний блок) Упаковка (Ш × Г × В): </v>
      </c>
      <c r="Q55" t="str">
        <f t="shared" si="6"/>
        <v xml:space="preserve"> (Внутренний блок) Масса (нетто / брутто): </v>
      </c>
      <c r="R55" t="str">
        <f>CONCATENATE($R$4,": ",CONCATENATE("S[",CONCATENATE(Worksheet!R49," / ",Worksheet!S49),"]"))</f>
        <v xml:space="preserve"> (Внутренний блок) Уровень шума мин. / макс.: S[ / ]</v>
      </c>
      <c r="S55" t="str">
        <f>CONCATENATE($S$4,": ",CONCATENATE("S[",Worksheet!AK49,"]"))</f>
        <v xml:space="preserve"> (Наружный блок) Марка компрессора: S[]</v>
      </c>
      <c r="T55" t="str">
        <f t="shared" si="7"/>
        <v xml:space="preserve"> (Наружный блок) Размеры (Ш × Г × В): </v>
      </c>
      <c r="U55" t="str">
        <f t="shared" si="8"/>
        <v xml:space="preserve"> (Наружный блок) Упаковка (Ш × Г × В): </v>
      </c>
      <c r="V55" t="str">
        <f t="shared" si="9"/>
        <v xml:space="preserve"> (Наружный блок) Масса (нетто / брутто): </v>
      </c>
      <c r="W55" t="str">
        <f>CONCATENATE($W$4,": ",CONCATENATE("N[",Worksheet!V49,"]"))</f>
        <v xml:space="preserve"> (Наружный блок) Максимальный уровень шума: N[]</v>
      </c>
      <c r="X55" t="str">
        <f>CONCATENATE("N[",Worksheet!AM49,"]")</f>
        <v>N[9,52]</v>
      </c>
      <c r="Y55" t="str">
        <f>CONCATENATE($Y$4,": ",CONCATENATE("N[",Worksheet!AN49,"]"))</f>
        <v xml:space="preserve"> (Соединительные трубы) Газовая линия : N[15,88]</v>
      </c>
      <c r="Z55" t="str">
        <f>CONCATENATE($Z$4,": ",CONCATENATE("N[",Worksheet!P49,"]"))</f>
        <v xml:space="preserve"> (Соединительные трубы) Максимальная длина трубопровода: N[30]</v>
      </c>
      <c r="AA55" t="str">
        <f>CONCATENATE($AA$4,": ",CONCATENATE("S[",Worksheet!Q49,"]"))</f>
        <v xml:space="preserve"> (Соединительные трубы) Максимальный перепад высот: S[30]</v>
      </c>
      <c r="AB55" t="str">
        <f>CONCATENATE($AB$4,": ",CONCATENATE("S[",CONCATENATE("от ",Worksheet!W49," до +",Worksheet!X49),"]"))</f>
        <v xml:space="preserve"> (Допустимая темп. наружного воздуха) Охлаждение: S[от -10 до +46]</v>
      </c>
      <c r="AC55" t="str">
        <f>CONCATENATE($AC$4,": ",CONCATENATE("S[",CONCATENATE("от ",Worksheet!Y49," до +",Worksheet!Z49),"]"))</f>
        <v xml:space="preserve"> (Допустимая темп. наружного воздуха) Обогрев: S[от -15 до +24]</v>
      </c>
    </row>
    <row r="56" spans="1:29" x14ac:dyDescent="0.25">
      <c r="A56" t="str">
        <f>CONCATENATE($A$4,": ",CONCATENATE("E[",Worksheet!B50,"]"))</f>
        <v>Производитель: E[FUJITSU]</v>
      </c>
      <c r="B56" s="11" t="str">
        <f>CONCATENATE($B$4,": ",CONCATENATE(Worksheet!C50,"[",IF(LEFT(TRIM(Worksheet!D50),6)="Сплит-","Сплит-система",IF(LEFT(TRIM(Worksheet!D50),1)="Блок н","Наружный блок","Блок внутренний")),"]"))</f>
        <v xml:space="preserve"> Тип: PAC[Сплит-система]</v>
      </c>
      <c r="C56" t="str">
        <f>CONCATENATE($C$4,": ",CONCATENATE("N[",Worksheet!L50,"]"))</f>
        <v xml:space="preserve"> (Сплит система) Холодопроизводительность: N[12,10 (4,00–12,60)]</v>
      </c>
      <c r="D56" t="str">
        <f>CONCATENATE($D$4,": ",CONCATENATE("N[",Worksheet!AC50,"]"))</f>
        <v xml:space="preserve"> (Сплит система) Площадь помещения: N[]</v>
      </c>
      <c r="E56" t="str">
        <f>CONCATENATE($E$4,": ",IF(Worksheet!K50="Y",CONCATENATE("S[","да]"),CONCATENATE("S[","нет]")))</f>
        <v xml:space="preserve"> (Сплит система) Инвертор: S[да]</v>
      </c>
      <c r="F56" t="str">
        <f>CONCATENATE($F$4,": ",CONCATENATE("N[",Worksheet!M50,"]"))</f>
        <v xml:space="preserve"> (Сплит система) Теплопроизводительность: N[13,50 (4,20–15,00)]</v>
      </c>
      <c r="G56" t="str">
        <f>CONCATENATE($G$4,": ",CONCATENATE("N[",Worksheet!N50,"]"))</f>
        <v xml:space="preserve"> (Потребляемая мощность) Охлаждение: N[4,840]</v>
      </c>
      <c r="H56" t="str">
        <f>CONCATENATE($H$4,": ",CONCATENATE("N[",Worksheet!O50,"]"))</f>
        <v xml:space="preserve"> (Потребляемая мощность) Обогрев: N[4,180]</v>
      </c>
      <c r="I56" t="str">
        <f t="shared" si="0"/>
        <v xml:space="preserve"> (Рабочий ток) Охлаждение: </v>
      </c>
      <c r="J56" t="str">
        <f t="shared" si="1"/>
        <v xml:space="preserve"> (Рабочий ток) Обогрев: </v>
      </c>
      <c r="K56" t="str">
        <f t="shared" si="1"/>
        <v xml:space="preserve"> (Рабочий ток) Обогрев: </v>
      </c>
      <c r="L56" t="str">
        <f>CONCATENATE($L$4,": ",CONCATENATE("S[",Worksheet!AT50,"]"))</f>
        <v xml:space="preserve"> (Рабочий ток) Хладагент: S[R32]</v>
      </c>
      <c r="M56" t="str">
        <f t="shared" si="2"/>
        <v xml:space="preserve"> (Рабочий ток) Количество хладагента: </v>
      </c>
      <c r="N56" t="str">
        <f t="shared" si="3"/>
        <v xml:space="preserve"> (Рабочий ток) Объем рециркулируемого воздуха внутреннего блока: </v>
      </c>
      <c r="O56" t="str">
        <f t="shared" si="4"/>
        <v xml:space="preserve"> (Внутренний блок) Размеры (Ш × Г × В): </v>
      </c>
      <c r="P56" t="str">
        <f t="shared" si="5"/>
        <v xml:space="preserve"> (Внутренний блок) Упаковка (Ш × Г × В): </v>
      </c>
      <c r="Q56" t="str">
        <f t="shared" si="6"/>
        <v xml:space="preserve"> (Внутренний блок) Масса (нетто / брутто): </v>
      </c>
      <c r="R56" t="str">
        <f>CONCATENATE($R$4,": ",CONCATENATE("S[",CONCATENATE(Worksheet!R50," / ",Worksheet!S50),"]"))</f>
        <v xml:space="preserve"> (Внутренний блок) Уровень шума мин. / макс.: S[ / ]</v>
      </c>
      <c r="S56" t="str">
        <f>CONCATENATE($S$4,": ",CONCATENATE("S[",Worksheet!AK50,"]"))</f>
        <v xml:space="preserve"> (Наружный блок) Марка компрессора: S[]</v>
      </c>
      <c r="T56" t="str">
        <f t="shared" si="7"/>
        <v xml:space="preserve"> (Наружный блок) Размеры (Ш × Г × В): </v>
      </c>
      <c r="U56" t="str">
        <f t="shared" si="8"/>
        <v xml:space="preserve"> (Наружный блок) Упаковка (Ш × Г × В): </v>
      </c>
      <c r="V56" t="str">
        <f t="shared" si="9"/>
        <v xml:space="preserve"> (Наружный блок) Масса (нетто / брутто): </v>
      </c>
      <c r="W56" t="str">
        <f>CONCATENATE($W$4,": ",CONCATENATE("N[",Worksheet!V50,"]"))</f>
        <v xml:space="preserve"> (Наружный блок) Максимальный уровень шума: N[]</v>
      </c>
      <c r="X56" t="str">
        <f>CONCATENATE("N[",Worksheet!AM50,"]")</f>
        <v>N[9,52]</v>
      </c>
      <c r="Y56" t="str">
        <f>CONCATENATE($Y$4,": ",CONCATENATE("N[",Worksheet!AN50,"]"))</f>
        <v xml:space="preserve"> (Соединительные трубы) Газовая линия : N[15,88]</v>
      </c>
      <c r="Z56" t="str">
        <f>CONCATENATE($Z$4,": ",CONCATENATE("N[",Worksheet!P50,"]"))</f>
        <v xml:space="preserve"> (Соединительные трубы) Максимальная длина трубопровода: N[30]</v>
      </c>
      <c r="AA56" t="str">
        <f>CONCATENATE($AA$4,": ",CONCATENATE("S[",Worksheet!Q50,"]"))</f>
        <v xml:space="preserve"> (Соединительные трубы) Максимальный перепад высот: S[30]</v>
      </c>
      <c r="AB56" t="str">
        <f>CONCATENATE($AB$4,": ",CONCATENATE("S[",CONCATENATE("от ",Worksheet!W50," до +",Worksheet!X50),"]"))</f>
        <v xml:space="preserve"> (Допустимая темп. наружного воздуха) Охлаждение: S[от -10 до +46]</v>
      </c>
      <c r="AC56" t="str">
        <f>CONCATENATE($AC$4,": ",CONCATENATE("S[",CONCATENATE("от ",Worksheet!Y50," до +",Worksheet!Z50),"]"))</f>
        <v xml:space="preserve"> (Допустимая темп. наружного воздуха) Обогрев: S[от -15 до +24]</v>
      </c>
    </row>
    <row r="57" spans="1:29" x14ac:dyDescent="0.25">
      <c r="A57" t="str">
        <f>CONCATENATE($A$4,": ",CONCATENATE("E[",Worksheet!B51,"]"))</f>
        <v>Производитель: E[FUJITSU]</v>
      </c>
      <c r="B57" s="11" t="str">
        <f>CONCATENATE($B$4,": ",CONCATENATE(Worksheet!C51,"[",IF(LEFT(TRIM(Worksheet!D51),6)="Сплит-","Сплит-система",IF(LEFT(TRIM(Worksheet!D51),1)="Блок н","Наружный блок","Блок внутренний")),"]"))</f>
        <v xml:space="preserve"> Тип: PAC[Сплит-система]</v>
      </c>
      <c r="C57" t="str">
        <f>CONCATENATE($C$4,": ",CONCATENATE("N[",Worksheet!L51,"]"))</f>
        <v xml:space="preserve"> (Сплит система) Холодопроизводительность: N[3,50 (0,90–4,40)]</v>
      </c>
      <c r="D57" t="str">
        <f>CONCATENATE($D$4,": ",CONCATENATE("N[",Worksheet!AC51,"]"))</f>
        <v xml:space="preserve"> (Сплит система) Площадь помещения: N[]</v>
      </c>
      <c r="E57" t="str">
        <f>CONCATENATE($E$4,": ",IF(Worksheet!K51="Y",CONCATENATE("S[","да]"),CONCATENATE("S[","нет]")))</f>
        <v xml:space="preserve"> (Сплит система) Инвертор: S[да]</v>
      </c>
      <c r="F57" t="str">
        <f>CONCATENATE($F$4,": ",CONCATENATE("N[",Worksheet!M51,"]"))</f>
        <v xml:space="preserve"> (Сплит система) Теплопроизводительность: N[4,10 (0,90–5,70)]</v>
      </c>
      <c r="G57" t="str">
        <f>CONCATENATE($G$4,": ",CONCATENATE("N[",Worksheet!N51,"]"))</f>
        <v xml:space="preserve"> (Потребляемая мощность) Охлаждение: N[0,870]</v>
      </c>
      <c r="H57" t="str">
        <f>CONCATENATE($H$4,": ",CONCATENATE("N[",Worksheet!O51,"]"))</f>
        <v xml:space="preserve"> (Потребляемая мощность) Обогрев: N[1,000]</v>
      </c>
      <c r="I57" t="str">
        <f t="shared" si="0"/>
        <v xml:space="preserve"> (Рабочий ток) Охлаждение: </v>
      </c>
      <c r="J57" t="str">
        <f t="shared" si="1"/>
        <v xml:space="preserve"> (Рабочий ток) Обогрев: </v>
      </c>
      <c r="K57" t="str">
        <f t="shared" si="1"/>
        <v xml:space="preserve"> (Рабочий ток) Обогрев: </v>
      </c>
      <c r="L57" t="str">
        <f>CONCATENATE($L$4,": ",CONCATENATE("S[",Worksheet!AT51,"]"))</f>
        <v xml:space="preserve"> (Рабочий ток) Хладагент: S[R32]</v>
      </c>
      <c r="M57" t="str">
        <f t="shared" si="2"/>
        <v xml:space="preserve"> (Рабочий ток) Количество хладагента: </v>
      </c>
      <c r="N57" t="str">
        <f t="shared" si="3"/>
        <v xml:space="preserve"> (Рабочий ток) Объем рециркулируемого воздуха внутреннего блока: </v>
      </c>
      <c r="O57" t="str">
        <f t="shared" si="4"/>
        <v xml:space="preserve"> (Внутренний блок) Размеры (Ш × Г × В): </v>
      </c>
      <c r="P57" t="str">
        <f t="shared" si="5"/>
        <v xml:space="preserve"> (Внутренний блок) Упаковка (Ш × Г × В): </v>
      </c>
      <c r="Q57" t="str">
        <f t="shared" si="6"/>
        <v xml:space="preserve"> (Внутренний блок) Масса (нетто / брутто): </v>
      </c>
      <c r="R57" t="str">
        <f>CONCATENATE($R$4,": ",CONCATENATE("S[",CONCATENATE(Worksheet!R51," / ",Worksheet!S51),"]"))</f>
        <v xml:space="preserve"> (Внутренний блок) Уровень шума мин. / макс.: S[ / ]</v>
      </c>
      <c r="S57" t="str">
        <f>CONCATENATE($S$4,": ",CONCATENATE("S[",Worksheet!AK51,"]"))</f>
        <v xml:space="preserve"> (Наружный блок) Марка компрессора: S[]</v>
      </c>
      <c r="T57" t="str">
        <f t="shared" si="7"/>
        <v xml:space="preserve"> (Наружный блок) Размеры (Ш × Г × В): </v>
      </c>
      <c r="U57" t="str">
        <f t="shared" si="8"/>
        <v xml:space="preserve"> (Наружный блок) Упаковка (Ш × Г × В): </v>
      </c>
      <c r="V57" t="str">
        <f t="shared" si="9"/>
        <v xml:space="preserve"> (Наружный блок) Масса (нетто / брутто): </v>
      </c>
      <c r="W57" t="str">
        <f>CONCATENATE($W$4,": ",CONCATENATE("N[",Worksheet!V51,"]"))</f>
        <v xml:space="preserve"> (Наружный блок) Максимальный уровень шума: N[]</v>
      </c>
      <c r="X57" t="str">
        <f>CONCATENATE("N[",Worksheet!AM51,"]")</f>
        <v>N[6,35]</v>
      </c>
      <c r="Y57" t="str">
        <f>CONCATENATE($Y$4,": ",CONCATENATE("N[",Worksheet!AN51,"]"))</f>
        <v xml:space="preserve"> (Соединительные трубы) Газовая линия : N[9,52]</v>
      </c>
      <c r="Z57" t="str">
        <f>CONCATENATE($Z$4,": ",CONCATENATE("N[",Worksheet!P51,"]"))</f>
        <v xml:space="preserve"> (Соединительные трубы) Максимальная длина трубопровода: N[25]</v>
      </c>
      <c r="AA57" t="str">
        <f>CONCATENATE($AA$4,": ",CONCATENATE("S[",Worksheet!Q51,"]"))</f>
        <v xml:space="preserve"> (Соединительные трубы) Максимальный перепад высот: S[20]</v>
      </c>
      <c r="AB57" t="str">
        <f>CONCATENATE($AB$4,": ",CONCATENATE("S[",CONCATENATE("от ",Worksheet!W51," до +",Worksheet!X51),"]"))</f>
        <v xml:space="preserve"> (Допустимая темп. наружного воздуха) Охлаждение: S[от -15 до +46]</v>
      </c>
      <c r="AC57" t="str">
        <f>CONCATENATE($AC$4,": ",CONCATENATE("S[",CONCATENATE("от ",Worksheet!Y51," до +",Worksheet!Z51),"]"))</f>
        <v xml:space="preserve"> (Допустимая темп. наружного воздуха) Обогрев: S[от -15 до +24]</v>
      </c>
    </row>
    <row r="58" spans="1:29" x14ac:dyDescent="0.25">
      <c r="A58" t="str">
        <f>CONCATENATE($A$4,": ",CONCATENATE("E[",Worksheet!B52,"]"))</f>
        <v>Производитель: E[FUJITSU]</v>
      </c>
      <c r="B58" s="11" t="str">
        <f>CONCATENATE($B$4,": ",CONCATENATE(Worksheet!C52,"[",IF(LEFT(TRIM(Worksheet!D52),6)="Сплит-","Сплит-система",IF(LEFT(TRIM(Worksheet!D52),1)="Блок н","Наружный блок","Блок внутренний")),"]"))</f>
        <v xml:space="preserve"> Тип: PAC[Сплит-система]</v>
      </c>
      <c r="C58" t="str">
        <f>CONCATENATE($C$4,": ",CONCATENATE("N[",Worksheet!L52,"]"))</f>
        <v xml:space="preserve"> (Сплит система) Холодопроизводительность: N[4,30 (0,90–5,40)]</v>
      </c>
      <c r="D58" t="str">
        <f>CONCATENATE($D$4,": ",CONCATENATE("N[",Worksheet!AC52,"]"))</f>
        <v xml:space="preserve"> (Сплит система) Площадь помещения: N[]</v>
      </c>
      <c r="E58" t="str">
        <f>CONCATENATE($E$4,": ",IF(Worksheet!K52="Y",CONCATENATE("S[","да]"),CONCATENATE("S[","нет]")))</f>
        <v xml:space="preserve"> (Сплит система) Инвертор: S[да]</v>
      </c>
      <c r="F58" t="str">
        <f>CONCATENATE($F$4,": ",CONCATENATE("N[",Worksheet!M52,"]"))</f>
        <v xml:space="preserve"> (Сплит система) Теплопроизводительность: N[5,00 (0,90–6,50)]</v>
      </c>
      <c r="G58" t="str">
        <f>CONCATENATE($G$4,": ",CONCATENATE("N[",Worksheet!N52,"]"))</f>
        <v xml:space="preserve"> (Потребляемая мощность) Охлаждение: N[1,170]</v>
      </c>
      <c r="H58" t="str">
        <f>CONCATENATE($H$4,": ",CONCATENATE("N[",Worksheet!O52,"]"))</f>
        <v xml:space="preserve"> (Потребляемая мощность) Обогрев: N[1,250]</v>
      </c>
      <c r="I58" t="str">
        <f t="shared" si="0"/>
        <v xml:space="preserve"> (Рабочий ток) Охлаждение: </v>
      </c>
      <c r="J58" t="str">
        <f t="shared" si="1"/>
        <v xml:space="preserve"> (Рабочий ток) Обогрев: </v>
      </c>
      <c r="K58" t="str">
        <f t="shared" si="1"/>
        <v xml:space="preserve"> (Рабочий ток) Обогрев: </v>
      </c>
      <c r="L58" t="str">
        <f>CONCATENATE($L$4,": ",CONCATENATE("S[",Worksheet!AT52,"]"))</f>
        <v xml:space="preserve"> (Рабочий ток) Хладагент: S[R32]</v>
      </c>
      <c r="M58" t="str">
        <f t="shared" si="2"/>
        <v xml:space="preserve"> (Рабочий ток) Количество хладагента: </v>
      </c>
      <c r="N58" t="str">
        <f t="shared" si="3"/>
        <v xml:space="preserve"> (Рабочий ток) Объем рециркулируемого воздуха внутреннего блока: </v>
      </c>
      <c r="O58" t="str">
        <f t="shared" si="4"/>
        <v xml:space="preserve"> (Внутренний блок) Размеры (Ш × Г × В): </v>
      </c>
      <c r="P58" t="str">
        <f t="shared" si="5"/>
        <v xml:space="preserve"> (Внутренний блок) Упаковка (Ш × Г × В): </v>
      </c>
      <c r="Q58" t="str">
        <f t="shared" si="6"/>
        <v xml:space="preserve"> (Внутренний блок) Масса (нетто / брутто): </v>
      </c>
      <c r="R58" t="str">
        <f>CONCATENATE($R$4,": ",CONCATENATE("S[",CONCATENATE(Worksheet!R52," / ",Worksheet!S52),"]"))</f>
        <v xml:space="preserve"> (Внутренний блок) Уровень шума мин. / макс.: S[ / ]</v>
      </c>
      <c r="S58" t="str">
        <f>CONCATENATE($S$4,": ",CONCATENATE("S[",Worksheet!AK52,"]"))</f>
        <v xml:space="preserve"> (Наружный блок) Марка компрессора: S[]</v>
      </c>
      <c r="T58" t="str">
        <f t="shared" si="7"/>
        <v xml:space="preserve"> (Наружный блок) Размеры (Ш × Г × В): </v>
      </c>
      <c r="U58" t="str">
        <f t="shared" si="8"/>
        <v xml:space="preserve"> (Наружный блок) Упаковка (Ш × Г × В): </v>
      </c>
      <c r="V58" t="str">
        <f t="shared" si="9"/>
        <v xml:space="preserve"> (Наружный блок) Масса (нетто / брутто): </v>
      </c>
      <c r="W58" t="str">
        <f>CONCATENATE($W$4,": ",CONCATENATE("N[",Worksheet!V52,"]"))</f>
        <v xml:space="preserve"> (Наружный блок) Максимальный уровень шума: N[]</v>
      </c>
      <c r="X58" t="str">
        <f>CONCATENATE("N[",Worksheet!AM52,"]")</f>
        <v>N[6,35]</v>
      </c>
      <c r="Y58" t="str">
        <f>CONCATENATE($Y$4,": ",CONCATENATE("N[",Worksheet!AN52,"]"))</f>
        <v xml:space="preserve"> (Соединительные трубы) Газовая линия : N[9,52]</v>
      </c>
      <c r="Z58" t="str">
        <f>CONCATENATE($Z$4,": ",CONCATENATE("N[",Worksheet!P52,"]"))</f>
        <v xml:space="preserve"> (Соединительные трубы) Максимальная длина трубопровода: N[25]</v>
      </c>
      <c r="AA58" t="str">
        <f>CONCATENATE($AA$4,": ",CONCATENATE("S[",Worksheet!Q52,"]"))</f>
        <v xml:space="preserve"> (Соединительные трубы) Максимальный перепад высот: S[20]</v>
      </c>
      <c r="AB58" t="str">
        <f>CONCATENATE($AB$4,": ",CONCATENATE("S[",CONCATENATE("от ",Worksheet!W52," до +",Worksheet!X52),"]"))</f>
        <v xml:space="preserve"> (Допустимая темп. наружного воздуха) Охлаждение: S[от -15 до +46]</v>
      </c>
      <c r="AC58" t="str">
        <f>CONCATENATE($AC$4,": ",CONCATENATE("S[",CONCATENATE("от ",Worksheet!Y52," до +",Worksheet!Z52),"]"))</f>
        <v xml:space="preserve"> (Допустимая темп. наружного воздуха) Обогрев: S[от -15 до +24]</v>
      </c>
    </row>
    <row r="59" spans="1:29" x14ac:dyDescent="0.25">
      <c r="A59" t="str">
        <f>CONCATENATE($A$4,": ",CONCATENATE("E[",Worksheet!B53,"]"))</f>
        <v>Производитель: E[FUJITSU]</v>
      </c>
      <c r="B59" s="11" t="str">
        <f>CONCATENATE($B$4,": ",CONCATENATE(Worksheet!C53,"[",IF(LEFT(TRIM(Worksheet!D53),6)="Сплит-","Сплит-система",IF(LEFT(TRIM(Worksheet!D53),1)="Блок н","Наружный блок","Блок внутренний")),"]"))</f>
        <v xml:space="preserve"> Тип: PAC[Сплит-система]</v>
      </c>
      <c r="C59" t="str">
        <f>CONCATENATE($C$4,": ",CONCATENATE("N[",Worksheet!L53,"]"))</f>
        <v xml:space="preserve"> (Сплит система) Холодопроизводительность: N[5,20 (0,90–5,90)]</v>
      </c>
      <c r="D59" t="str">
        <f>CONCATENATE($D$4,": ",CONCATENATE("N[",Worksheet!AC53,"]"))</f>
        <v xml:space="preserve"> (Сплит система) Площадь помещения: N[]</v>
      </c>
      <c r="E59" t="str">
        <f>CONCATENATE($E$4,": ",IF(Worksheet!K53="Y",CONCATENATE("S[","да]"),CONCATENATE("S[","нет]")))</f>
        <v xml:space="preserve"> (Сплит система) Инвертор: S[да]</v>
      </c>
      <c r="F59" t="str">
        <f>CONCATENATE($F$4,": ",CONCATENATE("N[",Worksheet!M53,"]"))</f>
        <v xml:space="preserve"> (Сплит система) Теплопроизводительность: N[6,00 (0,90–7,50)]</v>
      </c>
      <c r="G59" t="str">
        <f>CONCATENATE($G$4,": ",CONCATENATE("N[",Worksheet!N53,"]"))</f>
        <v xml:space="preserve"> (Потребляемая мощность) Охлаждение: N[1,360]</v>
      </c>
      <c r="H59" t="str">
        <f>CONCATENATE($H$4,": ",CONCATENATE("N[",Worksheet!O53,"]"))</f>
        <v xml:space="preserve"> (Потребляемая мощность) Обогрев: N[1,560]</v>
      </c>
      <c r="I59" t="str">
        <f t="shared" si="0"/>
        <v xml:space="preserve"> (Рабочий ток) Охлаждение: </v>
      </c>
      <c r="J59" t="str">
        <f t="shared" si="1"/>
        <v xml:space="preserve"> (Рабочий ток) Обогрев: </v>
      </c>
      <c r="K59" t="str">
        <f t="shared" si="1"/>
        <v xml:space="preserve"> (Рабочий ток) Обогрев: </v>
      </c>
      <c r="L59" t="str">
        <f>CONCATENATE($L$4,": ",CONCATENATE("S[",Worksheet!AT53,"]"))</f>
        <v xml:space="preserve"> (Рабочий ток) Хладагент: S[R32]</v>
      </c>
      <c r="M59" t="str">
        <f t="shared" si="2"/>
        <v xml:space="preserve"> (Рабочий ток) Количество хладагента: </v>
      </c>
      <c r="N59" t="str">
        <f t="shared" si="3"/>
        <v xml:space="preserve"> (Рабочий ток) Объем рециркулируемого воздуха внутреннего блока: </v>
      </c>
      <c r="O59" t="str">
        <f t="shared" si="4"/>
        <v xml:space="preserve"> (Внутренний блок) Размеры (Ш × Г × В): </v>
      </c>
      <c r="P59" t="str">
        <f t="shared" si="5"/>
        <v xml:space="preserve"> (Внутренний блок) Упаковка (Ш × Г × В): </v>
      </c>
      <c r="Q59" t="str">
        <f t="shared" si="6"/>
        <v xml:space="preserve"> (Внутренний блок) Масса (нетто / брутто): </v>
      </c>
      <c r="R59" t="str">
        <f>CONCATENATE($R$4,": ",CONCATENATE("S[",CONCATENATE(Worksheet!R53," / ",Worksheet!S53),"]"))</f>
        <v xml:space="preserve"> (Внутренний блок) Уровень шума мин. / макс.: S[ / ]</v>
      </c>
      <c r="S59" t="str">
        <f>CONCATENATE($S$4,": ",CONCATENATE("S[",Worksheet!AK53,"]"))</f>
        <v xml:space="preserve"> (Наружный блок) Марка компрессора: S[]</v>
      </c>
      <c r="T59" t="str">
        <f t="shared" si="7"/>
        <v xml:space="preserve"> (Наружный блок) Размеры (Ш × Г × В): </v>
      </c>
      <c r="U59" t="str">
        <f t="shared" si="8"/>
        <v xml:space="preserve"> (Наружный блок) Упаковка (Ш × Г × В): </v>
      </c>
      <c r="V59" t="str">
        <f t="shared" si="9"/>
        <v xml:space="preserve"> (Наружный блок) Масса (нетто / брутто): </v>
      </c>
      <c r="W59" t="str">
        <f>CONCATENATE($W$4,": ",CONCATENATE("N[",Worksheet!V53,"]"))</f>
        <v xml:space="preserve"> (Наружный блок) Максимальный уровень шума: N[]</v>
      </c>
      <c r="X59" t="str">
        <f>CONCATENATE("N[",Worksheet!AM53,"]")</f>
        <v>N[6,35]</v>
      </c>
      <c r="Y59" t="str">
        <f>CONCATENATE($Y$4,": ",CONCATENATE("N[",Worksheet!AN53,"]"))</f>
        <v xml:space="preserve"> (Соединительные трубы) Газовая линия : N[12,7]</v>
      </c>
      <c r="Z59" t="str">
        <f>CONCATENATE($Z$4,": ",CONCATENATE("N[",Worksheet!P53,"]"))</f>
        <v xml:space="preserve"> (Соединительные трубы) Максимальная длина трубопровода: N[30]</v>
      </c>
      <c r="AA59" t="str">
        <f>CONCATENATE($AA$4,": ",CONCATENATE("S[",Worksheet!Q53,"]"))</f>
        <v xml:space="preserve"> (Соединительные трубы) Максимальный перепад высот: S[20]</v>
      </c>
      <c r="AB59" t="str">
        <f>CONCATENATE($AB$4,": ",CONCATENATE("S[",CONCATENATE("от ",Worksheet!W53," до +",Worksheet!X53),"]"))</f>
        <v xml:space="preserve"> (Допустимая темп. наружного воздуха) Охлаждение: S[от -15 до +46]</v>
      </c>
      <c r="AC59" t="str">
        <f>CONCATENATE($AC$4,": ",CONCATENATE("S[",CONCATENATE("от ",Worksheet!Y53," до +",Worksheet!Z53),"]"))</f>
        <v xml:space="preserve"> (Допустимая темп. наружного воздуха) Обогрев: S[от -15 до +24]</v>
      </c>
    </row>
    <row r="60" spans="1:29" x14ac:dyDescent="0.25">
      <c r="A60" t="str">
        <f>CONCATENATE($A$4,": ",CONCATENATE("E[",Worksheet!B54,"]"))</f>
        <v>Производитель: E[FUJITSU]</v>
      </c>
      <c r="B60" s="11" t="str">
        <f>CONCATENATE($B$4,": ",CONCATENATE(Worksheet!C54,"[",IF(LEFT(TRIM(Worksheet!D54),6)="Сплит-","Сплит-система",IF(LEFT(TRIM(Worksheet!D54),1)="Блок н","Наружный блок","Блок внутренний")),"]"))</f>
        <v xml:space="preserve"> Тип: PAC[Сплит-система]</v>
      </c>
      <c r="C60" t="str">
        <f>CONCATENATE($C$4,": ",CONCATENATE("N[",Worksheet!L54,"]"))</f>
        <v xml:space="preserve"> (Сплит система) Холодопроизводительность: N[6,80 (0,90–8,00)]</v>
      </c>
      <c r="D60" t="str">
        <f>CONCATENATE($D$4,": ",CONCATENATE("N[",Worksheet!AC54,"]"))</f>
        <v xml:space="preserve"> (Сплит система) Площадь помещения: N[]</v>
      </c>
      <c r="E60" t="str">
        <f>CONCATENATE($E$4,": ",IF(Worksheet!K54="Y",CONCATENATE("S[","да]"),CONCATENATE("S[","нет]")))</f>
        <v xml:space="preserve"> (Сплит система) Инвертор: S[да]</v>
      </c>
      <c r="F60" t="str">
        <f>CONCATENATE($F$4,": ",CONCATENATE("N[",Worksheet!M54,"]"))</f>
        <v xml:space="preserve"> (Сплит система) Теплопроизводительность: N[7,50 (0,90–9,10)]</v>
      </c>
      <c r="G60" t="str">
        <f>CONCATENATE($G$4,": ",CONCATENATE("N[",Worksheet!N54,"]"))</f>
        <v xml:space="preserve"> (Потребляемая мощность) Охлаждение: N[1,890]</v>
      </c>
      <c r="H60" t="str">
        <f>CONCATENATE($H$4,": ",CONCATENATE("N[",Worksheet!O54,"]"))</f>
        <v xml:space="preserve"> (Потребляемая мощность) Обогрев: N[1,850]</v>
      </c>
      <c r="I60" t="str">
        <f t="shared" si="0"/>
        <v xml:space="preserve"> (Рабочий ток) Охлаждение: </v>
      </c>
      <c r="J60" t="str">
        <f t="shared" si="1"/>
        <v xml:space="preserve"> (Рабочий ток) Обогрев: </v>
      </c>
      <c r="K60" t="str">
        <f t="shared" si="1"/>
        <v xml:space="preserve"> (Рабочий ток) Обогрев: </v>
      </c>
      <c r="L60" t="str">
        <f>CONCATENATE($L$4,": ",CONCATENATE("S[",Worksheet!AT54,"]"))</f>
        <v xml:space="preserve"> (Рабочий ток) Хладагент: S[R32]</v>
      </c>
      <c r="M60" t="str">
        <f t="shared" si="2"/>
        <v xml:space="preserve"> (Рабочий ток) Количество хладагента: </v>
      </c>
      <c r="N60" t="str">
        <f t="shared" si="3"/>
        <v xml:space="preserve"> (Рабочий ток) Объем рециркулируемого воздуха внутреннего блока: </v>
      </c>
      <c r="O60" t="str">
        <f t="shared" si="4"/>
        <v xml:space="preserve"> (Внутренний блок) Размеры (Ш × Г × В): </v>
      </c>
      <c r="P60" t="str">
        <f t="shared" si="5"/>
        <v xml:space="preserve"> (Внутренний блок) Упаковка (Ш × Г × В): </v>
      </c>
      <c r="Q60" t="str">
        <f t="shared" si="6"/>
        <v xml:space="preserve"> (Внутренний блок) Масса (нетто / брутто): </v>
      </c>
      <c r="R60" t="str">
        <f>CONCATENATE($R$4,": ",CONCATENATE("S[",CONCATENATE(Worksheet!R54," / ",Worksheet!S54),"]"))</f>
        <v xml:space="preserve"> (Внутренний блок) Уровень шума мин. / макс.: S[ / ]</v>
      </c>
      <c r="S60" t="str">
        <f>CONCATENATE($S$4,": ",CONCATENATE("S[",Worksheet!AK54,"]"))</f>
        <v xml:space="preserve"> (Наружный блок) Марка компрессора: S[]</v>
      </c>
      <c r="T60" t="str">
        <f t="shared" si="7"/>
        <v xml:space="preserve"> (Наружный блок) Размеры (Ш × Г × В): </v>
      </c>
      <c r="U60" t="str">
        <f t="shared" si="8"/>
        <v xml:space="preserve"> (Наружный блок) Упаковка (Ш × Г × В): </v>
      </c>
      <c r="V60" t="str">
        <f t="shared" si="9"/>
        <v xml:space="preserve"> (Наружный блок) Масса (нетто / брутто): </v>
      </c>
      <c r="W60" t="str">
        <f>CONCATENATE($W$4,": ",CONCATENATE("N[",Worksheet!V54,"]"))</f>
        <v xml:space="preserve"> (Наружный блок) Максимальный уровень шума: N[]</v>
      </c>
      <c r="X60" t="str">
        <f>CONCATENATE("N[",Worksheet!AM54,"]")</f>
        <v>N[6,35]</v>
      </c>
      <c r="Y60" t="str">
        <f>CONCATENATE($Y$4,": ",CONCATENATE("N[",Worksheet!AN54,"]"))</f>
        <v xml:space="preserve"> (Соединительные трубы) Газовая линия : N[12,7]</v>
      </c>
      <c r="Z60" t="str">
        <f>CONCATENATE($Z$4,": ",CONCATENATE("N[",Worksheet!P54,"]"))</f>
        <v xml:space="preserve"> (Соединительные трубы) Максимальная длина трубопровода: N[30]</v>
      </c>
      <c r="AA60" t="str">
        <f>CONCATENATE($AA$4,": ",CONCATENATE("S[",Worksheet!Q54,"]"))</f>
        <v xml:space="preserve"> (Соединительные трубы) Максимальный перепад высот: S[25]</v>
      </c>
      <c r="AB60" t="str">
        <f>CONCATENATE($AB$4,": ",CONCATENATE("S[",CONCATENATE("от ",Worksheet!W54," до +",Worksheet!X54),"]"))</f>
        <v xml:space="preserve"> (Допустимая темп. наружного воздуха) Охлаждение: S[от -15 до +46]</v>
      </c>
      <c r="AC60" t="str">
        <f>CONCATENATE($AC$4,": ",CONCATENATE("S[",CONCATENATE("от ",Worksheet!Y54," до +",Worksheet!Z54),"]"))</f>
        <v xml:space="preserve"> (Допустимая темп. наружного воздуха) Обогрев: S[от -15 до +24]</v>
      </c>
    </row>
    <row r="61" spans="1:29" x14ac:dyDescent="0.25">
      <c r="A61" t="str">
        <f>CONCATENATE($A$4,": ",CONCATENATE("E[",Worksheet!B55,"]"))</f>
        <v>Производитель: E[FUJITSU]</v>
      </c>
      <c r="B61" s="11" t="str">
        <f>CONCATENATE($B$4,": ",CONCATENATE(Worksheet!C55,"[",IF(LEFT(TRIM(Worksheet!D55),6)="Сплит-","Сплит-система",IF(LEFT(TRIM(Worksheet!D55),1)="Блок н","Наружный блок","Блок внутренний")),"]"))</f>
        <v xml:space="preserve"> Тип: PAC[Сплит-система]</v>
      </c>
      <c r="C61" t="str">
        <f>CONCATENATE($C$4,": ",CONCATENATE("N[",Worksheet!L55,"]"))</f>
        <v xml:space="preserve"> (Сплит система) Холодопроизводительность: N[8,50 (2,80–10,00)]</v>
      </c>
      <c r="D61" t="str">
        <f>CONCATENATE($D$4,": ",CONCATENATE("N[",Worksheet!AC55,"]"))</f>
        <v xml:space="preserve"> (Сплит система) Площадь помещения: N[]</v>
      </c>
      <c r="E61" t="str">
        <f>CONCATENATE($E$4,": ",IF(Worksheet!K55="Y",CONCATENATE("S[","да]"),CONCATENATE("S[","нет]")))</f>
        <v xml:space="preserve"> (Сплит система) Инвертор: S[да]</v>
      </c>
      <c r="F61" t="str">
        <f>CONCATENATE($F$4,": ",CONCATENATE("N[",Worksheet!M55,"]"))</f>
        <v xml:space="preserve"> (Сплит система) Теплопроизводительность: N[10,00 (2,70–11,20)]</v>
      </c>
      <c r="G61" t="str">
        <f>CONCATENATE($G$4,": ",CONCATENATE("N[",Worksheet!N55,"]"))</f>
        <v xml:space="preserve"> (Потребляемая мощность) Охлаждение: N[2,650]</v>
      </c>
      <c r="H61" t="str">
        <f>CONCATENATE($H$4,": ",CONCATENATE("N[",Worksheet!O55,"]"))</f>
        <v xml:space="preserve"> (Потребляемая мощность) Обогрев: N[2,630]</v>
      </c>
      <c r="I61" t="str">
        <f t="shared" si="0"/>
        <v xml:space="preserve"> (Рабочий ток) Охлаждение: </v>
      </c>
      <c r="J61" t="str">
        <f t="shared" si="1"/>
        <v xml:space="preserve"> (Рабочий ток) Обогрев: </v>
      </c>
      <c r="K61" t="str">
        <f t="shared" si="1"/>
        <v xml:space="preserve"> (Рабочий ток) Обогрев: </v>
      </c>
      <c r="L61" t="str">
        <f>CONCATENATE($L$4,": ",CONCATENATE("S[",Worksheet!AT55,"]"))</f>
        <v xml:space="preserve"> (Рабочий ток) Хладагент: S[R32]</v>
      </c>
      <c r="M61" t="str">
        <f t="shared" si="2"/>
        <v xml:space="preserve"> (Рабочий ток) Количество хладагента: </v>
      </c>
      <c r="N61" t="str">
        <f t="shared" si="3"/>
        <v xml:space="preserve"> (Рабочий ток) Объем рециркулируемого воздуха внутреннего блока: </v>
      </c>
      <c r="O61" t="str">
        <f t="shared" si="4"/>
        <v xml:space="preserve"> (Внутренний блок) Размеры (Ш × Г × В): </v>
      </c>
      <c r="P61" t="str">
        <f t="shared" si="5"/>
        <v xml:space="preserve"> (Внутренний блок) Упаковка (Ш × Г × В): </v>
      </c>
      <c r="Q61" t="str">
        <f t="shared" si="6"/>
        <v xml:space="preserve"> (Внутренний блок) Масса (нетто / брутто): </v>
      </c>
      <c r="R61" t="str">
        <f>CONCATENATE($R$4,": ",CONCATENATE("S[",CONCATENATE(Worksheet!R55," / ",Worksheet!S55),"]"))</f>
        <v xml:space="preserve"> (Внутренний блок) Уровень шума мин. / макс.: S[ / ]</v>
      </c>
      <c r="S61" t="str">
        <f>CONCATENATE($S$4,": ",CONCATENATE("S[",Worksheet!AK55,"]"))</f>
        <v xml:space="preserve"> (Наружный блок) Марка компрессора: S[]</v>
      </c>
      <c r="T61" t="str">
        <f t="shared" si="7"/>
        <v xml:space="preserve"> (Наружный блок) Размеры (Ш × Г × В): </v>
      </c>
      <c r="U61" t="str">
        <f t="shared" si="8"/>
        <v xml:space="preserve"> (Наружный блок) Упаковка (Ш × Г × В): </v>
      </c>
      <c r="V61" t="str">
        <f t="shared" si="9"/>
        <v xml:space="preserve"> (Наружный блок) Масса (нетто / брутто): </v>
      </c>
      <c r="W61" t="str">
        <f>CONCATENATE($W$4,": ",CONCATENATE("N[",Worksheet!V55,"]"))</f>
        <v xml:space="preserve"> (Наружный блок) Максимальный уровень шума: N[]</v>
      </c>
      <c r="X61" t="str">
        <f>CONCATENATE("N[",Worksheet!AM55,"]")</f>
        <v>N[9,52]</v>
      </c>
      <c r="Y61" t="str">
        <f>CONCATENATE($Y$4,": ",CONCATENATE("N[",Worksheet!AN55,"]"))</f>
        <v xml:space="preserve"> (Соединительные трубы) Газовая линия : N[15,88]</v>
      </c>
      <c r="Z61" t="str">
        <f>CONCATENATE($Z$4,": ",CONCATENATE("N[",Worksheet!P55,"]"))</f>
        <v xml:space="preserve"> (Соединительные трубы) Максимальная длина трубопровода: N[50]</v>
      </c>
      <c r="AA61" t="str">
        <f>CONCATENATE($AA$4,": ",CONCATENATE("S[",Worksheet!Q55,"]"))</f>
        <v xml:space="preserve"> (Соединительные трубы) Максимальный перепад высот: S[30]</v>
      </c>
      <c r="AB61" t="str">
        <f>CONCATENATE($AB$4,": ",CONCATENATE("S[",CONCATENATE("от ",Worksheet!W55," до +",Worksheet!X55),"]"))</f>
        <v xml:space="preserve"> (Допустимая темп. наружного воздуха) Охлаждение: S[от -15 до +46]</v>
      </c>
      <c r="AC61" t="str">
        <f>CONCATENATE($AC$4,": ",CONCATENATE("S[",CONCATENATE("от ",Worksheet!Y55," до +",Worksheet!Z55),"]"))</f>
        <v xml:space="preserve"> (Допустимая темп. наружного воздуха) Обогрев: S[от -15 до +24]</v>
      </c>
    </row>
    <row r="62" spans="1:29" x14ac:dyDescent="0.25">
      <c r="A62" t="str">
        <f>CONCATENATE($A$4,": ",CONCATENATE("E[",Worksheet!B56,"]"))</f>
        <v>Производитель: E[FUJITSU]</v>
      </c>
      <c r="B62" s="11" t="str">
        <f>CONCATENATE($B$4,": ",CONCATENATE(Worksheet!C56,"[",IF(LEFT(TRIM(Worksheet!D56),6)="Сплит-","Сплит-система",IF(LEFT(TRIM(Worksheet!D56),1)="Блок н","Наружный блок","Блок внутренний")),"]"))</f>
        <v xml:space="preserve"> Тип: PAC[Сплит-система]</v>
      </c>
      <c r="C62" t="str">
        <f>CONCATENATE($C$4,": ",CONCATENATE("N[",Worksheet!L56,"]"))</f>
        <v xml:space="preserve"> (Сплит система) Холодопроизводительность: N[9,50 (2,80–11,20)]</v>
      </c>
      <c r="D62" t="str">
        <f>CONCATENATE($D$4,": ",CONCATENATE("N[",Worksheet!AC56,"]"))</f>
        <v xml:space="preserve"> (Сплит система) Площадь помещения: N[]</v>
      </c>
      <c r="E62" t="str">
        <f>CONCATENATE($E$4,": ",IF(Worksheet!K56="Y",CONCATENATE("S[","да]"),CONCATENATE("S[","нет]")))</f>
        <v xml:space="preserve"> (Сплит система) Инвертор: S[да]</v>
      </c>
      <c r="F62" t="str">
        <f>CONCATENATE($F$4,": ",CONCATENATE("N[",Worksheet!M56,"]"))</f>
        <v xml:space="preserve"> (Сплит система) Теплопроизводительность: N[10,80 (2,70–12,70)]</v>
      </c>
      <c r="G62" t="str">
        <f>CONCATENATE($G$4,": ",CONCATENATE("N[",Worksheet!N56,"]"))</f>
        <v xml:space="preserve"> (Потребляемая мощность) Охлаждение: N[2,860]</v>
      </c>
      <c r="H62" t="str">
        <f>CONCATENATE($H$4,": ",CONCATENATE("N[",Worksheet!O56,"]"))</f>
        <v xml:space="preserve"> (Потребляемая мощность) Обогрев: N[2,480]</v>
      </c>
      <c r="I62" t="str">
        <f t="shared" si="0"/>
        <v xml:space="preserve"> (Рабочий ток) Охлаждение: </v>
      </c>
      <c r="J62" t="str">
        <f t="shared" si="1"/>
        <v xml:space="preserve"> (Рабочий ток) Обогрев: </v>
      </c>
      <c r="K62" t="str">
        <f t="shared" si="1"/>
        <v xml:space="preserve"> (Рабочий ток) Обогрев: </v>
      </c>
      <c r="L62" t="str">
        <f>CONCATENATE($L$4,": ",CONCATENATE("S[",Worksheet!AT56,"]"))</f>
        <v xml:space="preserve"> (Рабочий ток) Хладагент: S[R32]</v>
      </c>
      <c r="M62" t="str">
        <f t="shared" si="2"/>
        <v xml:space="preserve"> (Рабочий ток) Количество хладагента: </v>
      </c>
      <c r="N62" t="str">
        <f t="shared" si="3"/>
        <v xml:space="preserve"> (Рабочий ток) Объем рециркулируемого воздуха внутреннего блока: </v>
      </c>
      <c r="O62" t="str">
        <f t="shared" si="4"/>
        <v xml:space="preserve"> (Внутренний блок) Размеры (Ш × Г × В): </v>
      </c>
      <c r="P62" t="str">
        <f t="shared" si="5"/>
        <v xml:space="preserve"> (Внутренний блок) Упаковка (Ш × Г × В): </v>
      </c>
      <c r="Q62" t="str">
        <f t="shared" si="6"/>
        <v xml:space="preserve"> (Внутренний блок) Масса (нетто / брутто): </v>
      </c>
      <c r="R62" t="str">
        <f>CONCATENATE($R$4,": ",CONCATENATE("S[",CONCATENATE(Worksheet!R56," / ",Worksheet!S56),"]"))</f>
        <v xml:space="preserve"> (Внутренний блок) Уровень шума мин. / макс.: S[ / ]</v>
      </c>
      <c r="S62" t="str">
        <f>CONCATENATE($S$4,": ",CONCATENATE("S[",Worksheet!AK56,"]"))</f>
        <v xml:space="preserve"> (Наружный блок) Марка компрессора: S[]</v>
      </c>
      <c r="T62" t="str">
        <f t="shared" si="7"/>
        <v xml:space="preserve"> (Наружный блок) Размеры (Ш × Г × В): </v>
      </c>
      <c r="U62" t="str">
        <f t="shared" si="8"/>
        <v xml:space="preserve"> (Наружный блок) Упаковка (Ш × Г × В): </v>
      </c>
      <c r="V62" t="str">
        <f t="shared" si="9"/>
        <v xml:space="preserve"> (Наружный блок) Масса (нетто / брутто): </v>
      </c>
      <c r="W62" t="str">
        <f>CONCATENATE($W$4,": ",CONCATENATE("N[",Worksheet!V56,"]"))</f>
        <v xml:space="preserve"> (Наружный блок) Максимальный уровень шума: N[]</v>
      </c>
      <c r="X62" t="str">
        <f>CONCATENATE("N[",Worksheet!AM56,"]")</f>
        <v>N[9,52]</v>
      </c>
      <c r="Y62" t="str">
        <f>CONCATENATE($Y$4,": ",CONCATENATE("N[",Worksheet!AN56,"]"))</f>
        <v xml:space="preserve"> (Соединительные трубы) Газовая линия : N[15,88]</v>
      </c>
      <c r="Z62" t="str">
        <f>CONCATENATE($Z$4,": ",CONCATENATE("N[",Worksheet!P56,"]"))</f>
        <v xml:space="preserve"> (Соединительные трубы) Максимальная длина трубопровода: N[50]</v>
      </c>
      <c r="AA62" t="str">
        <f>CONCATENATE($AA$4,": ",CONCATENATE("S[",Worksheet!Q56,"]"))</f>
        <v xml:space="preserve"> (Соединительные трубы) Максимальный перепад высот: S[30]</v>
      </c>
      <c r="AB62" t="str">
        <f>CONCATENATE($AB$4,": ",CONCATENATE("S[",CONCATENATE("от ",Worksheet!W56," до +",Worksheet!X56),"]"))</f>
        <v xml:space="preserve"> (Допустимая темп. наружного воздуха) Охлаждение: S[от -15 до +46]</v>
      </c>
      <c r="AC62" t="str">
        <f>CONCATENATE($AC$4,": ",CONCATENATE("S[",CONCATENATE("от ",Worksheet!Y56," до +",Worksheet!Z56),"]"))</f>
        <v xml:space="preserve"> (Допустимая темп. наружного воздуха) Обогрев: S[от -15 до +24]</v>
      </c>
    </row>
    <row r="63" spans="1:29" x14ac:dyDescent="0.25">
      <c r="A63" t="str">
        <f>CONCATENATE($A$4,": ",CONCATENATE("E[",Worksheet!B57,"]"))</f>
        <v>Производитель: E[FUJITSU]</v>
      </c>
      <c r="B63" s="11" t="str">
        <f>CONCATENATE($B$4,": ",CONCATENATE(Worksheet!C57,"[",IF(LEFT(TRIM(Worksheet!D57),6)="Сплит-","Сплит-система",IF(LEFT(TRIM(Worksheet!D57),1)="Блок н","Наружный блок","Блок внутренний")),"]"))</f>
        <v xml:space="preserve"> Тип: PAC[Сплит-система]</v>
      </c>
      <c r="C63" t="str">
        <f>CONCATENATE($C$4,": ",CONCATENATE("N[",Worksheet!L57,"]"))</f>
        <v xml:space="preserve"> (Сплит система) Холодопроизводительность: N[12,10 (4,00–14,00)]</v>
      </c>
      <c r="D63" t="str">
        <f>CONCATENATE($D$4,": ",CONCATENATE("N[",Worksheet!AC57,"]"))</f>
        <v xml:space="preserve"> (Сплит система) Площадь помещения: N[]</v>
      </c>
      <c r="E63" t="str">
        <f>CONCATENATE($E$4,": ",IF(Worksheet!K57="Y",CONCATENATE("S[","да]"),CONCATENATE("S[","нет]")))</f>
        <v xml:space="preserve"> (Сплит система) Инвертор: S[да]</v>
      </c>
      <c r="F63" t="str">
        <f>CONCATENATE($F$4,": ",CONCATENATE("N[",Worksheet!M57,"]"))</f>
        <v xml:space="preserve"> (Сплит система) Теплопроизводительность: N[13,50 (4,20–16,20)]</v>
      </c>
      <c r="G63" t="str">
        <f>CONCATENATE($G$4,": ",CONCATENATE("N[",Worksheet!N57,"]"))</f>
        <v xml:space="preserve"> (Потребляемая мощность) Охлаждение: N[3,530]</v>
      </c>
      <c r="H63" t="str">
        <f>CONCATENATE($H$4,": ",CONCATENATE("N[",Worksheet!O57,"]"))</f>
        <v xml:space="preserve"> (Потребляемая мощность) Обогрев: N[3,370]</v>
      </c>
      <c r="I63" t="str">
        <f t="shared" si="0"/>
        <v xml:space="preserve"> (Рабочий ток) Охлаждение: </v>
      </c>
      <c r="J63" t="str">
        <f t="shared" si="1"/>
        <v xml:space="preserve"> (Рабочий ток) Обогрев: </v>
      </c>
      <c r="K63" t="str">
        <f t="shared" si="1"/>
        <v xml:space="preserve"> (Рабочий ток) Обогрев: </v>
      </c>
      <c r="L63" t="str">
        <f>CONCATENATE($L$4,": ",CONCATENATE("S[",Worksheet!AT57,"]"))</f>
        <v xml:space="preserve"> (Рабочий ток) Хладагент: S[R32]</v>
      </c>
      <c r="M63" t="str">
        <f t="shared" si="2"/>
        <v xml:space="preserve"> (Рабочий ток) Количество хладагента: </v>
      </c>
      <c r="N63" t="str">
        <f t="shared" si="3"/>
        <v xml:space="preserve"> (Рабочий ток) Объем рециркулируемого воздуха внутреннего блока: </v>
      </c>
      <c r="O63" t="str">
        <f t="shared" si="4"/>
        <v xml:space="preserve"> (Внутренний блок) Размеры (Ш × Г × В): </v>
      </c>
      <c r="P63" t="str">
        <f t="shared" si="5"/>
        <v xml:space="preserve"> (Внутренний блок) Упаковка (Ш × Г × В): </v>
      </c>
      <c r="Q63" t="str">
        <f t="shared" si="6"/>
        <v xml:space="preserve"> (Внутренний блок) Масса (нетто / брутто): </v>
      </c>
      <c r="R63" t="str">
        <f>CONCATENATE($R$4,": ",CONCATENATE("S[",CONCATENATE(Worksheet!R57," / ",Worksheet!S57),"]"))</f>
        <v xml:space="preserve"> (Внутренний блок) Уровень шума мин. / макс.: S[ / ]</v>
      </c>
      <c r="S63" t="str">
        <f>CONCATENATE($S$4,": ",CONCATENATE("S[",Worksheet!AK57,"]"))</f>
        <v xml:space="preserve"> (Наружный блок) Марка компрессора: S[]</v>
      </c>
      <c r="T63" t="str">
        <f t="shared" si="7"/>
        <v xml:space="preserve"> (Наружный блок) Размеры (Ш × Г × В): </v>
      </c>
      <c r="U63" t="str">
        <f t="shared" si="8"/>
        <v xml:space="preserve"> (Наружный блок) Упаковка (Ш × Г × В): </v>
      </c>
      <c r="V63" t="str">
        <f t="shared" si="9"/>
        <v xml:space="preserve"> (Наружный блок) Масса (нетто / брутто): </v>
      </c>
      <c r="W63" t="str">
        <f>CONCATENATE($W$4,": ",CONCATENATE("N[",Worksheet!V57,"]"))</f>
        <v xml:space="preserve"> (Наружный блок) Максимальный уровень шума: N[]</v>
      </c>
      <c r="X63" t="str">
        <f>CONCATENATE("N[",Worksheet!AM57,"]")</f>
        <v>N[9,52]</v>
      </c>
      <c r="Y63" t="str">
        <f>CONCATENATE($Y$4,": ",CONCATENATE("N[",Worksheet!AN57,"]"))</f>
        <v xml:space="preserve"> (Соединительные трубы) Газовая линия : N[15,88]</v>
      </c>
      <c r="Z63" t="str">
        <f>CONCATENATE($Z$4,": ",CONCATENATE("N[",Worksheet!P57,"]"))</f>
        <v xml:space="preserve"> (Соединительные трубы) Максимальная длина трубопровода: N[50]</v>
      </c>
      <c r="AA63" t="str">
        <f>CONCATENATE($AA$4,": ",CONCATENATE("S[",Worksheet!Q57,"]"))</f>
        <v xml:space="preserve"> (Соединительные трубы) Максимальный перепад высот: S[30]</v>
      </c>
      <c r="AB63" t="str">
        <f>CONCATENATE($AB$4,": ",CONCATENATE("S[",CONCATENATE("от ",Worksheet!W57," до +",Worksheet!X57),"]"))</f>
        <v xml:space="preserve"> (Допустимая темп. наружного воздуха) Охлаждение: S[от -15 до +46]</v>
      </c>
      <c r="AC63" t="str">
        <f>CONCATENATE($AC$4,": ",CONCATENATE("S[",CONCATENATE("от ",Worksheet!Y57," до +",Worksheet!Z57),"]"))</f>
        <v xml:space="preserve"> (Допустимая темп. наружного воздуха) Обогрев: S[от -15 до +24]</v>
      </c>
    </row>
    <row r="64" spans="1:29" x14ac:dyDescent="0.25">
      <c r="A64" t="str">
        <f>CONCATENATE($A$4,": ",CONCATENATE("E[",Worksheet!B58,"]"))</f>
        <v>Производитель: E[FUJITSU]</v>
      </c>
      <c r="B64" s="11" t="str">
        <f>CONCATENATE($B$4,": ",CONCATENATE(Worksheet!C58,"[",IF(LEFT(TRIM(Worksheet!D58),6)="Сплит-","Сплит-система",IF(LEFT(TRIM(Worksheet!D58),1)="Блок н","Наружный блок","Блок внутренний")),"]"))</f>
        <v xml:space="preserve"> Тип: PAC[Сплит-система]</v>
      </c>
      <c r="C64" t="str">
        <f>CONCATENATE($C$4,": ",CONCATENATE("N[",Worksheet!L58,"]"))</f>
        <v xml:space="preserve"> (Сплит система) Холодопроизводительность: N[13,40 (4,50–14,50)]</v>
      </c>
      <c r="D64" t="str">
        <f>CONCATENATE($D$4,": ",CONCATENATE("N[",Worksheet!AC58,"]"))</f>
        <v xml:space="preserve"> (Сплит система) Площадь помещения: N[]</v>
      </c>
      <c r="E64" t="str">
        <f>CONCATENATE($E$4,": ",IF(Worksheet!K58="Y",CONCATENATE("S[","да]"),CONCATENATE("S[","нет]")))</f>
        <v xml:space="preserve"> (Сплит система) Инвертор: S[да]</v>
      </c>
      <c r="F64" t="str">
        <f>CONCATENATE($F$4,": ",CONCATENATE("N[",Worksheet!M58,"]"))</f>
        <v xml:space="preserve"> (Сплит система) Теплопроизводительность: N[15,50 (4,70–16,50)]</v>
      </c>
      <c r="G64" t="str">
        <f>CONCATENATE($G$4,": ",CONCATENATE("N[",Worksheet!N58,"]"))</f>
        <v xml:space="preserve"> (Потребляемая мощность) Охлаждение: N[4,420]</v>
      </c>
      <c r="H64" t="str">
        <f>CONCATENATE($H$4,": ",CONCATENATE("N[",Worksheet!O58,"]"))</f>
        <v xml:space="preserve"> (Потребляемая мощность) Обогрев: N[3,890]</v>
      </c>
      <c r="I64" t="str">
        <f t="shared" si="0"/>
        <v xml:space="preserve"> (Рабочий ток) Охлаждение: </v>
      </c>
      <c r="J64" t="str">
        <f t="shared" si="1"/>
        <v xml:space="preserve"> (Рабочий ток) Обогрев: </v>
      </c>
      <c r="K64" t="str">
        <f t="shared" si="1"/>
        <v xml:space="preserve"> (Рабочий ток) Обогрев: </v>
      </c>
      <c r="L64" t="str">
        <f>CONCATENATE($L$4,": ",CONCATENATE("S[",Worksheet!AT58,"]"))</f>
        <v xml:space="preserve"> (Рабочий ток) Хладагент: S[R32]</v>
      </c>
      <c r="M64" t="str">
        <f t="shared" si="2"/>
        <v xml:space="preserve"> (Рабочий ток) Количество хладагента: </v>
      </c>
      <c r="N64" t="str">
        <f t="shared" si="3"/>
        <v xml:space="preserve"> (Рабочий ток) Объем рециркулируемого воздуха внутреннего блока: </v>
      </c>
      <c r="O64" t="str">
        <f t="shared" si="4"/>
        <v xml:space="preserve"> (Внутренний блок) Размеры (Ш × Г × В): </v>
      </c>
      <c r="P64" t="str">
        <f t="shared" si="5"/>
        <v xml:space="preserve"> (Внутренний блок) Упаковка (Ш × Г × В): </v>
      </c>
      <c r="Q64" t="str">
        <f t="shared" si="6"/>
        <v xml:space="preserve"> (Внутренний блок) Масса (нетто / брутто): </v>
      </c>
      <c r="R64" t="str">
        <f>CONCATENATE($R$4,": ",CONCATENATE("S[",CONCATENATE(Worksheet!R58," / ",Worksheet!S58),"]"))</f>
        <v xml:space="preserve"> (Внутренний блок) Уровень шума мин. / макс.: S[ / ]</v>
      </c>
      <c r="S64" t="str">
        <f>CONCATENATE($S$4,": ",CONCATENATE("S[",Worksheet!AK58,"]"))</f>
        <v xml:space="preserve"> (Наружный блок) Марка компрессора: S[]</v>
      </c>
      <c r="T64" t="str">
        <f t="shared" si="7"/>
        <v xml:space="preserve"> (Наружный блок) Размеры (Ш × Г × В): </v>
      </c>
      <c r="U64" t="str">
        <f t="shared" si="8"/>
        <v xml:space="preserve"> (Наружный блок) Упаковка (Ш × Г × В): </v>
      </c>
      <c r="V64" t="str">
        <f t="shared" si="9"/>
        <v xml:space="preserve"> (Наружный блок) Масса (нетто / брутто): </v>
      </c>
      <c r="W64" t="str">
        <f>CONCATENATE($W$4,": ",CONCATENATE("N[",Worksheet!V58,"]"))</f>
        <v xml:space="preserve"> (Наружный блок) Максимальный уровень шума: N[]</v>
      </c>
      <c r="X64" t="str">
        <f>CONCATENATE("N[",Worksheet!AM58,"]")</f>
        <v>N[9,52]</v>
      </c>
      <c r="Y64" t="str">
        <f>CONCATENATE($Y$4,": ",CONCATENATE("N[",Worksheet!AN58,"]"))</f>
        <v xml:space="preserve"> (Соединительные трубы) Газовая линия : N[15,88]</v>
      </c>
      <c r="Z64" t="str">
        <f>CONCATENATE($Z$4,": ",CONCATENATE("N[",Worksheet!P58,"]"))</f>
        <v xml:space="preserve"> (Соединительные трубы) Максимальная длина трубопровода: N[50]</v>
      </c>
      <c r="AA64" t="str">
        <f>CONCATENATE($AA$4,": ",CONCATENATE("S[",Worksheet!Q58,"]"))</f>
        <v xml:space="preserve"> (Соединительные трубы) Максимальный перепад высот: S[30]</v>
      </c>
      <c r="AB64" t="str">
        <f>CONCATENATE($AB$4,": ",CONCATENATE("S[",CONCATENATE("от ",Worksheet!W58," до +",Worksheet!X58),"]"))</f>
        <v xml:space="preserve"> (Допустимая темп. наружного воздуха) Охлаждение: S[от -15 до +46]</v>
      </c>
      <c r="AC64" t="str">
        <f>CONCATENATE($AC$4,": ",CONCATENATE("S[",CONCATENATE("от ",Worksheet!Y58," до +",Worksheet!Z58),"]"))</f>
        <v xml:space="preserve"> (Допустимая темп. наружного воздуха) Обогрев: S[от -15 до +24]</v>
      </c>
    </row>
    <row r="65" spans="1:29" x14ac:dyDescent="0.25">
      <c r="A65" t="str">
        <f>CONCATENATE($A$4,": ",CONCATENATE("E[",Worksheet!B59,"]"))</f>
        <v>Производитель: E[FUJITSU]</v>
      </c>
      <c r="B65" s="11" t="str">
        <f>CONCATENATE($B$4,": ",CONCATENATE(Worksheet!C59,"[",IF(LEFT(TRIM(Worksheet!D59),6)="Сплит-","Сплит-система",IF(LEFT(TRIM(Worksheet!D59),1)="Блок н","Наружный блок","Блок внутренний")),"]"))</f>
        <v xml:space="preserve"> Тип: PAC[Сплит-система]</v>
      </c>
      <c r="C65" t="str">
        <f>CONCATENATE($C$4,": ",CONCATENATE("N[",Worksheet!L59,"]"))</f>
        <v xml:space="preserve"> (Сплит система) Холодопроизводительность: N[12,50 (5,00~14,00)]</v>
      </c>
      <c r="D65" t="str">
        <f>CONCATENATE($D$4,": ",CONCATENATE("N[",Worksheet!AC59,"]"))</f>
        <v xml:space="preserve"> (Сплит система) Площадь помещения: N[90]</v>
      </c>
      <c r="E65" t="str">
        <f>CONCATENATE($E$4,": ",IF(Worksheet!K59="Y",CONCATENATE("S[","да]"),CONCATENATE("S[","нет]")))</f>
        <v xml:space="preserve"> (Сплит система) Инвертор: S[да]</v>
      </c>
      <c r="F65" t="str">
        <f>CONCATENATE($F$4,": ",CONCATENATE("N[",Worksheet!M59,"]"))</f>
        <v xml:space="preserve"> (Сплит система) Теплопроизводительность: N[14,00 (5,40~16,20)]</v>
      </c>
      <c r="G65" t="str">
        <f>CONCATENATE($G$4,": ",CONCATENATE("N[",Worksheet!N59,"]"))</f>
        <v xml:space="preserve"> (Потребляемая мощность) Охлаждение: N[4,06 (6,14)]</v>
      </c>
      <c r="H65" t="str">
        <f>CONCATENATE($H$4,": ",CONCATENATE("N[",Worksheet!O59,"]"))</f>
        <v xml:space="preserve"> (Потребляемая мощность) Обогрев: N[3,67 (6,14)]</v>
      </c>
      <c r="I65" t="str">
        <f t="shared" si="0"/>
        <v xml:space="preserve"> (Рабочий ток) Охлаждение: </v>
      </c>
      <c r="J65" t="str">
        <f t="shared" si="1"/>
        <v xml:space="preserve"> (Рабочий ток) Обогрев: </v>
      </c>
      <c r="K65" t="str">
        <f t="shared" si="1"/>
        <v xml:space="preserve"> (Рабочий ток) Обогрев: </v>
      </c>
      <c r="L65" t="str">
        <f>CONCATENATE($L$4,": ",CONCATENATE("S[",Worksheet!AT59,"]"))</f>
        <v xml:space="preserve"> (Рабочий ток) Хладагент: S[R410A]</v>
      </c>
      <c r="M65" t="str">
        <f t="shared" si="2"/>
        <v xml:space="preserve"> (Рабочий ток) Количество хладагента: </v>
      </c>
      <c r="N65" t="str">
        <f t="shared" si="3"/>
        <v xml:space="preserve"> (Рабочий ток) Объем рециркулируемого воздуха внутреннего блока: </v>
      </c>
      <c r="O65" t="str">
        <f t="shared" si="4"/>
        <v xml:space="preserve"> (Внутренний блок) Размеры (Ш × Г × В): </v>
      </c>
      <c r="P65" t="str">
        <f t="shared" si="5"/>
        <v xml:space="preserve"> (Внутренний блок) Упаковка (Ш × Г × В): </v>
      </c>
      <c r="Q65" t="str">
        <f t="shared" si="6"/>
        <v xml:space="preserve"> (Внутренний блок) Масса (нетто / брутто): </v>
      </c>
      <c r="R65" t="str">
        <f>CONCATENATE($R$4,": ",CONCATENATE("S[",CONCATENATE(Worksheet!R59," / ",Worksheet!S59),"]"))</f>
        <v xml:space="preserve"> (Внутренний блок) Уровень шума мин. / макс.: S[ / ]</v>
      </c>
      <c r="S65" t="str">
        <f>CONCATENATE($S$4,": ",CONCATENATE("S[",Worksheet!AK59,"]"))</f>
        <v xml:space="preserve"> (Наружный блок) Марка компрессора: S[TOSHIBA]</v>
      </c>
      <c r="T65" t="str">
        <f t="shared" si="7"/>
        <v xml:space="preserve"> (Наружный блок) Размеры (Ш × Г × В): </v>
      </c>
      <c r="U65" t="str">
        <f t="shared" si="8"/>
        <v xml:space="preserve"> (Наружный блок) Упаковка (Ш × Г × В): </v>
      </c>
      <c r="V65" t="str">
        <f t="shared" si="9"/>
        <v xml:space="preserve"> (Наружный блок) Масса (нетто / брутто): </v>
      </c>
      <c r="W65" t="str">
        <f>CONCATENATE($W$4,": ",CONCATENATE("N[",Worksheet!V59,"]"))</f>
        <v xml:space="preserve"> (Наружный блок) Максимальный уровень шума: N[]</v>
      </c>
      <c r="X65" t="str">
        <f>CONCATENATE("N[",Worksheet!AM59,"]")</f>
        <v>N[9,52]</v>
      </c>
      <c r="Y65" t="str">
        <f>CONCATENATE($Y$4,": ",CONCATENATE("N[",Worksheet!AN59,"]"))</f>
        <v xml:space="preserve"> (Соединительные трубы) Газовая линия : N[15,88]</v>
      </c>
      <c r="Z65" t="str">
        <f>CONCATENATE($Z$4,": ",CONCATENATE("N[",Worksheet!P59,"]"))</f>
        <v xml:space="preserve"> (Соединительные трубы) Максимальная длина трубопровода: N[75]</v>
      </c>
      <c r="AA65" t="str">
        <f>CONCATENATE($AA$4,": ",CONCATENATE("S[",Worksheet!Q59,"]"))</f>
        <v xml:space="preserve"> (Соединительные трубы) Максимальный перепад высот: S[30]</v>
      </c>
      <c r="AB65" t="str">
        <f>CONCATENATE($AB$4,": ",CONCATENATE("S[",CONCATENATE("от ",Worksheet!W59," до +",Worksheet!X59),"]"))</f>
        <v xml:space="preserve"> (Допустимая темп. наружного воздуха) Охлаждение: S[от -15 до +46]</v>
      </c>
      <c r="AC65" t="str">
        <f>CONCATENATE($AC$4,": ",CONCATENATE("S[",CONCATENATE("от ",Worksheet!Y59," до +",Worksheet!Z59),"]"))</f>
        <v xml:space="preserve"> (Допустимая темп. наружного воздуха) Обогрев: S[от -15 до +24]</v>
      </c>
    </row>
    <row r="66" spans="1:29" x14ac:dyDescent="0.25">
      <c r="A66" t="str">
        <f>CONCATENATE($A$4,": ",CONCATENATE("E[",Worksheet!B60,"]"))</f>
        <v>Производитель: E[FUJITSU]</v>
      </c>
      <c r="B66" s="11" t="str">
        <f>CONCATENATE($B$4,": ",CONCATENATE(Worksheet!C60,"[",IF(LEFT(TRIM(Worksheet!D60),6)="Сплит-","Сплит-система",IF(LEFT(TRIM(Worksheet!D60),1)="Блок н","Наружный блок","Блок внутренний")),"]"))</f>
        <v xml:space="preserve"> Тип: PAC[Сплит-система]</v>
      </c>
      <c r="C66" t="str">
        <f>CONCATENATE($C$4,": ",CONCATENATE("N[",Worksheet!L60,"]"))</f>
        <v xml:space="preserve"> (Сплит система) Холодопроизводительность: N[12,50 (4,50~14,00)]</v>
      </c>
      <c r="D66" t="str">
        <f>CONCATENATE($D$4,": ",CONCATENATE("N[",Worksheet!AC60,"]"))</f>
        <v xml:space="preserve"> (Сплит система) Площадь помещения: N[90]</v>
      </c>
      <c r="E66" t="str">
        <f>CONCATENATE($E$4,": ",IF(Worksheet!K60="Y",CONCATENATE("S[","да]"),CONCATENATE("S[","нет]")))</f>
        <v xml:space="preserve"> (Сплит система) Инвертор: S[да]</v>
      </c>
      <c r="F66" t="str">
        <f>CONCATENATE($F$4,": ",CONCATENATE("N[",Worksheet!M60,"]"))</f>
        <v xml:space="preserve"> (Сплит система) Теплопроизводительность: N[14,00 (5,00~16,20)]</v>
      </c>
      <c r="G66" t="str">
        <f>CONCATENATE($G$4,": ",CONCATENATE("N[",Worksheet!N60,"]"))</f>
        <v xml:space="preserve"> (Потребляемая мощность) Охлаждение: N[4,30 (5,15)]</v>
      </c>
      <c r="H66" t="str">
        <f>CONCATENATE($H$4,": ",CONCATENATE("N[",Worksheet!O60,"]"))</f>
        <v xml:space="preserve"> (Потребляемая мощность) Обогрев: N[3,80 (5,15)]</v>
      </c>
      <c r="I66" t="str">
        <f t="shared" si="0"/>
        <v xml:space="preserve"> (Рабочий ток) Охлаждение: </v>
      </c>
      <c r="J66" t="str">
        <f t="shared" si="1"/>
        <v xml:space="preserve"> (Рабочий ток) Обогрев: </v>
      </c>
      <c r="K66" t="str">
        <f t="shared" si="1"/>
        <v xml:space="preserve"> (Рабочий ток) Обогрев: </v>
      </c>
      <c r="L66" t="str">
        <f>CONCATENATE($L$4,": ",CONCATENATE("S[",Worksheet!AT60,"]"))</f>
        <v xml:space="preserve"> (Рабочий ток) Хладагент: S[R410A]</v>
      </c>
      <c r="M66" t="str">
        <f t="shared" si="2"/>
        <v xml:space="preserve"> (Рабочий ток) Количество хладагента: </v>
      </c>
      <c r="N66" t="str">
        <f t="shared" si="3"/>
        <v xml:space="preserve"> (Рабочий ток) Объем рециркулируемого воздуха внутреннего блока: </v>
      </c>
      <c r="O66" t="str">
        <f t="shared" si="4"/>
        <v xml:space="preserve"> (Внутренний блок) Размеры (Ш × Г × В): </v>
      </c>
      <c r="P66" t="str">
        <f t="shared" si="5"/>
        <v xml:space="preserve"> (Внутренний блок) Упаковка (Ш × Г × В): </v>
      </c>
      <c r="Q66" t="str">
        <f t="shared" si="6"/>
        <v xml:space="preserve"> (Внутренний блок) Масса (нетто / брутто): </v>
      </c>
      <c r="R66" t="str">
        <f>CONCATENATE($R$4,": ",CONCATENATE("S[",CONCATENATE(Worksheet!R60," / ",Worksheet!S60),"]"))</f>
        <v xml:space="preserve"> (Внутренний блок) Уровень шума мин. / макс.: S[ / ]</v>
      </c>
      <c r="S66" t="str">
        <f>CONCATENATE($S$4,": ",CONCATENATE("S[",Worksheet!AK60,"]"))</f>
        <v xml:space="preserve"> (Наружный блок) Марка компрессора: S[GENERAL]</v>
      </c>
      <c r="T66" t="str">
        <f t="shared" si="7"/>
        <v xml:space="preserve"> (Наружный блок) Размеры (Ш × Г × В): </v>
      </c>
      <c r="U66" t="str">
        <f t="shared" si="8"/>
        <v xml:space="preserve"> (Наружный блок) Упаковка (Ш × Г × В): </v>
      </c>
      <c r="V66" t="str">
        <f t="shared" si="9"/>
        <v xml:space="preserve"> (Наружный блок) Масса (нетто / брутто): </v>
      </c>
      <c r="W66" t="str">
        <f>CONCATENATE($W$4,": ",CONCATENATE("N[",Worksheet!V60,"]"))</f>
        <v xml:space="preserve"> (Наружный блок) Максимальный уровень шума: N[]</v>
      </c>
      <c r="X66" t="str">
        <f>CONCATENATE("N[",Worksheet!AM60,"]")</f>
        <v>N[9,52]</v>
      </c>
      <c r="Y66" t="str">
        <f>CONCATENATE($Y$4,": ",CONCATENATE("N[",Worksheet!AN60,"]"))</f>
        <v xml:space="preserve"> (Соединительные трубы) Газовая линия : N[15,88]</v>
      </c>
      <c r="Z66" t="str">
        <f>CONCATENATE($Z$4,": ",CONCATENATE("N[",Worksheet!P60,"]"))</f>
        <v xml:space="preserve"> (Соединительные трубы) Максимальная длина трубопровода: N[50]</v>
      </c>
      <c r="AA66" t="str">
        <f>CONCATENATE($AA$4,": ",CONCATENATE("S[",Worksheet!Q60,"]"))</f>
        <v xml:space="preserve"> (Соединительные трубы) Максимальный перепад высот: S[30]</v>
      </c>
      <c r="AB66" t="str">
        <f>CONCATENATE($AB$4,": ",CONCATENATE("S[",CONCATENATE("от ",Worksheet!W60," до +",Worksheet!X60),"]"))</f>
        <v xml:space="preserve"> (Допустимая темп. наружного воздуха) Охлаждение: S[от -15 до +46]</v>
      </c>
      <c r="AC66" t="str">
        <f>CONCATENATE($AC$4,": ",CONCATENATE("S[",CONCATENATE("от ",Worksheet!Y60," до +",Worksheet!Z60),"]"))</f>
        <v xml:space="preserve"> (Допустимая темп. наружного воздуха) Обогрев: S[от -15 до +24]</v>
      </c>
    </row>
    <row r="67" spans="1:29" x14ac:dyDescent="0.25">
      <c r="A67" t="str">
        <f>CONCATENATE($A$4,": ",CONCATENATE("E[",Worksheet!B61,"]"))</f>
        <v>Производитель: E[FUJITSU]</v>
      </c>
      <c r="B67" s="11" t="str">
        <f>CONCATENATE($B$4,": ",CONCATENATE(Worksheet!C61,"[",IF(LEFT(TRIM(Worksheet!D61),6)="Сплит-","Сплит-система",IF(LEFT(TRIM(Worksheet!D61),1)="Блок н","Наружный блок","Блок внутренний")),"]"))</f>
        <v xml:space="preserve"> Тип: PAC[Сплит-система]</v>
      </c>
      <c r="C67" t="str">
        <f>CONCATENATE($C$4,": ",CONCATENATE("N[",Worksheet!L61,"]"))</f>
        <v xml:space="preserve"> (Сплит система) Холодопроизводительность: N[14,00 (5,40~16,00)]</v>
      </c>
      <c r="D67" t="str">
        <f>CONCATENATE($D$4,": ",CONCATENATE("N[",Worksheet!AC61,"]"))</f>
        <v xml:space="preserve"> (Сплит система) Площадь помещения: N[100]</v>
      </c>
      <c r="E67" t="str">
        <f>CONCATENATE($E$4,": ",IF(Worksheet!K61="Y",CONCATENATE("S[","да]"),CONCATENATE("S[","нет]")))</f>
        <v xml:space="preserve"> (Сплит система) Инвертор: S[да]</v>
      </c>
      <c r="F67" t="str">
        <f>CONCATENATE($F$4,": ",CONCATENATE("N[",Worksheet!M61,"]"))</f>
        <v xml:space="preserve"> (Сплит система) Теплопроизводительность: N[16,00 (5,80~18,00)]</v>
      </c>
      <c r="G67" t="str">
        <f>CONCATENATE($G$4,": ",CONCATENATE("N[",Worksheet!N61,"]"))</f>
        <v xml:space="preserve"> (Потребляемая мощность) Охлаждение: N[4,65 (6,83)]</v>
      </c>
      <c r="H67" t="str">
        <f>CONCATENATE($H$4,": ",CONCATENATE("N[",Worksheet!O61,"]"))</f>
        <v xml:space="preserve"> (Потребляемая мощность) Обогрев: N[4,37 (6,83)]</v>
      </c>
      <c r="I67" t="str">
        <f t="shared" si="0"/>
        <v xml:space="preserve"> (Рабочий ток) Охлаждение: </v>
      </c>
      <c r="J67" t="str">
        <f t="shared" si="1"/>
        <v xml:space="preserve"> (Рабочий ток) Обогрев: </v>
      </c>
      <c r="K67" t="str">
        <f t="shared" si="1"/>
        <v xml:space="preserve"> (Рабочий ток) Обогрев: </v>
      </c>
      <c r="L67" t="str">
        <f>CONCATENATE($L$4,": ",CONCATENATE("S[",Worksheet!AT61,"]"))</f>
        <v xml:space="preserve"> (Рабочий ток) Хладагент: S[R410A]</v>
      </c>
      <c r="M67" t="str">
        <f t="shared" si="2"/>
        <v xml:space="preserve"> (Рабочий ток) Количество хладагента: </v>
      </c>
      <c r="N67" t="str">
        <f t="shared" si="3"/>
        <v xml:space="preserve"> (Рабочий ток) Объем рециркулируемого воздуха внутреннего блока: </v>
      </c>
      <c r="O67" t="str">
        <f t="shared" si="4"/>
        <v xml:space="preserve"> (Внутренний блок) Размеры (Ш × Г × В): </v>
      </c>
      <c r="P67" t="str">
        <f t="shared" si="5"/>
        <v xml:space="preserve"> (Внутренний блок) Упаковка (Ш × Г × В): </v>
      </c>
      <c r="Q67" t="str">
        <f t="shared" si="6"/>
        <v xml:space="preserve"> (Внутренний блок) Масса (нетто / брутто): </v>
      </c>
      <c r="R67" t="str">
        <f>CONCATENATE($R$4,": ",CONCATENATE("S[",CONCATENATE(Worksheet!R61," / ",Worksheet!S61),"]"))</f>
        <v xml:space="preserve"> (Внутренний блок) Уровень шума мин. / макс.: S[ / ]</v>
      </c>
      <c r="S67" t="str">
        <f>CONCATENATE($S$4,": ",CONCATENATE("S[",Worksheet!AK61,"]"))</f>
        <v xml:space="preserve"> (Наружный блок) Марка компрессора: S[TOSHIBA]</v>
      </c>
      <c r="T67" t="str">
        <f t="shared" si="7"/>
        <v xml:space="preserve"> (Наружный блок) Размеры (Ш × Г × В): </v>
      </c>
      <c r="U67" t="str">
        <f t="shared" si="8"/>
        <v xml:space="preserve"> (Наружный блок) Упаковка (Ш × Г × В): </v>
      </c>
      <c r="V67" t="str">
        <f t="shared" si="9"/>
        <v xml:space="preserve"> (Наружный блок) Масса (нетто / брутто): </v>
      </c>
      <c r="W67" t="str">
        <f>CONCATENATE($W$4,": ",CONCATENATE("N[",Worksheet!V61,"]"))</f>
        <v xml:space="preserve"> (Наружный блок) Максимальный уровень шума: N[]</v>
      </c>
      <c r="X67" t="str">
        <f>CONCATENATE("N[",Worksheet!AM61,"]")</f>
        <v>N[9,52]</v>
      </c>
      <c r="Y67" t="str">
        <f>CONCATENATE($Y$4,": ",CONCATENATE("N[",Worksheet!AN61,"]"))</f>
        <v xml:space="preserve"> (Соединительные трубы) Газовая линия : N[15,88]</v>
      </c>
      <c r="Z67" t="str">
        <f>CONCATENATE($Z$4,": ",CONCATENATE("N[",Worksheet!P61,"]"))</f>
        <v xml:space="preserve"> (Соединительные трубы) Максимальная длина трубопровода: N[75]</v>
      </c>
      <c r="AA67" t="str">
        <f>CONCATENATE($AA$4,": ",CONCATENATE("S[",Worksheet!Q61,"]"))</f>
        <v xml:space="preserve"> (Соединительные трубы) Максимальный перепад высот: S[30]</v>
      </c>
      <c r="AB67" t="str">
        <f>CONCATENATE($AB$4,": ",CONCATENATE("S[",CONCATENATE("от ",Worksheet!W61," до +",Worksheet!X61),"]"))</f>
        <v xml:space="preserve"> (Допустимая темп. наружного воздуха) Охлаждение: S[от -15 до +46]</v>
      </c>
      <c r="AC67" t="str">
        <f>CONCATENATE($AC$4,": ",CONCATENATE("S[",CONCATENATE("от ",Worksheet!Y61," до +",Worksheet!Z61),"]"))</f>
        <v xml:space="preserve"> (Допустимая темп. наружного воздуха) Обогрев: S[от -15 до +24]</v>
      </c>
    </row>
    <row r="68" spans="1:29" x14ac:dyDescent="0.25">
      <c r="A68" t="str">
        <f>CONCATENATE($A$4,": ",CONCATENATE("E[",Worksheet!B62,"]"))</f>
        <v>Производитель: E[FUJITSU]</v>
      </c>
      <c r="B68" s="11" t="str">
        <f>CONCATENATE($B$4,": ",CONCATENATE(Worksheet!C62,"[",IF(LEFT(TRIM(Worksheet!D62),6)="Сплит-","Сплит-система",IF(LEFT(TRIM(Worksheet!D62),1)="Блок н","Наружный блок","Блок внутренний")),"]"))</f>
        <v xml:space="preserve"> Тип: PAC[Сплит-система]</v>
      </c>
      <c r="C68" t="str">
        <f>CONCATENATE($C$4,": ",CONCATENATE("N[",Worksheet!L62,"]"))</f>
        <v xml:space="preserve"> (Сплит система) Холодопроизводительность: N[]</v>
      </c>
      <c r="D68" t="str">
        <f>CONCATENATE($D$4,": ",CONCATENATE("N[",Worksheet!AC62,"]"))</f>
        <v xml:space="preserve"> (Сплит система) Площадь помещения: N[]</v>
      </c>
      <c r="E68" t="str">
        <f>CONCATENATE($E$4,": ",IF(Worksheet!K62="Y",CONCATENATE("S[","да]"),CONCATENATE("S[","нет]")))</f>
        <v xml:space="preserve"> (Сплит система) Инвертор: S[да]</v>
      </c>
      <c r="F68" t="str">
        <f>CONCATENATE($F$4,": ",CONCATENATE("N[",Worksheet!M62,"]"))</f>
        <v xml:space="preserve"> (Сплит система) Теплопроизводительность: N[]</v>
      </c>
      <c r="G68" t="str">
        <f>CONCATENATE($G$4,": ",CONCATENATE("N[",Worksheet!N62,"]"))</f>
        <v xml:space="preserve"> (Потребляемая мощность) Охлаждение: N[]</v>
      </c>
      <c r="H68" t="str">
        <f>CONCATENATE($H$4,": ",CONCATENATE("N[",Worksheet!O62,"]"))</f>
        <v xml:space="preserve"> (Потребляемая мощность) Обогрев: N[]</v>
      </c>
      <c r="I68" t="str">
        <f t="shared" si="0"/>
        <v xml:space="preserve"> (Рабочий ток) Охлаждение: </v>
      </c>
      <c r="J68" t="str">
        <f t="shared" si="1"/>
        <v xml:space="preserve"> (Рабочий ток) Обогрев: </v>
      </c>
      <c r="K68" t="str">
        <f t="shared" si="1"/>
        <v xml:space="preserve"> (Рабочий ток) Обогрев: </v>
      </c>
      <c r="L68" t="str">
        <f>CONCATENATE($L$4,": ",CONCATENATE("S[",Worksheet!AT62,"]"))</f>
        <v xml:space="preserve"> (Рабочий ток) Хладагент: S[]</v>
      </c>
      <c r="M68" t="str">
        <f t="shared" si="2"/>
        <v xml:space="preserve"> (Рабочий ток) Количество хладагента: </v>
      </c>
      <c r="N68" t="str">
        <f t="shared" si="3"/>
        <v xml:space="preserve"> (Рабочий ток) Объем рециркулируемого воздуха внутреннего блока: </v>
      </c>
      <c r="O68" t="str">
        <f t="shared" si="4"/>
        <v xml:space="preserve"> (Внутренний блок) Размеры (Ш × Г × В): </v>
      </c>
      <c r="P68" t="str">
        <f t="shared" si="5"/>
        <v xml:space="preserve"> (Внутренний блок) Упаковка (Ш × Г × В): </v>
      </c>
      <c r="Q68" t="str">
        <f t="shared" si="6"/>
        <v xml:space="preserve"> (Внутренний блок) Масса (нетто / брутто): </v>
      </c>
      <c r="R68" t="str">
        <f>CONCATENATE($R$4,": ",CONCATENATE("S[",CONCATENATE(Worksheet!R62," / ",Worksheet!S62),"]"))</f>
        <v xml:space="preserve"> (Внутренний блок) Уровень шума мин. / макс.: S[ / ]</v>
      </c>
      <c r="S68" t="str">
        <f>CONCATENATE($S$4,": ",CONCATENATE("S[",Worksheet!AK62,"]"))</f>
        <v xml:space="preserve"> (Наружный блок) Марка компрессора: S[]</v>
      </c>
      <c r="T68" t="str">
        <f t="shared" si="7"/>
        <v xml:space="preserve"> (Наружный блок) Размеры (Ш × Г × В): </v>
      </c>
      <c r="U68" t="str">
        <f t="shared" si="8"/>
        <v xml:space="preserve"> (Наружный блок) Упаковка (Ш × Г × В): </v>
      </c>
      <c r="V68" t="str">
        <f t="shared" si="9"/>
        <v xml:space="preserve"> (Наружный блок) Масса (нетто / брутто): </v>
      </c>
      <c r="W68" t="str">
        <f>CONCATENATE($W$4,": ",CONCATENATE("N[",Worksheet!V62,"]"))</f>
        <v xml:space="preserve"> (Наружный блок) Максимальный уровень шума: N[]</v>
      </c>
      <c r="X68" t="str">
        <f>CONCATENATE("N[",Worksheet!AM62,"]")</f>
        <v>N[]</v>
      </c>
      <c r="Y68" t="str">
        <f>CONCATENATE($Y$4,": ",CONCATENATE("N[",Worksheet!AN62,"]"))</f>
        <v xml:space="preserve"> (Соединительные трубы) Газовая линия : N[]</v>
      </c>
      <c r="Z68" t="str">
        <f>CONCATENATE($Z$4,": ",CONCATENATE("N[",Worksheet!P62,"]"))</f>
        <v xml:space="preserve"> (Соединительные трубы) Максимальная длина трубопровода: N[]</v>
      </c>
      <c r="AA68" t="str">
        <f>CONCATENATE($AA$4,": ",CONCATENATE("S[",Worksheet!Q62,"]"))</f>
        <v xml:space="preserve"> (Соединительные трубы) Максимальный перепад высот: S[]</v>
      </c>
      <c r="AB68" t="str">
        <f>CONCATENATE($AB$4,": ",CONCATENATE("S[",CONCATENATE("от ",Worksheet!W62," до +",Worksheet!X62),"]"))</f>
        <v xml:space="preserve"> (Допустимая темп. наружного воздуха) Охлаждение: S[от  до +]</v>
      </c>
      <c r="AC68" t="str">
        <f>CONCATENATE($AC$4,": ",CONCATENATE("S[",CONCATENATE("от ",Worksheet!Y62," до +",Worksheet!Z62),"]"))</f>
        <v xml:space="preserve"> (Допустимая темп. наружного воздуха) Обогрев: S[от  до +]</v>
      </c>
    </row>
    <row r="69" spans="1:29" x14ac:dyDescent="0.25">
      <c r="A69" t="str">
        <f>CONCATENATE($A$4,": ",CONCATENATE("E[",Worksheet!B63,"]"))</f>
        <v>Производитель: E[FUJITSU]</v>
      </c>
      <c r="B69" s="11" t="str">
        <f>CONCATENATE($B$4,": ",CONCATENATE(Worksheet!C63,"[",IF(LEFT(TRIM(Worksheet!D63),6)="Сплит-","Сплит-система",IF(LEFT(TRIM(Worksheet!D63),1)="Блок н","Наружный блок","Блок внутренний")),"]"))</f>
        <v xml:space="preserve"> Тип: PAC[Сплит-система]</v>
      </c>
      <c r="C69" t="str">
        <f>CONCATENATE($C$4,": ",CONCATENATE("N[",Worksheet!L63,"]"))</f>
        <v xml:space="preserve"> (Сплит система) Холодопроизводительность: N[15,00 (6,20~17,50)]</v>
      </c>
      <c r="D69" t="str">
        <f>CONCATENATE($D$4,": ",CONCATENATE("N[",Worksheet!AC63,"]"))</f>
        <v xml:space="preserve"> (Сплит система) Площадь помещения: N[115]</v>
      </c>
      <c r="E69" t="str">
        <f>CONCATENATE($E$4,": ",IF(Worksheet!K63="Y",CONCATENATE("S[","да]"),CONCATENATE("S[","нет]")))</f>
        <v xml:space="preserve"> (Сплит система) Инвертор: S[да]</v>
      </c>
      <c r="F69" t="str">
        <f>CONCATENATE($F$4,": ",CONCATENATE("N[",Worksheet!M63,"]"))</f>
        <v xml:space="preserve"> (Сплит система) Теплопроизводительность: N[18,00 (6,20~20,00)]</v>
      </c>
      <c r="G69" t="str">
        <f>CONCATENATE($G$4,": ",CONCATENATE("N[",Worksheet!N63,"]"))</f>
        <v xml:space="preserve"> (Потребляемая мощность) Охлаждение: N[4,70 (7,15)]</v>
      </c>
      <c r="H69" t="str">
        <f>CONCATENATE($H$4,": ",CONCATENATE("N[",Worksheet!O63,"]"))</f>
        <v xml:space="preserve"> (Потребляемая мощность) Обогрев: N[5,15 (7,15)]</v>
      </c>
      <c r="I69" t="str">
        <f t="shared" si="0"/>
        <v xml:space="preserve"> (Рабочий ток) Охлаждение: </v>
      </c>
      <c r="J69" t="str">
        <f t="shared" si="1"/>
        <v xml:space="preserve"> (Рабочий ток) Обогрев: </v>
      </c>
      <c r="K69" t="str">
        <f t="shared" si="1"/>
        <v xml:space="preserve"> (Рабочий ток) Обогрев: </v>
      </c>
      <c r="L69" t="str">
        <f>CONCATENATE($L$4,": ",CONCATENATE("S[",Worksheet!AT63,"]"))</f>
        <v xml:space="preserve"> (Рабочий ток) Хладагент: S[R410A]</v>
      </c>
      <c r="M69" t="str">
        <f t="shared" si="2"/>
        <v xml:space="preserve"> (Рабочий ток) Количество хладагента: </v>
      </c>
      <c r="N69" t="str">
        <f t="shared" si="3"/>
        <v xml:space="preserve"> (Рабочий ток) Объем рециркулируемого воздуха внутреннего блока: </v>
      </c>
      <c r="O69" t="str">
        <f t="shared" si="4"/>
        <v xml:space="preserve"> (Внутренний блок) Размеры (Ш × Г × В): </v>
      </c>
      <c r="P69" t="str">
        <f t="shared" si="5"/>
        <v xml:space="preserve"> (Внутренний блок) Упаковка (Ш × Г × В): </v>
      </c>
      <c r="Q69" t="str">
        <f t="shared" si="6"/>
        <v xml:space="preserve"> (Внутренний блок) Масса (нетто / брутто): </v>
      </c>
      <c r="R69" t="str">
        <f>CONCATENATE($R$4,": ",CONCATENATE("S[",CONCATENATE(Worksheet!R63," / ",Worksheet!S63),"]"))</f>
        <v xml:space="preserve"> (Внутренний блок) Уровень шума мин. / макс.: S[ / ]</v>
      </c>
      <c r="S69" t="str">
        <f>CONCATENATE($S$4,": ",CONCATENATE("S[",Worksheet!AK63,"]"))</f>
        <v xml:space="preserve"> (Наружный блок) Марка компрессора: S[TOSHIBA]</v>
      </c>
      <c r="T69" t="str">
        <f t="shared" si="7"/>
        <v xml:space="preserve"> (Наружный блок) Размеры (Ш × Г × В): </v>
      </c>
      <c r="U69" t="str">
        <f t="shared" si="8"/>
        <v xml:space="preserve"> (Наружный блок) Упаковка (Ш × Г × В): </v>
      </c>
      <c r="V69" t="str">
        <f t="shared" si="9"/>
        <v xml:space="preserve"> (Наружный блок) Масса (нетто / брутто): </v>
      </c>
      <c r="W69" t="str">
        <f>CONCATENATE($W$4,": ",CONCATENATE("N[",Worksheet!V63,"]"))</f>
        <v xml:space="preserve"> (Наружный блок) Максимальный уровень шума: N[]</v>
      </c>
      <c r="X69" t="str">
        <f>CONCATENATE("N[",Worksheet!AM63,"]")</f>
        <v>N[9,52]</v>
      </c>
      <c r="Y69" t="str">
        <f>CONCATENATE($Y$4,": ",CONCATENATE("N[",Worksheet!AN63,"]"))</f>
        <v xml:space="preserve"> (Соединительные трубы) Газовая линия : N[15,88]</v>
      </c>
      <c r="Z69" t="str">
        <f>CONCATENATE($Z$4,": ",CONCATENATE("N[",Worksheet!P63,"]"))</f>
        <v xml:space="preserve"> (Соединительные трубы) Максимальная длина трубопровода: N[75]</v>
      </c>
      <c r="AA69" t="str">
        <f>CONCATENATE($AA$4,": ",CONCATENATE("S[",Worksheet!Q63,"]"))</f>
        <v xml:space="preserve"> (Соединительные трубы) Максимальный перепад высот: S[30]</v>
      </c>
      <c r="AB69" t="str">
        <f>CONCATENATE($AB$4,": ",CONCATENATE("S[",CONCATENATE("от ",Worksheet!W63," до +",Worksheet!X63),"]"))</f>
        <v xml:space="preserve"> (Допустимая темп. наружного воздуха) Охлаждение: S[от -15 до +46]</v>
      </c>
      <c r="AC69" t="str">
        <f>CONCATENATE($AC$4,": ",CONCATENATE("S[",CONCATENATE("от ",Worksheet!Y63," до +",Worksheet!Z63),"]"))</f>
        <v xml:space="preserve"> (Допустимая темп. наружного воздуха) Обогрев: S[от -15 до +24]</v>
      </c>
    </row>
    <row r="70" spans="1:29" x14ac:dyDescent="0.25">
      <c r="A70" t="str">
        <f>CONCATENATE($A$4,": ",CONCATENATE("E[",Worksheet!B64,"]"))</f>
        <v>Производитель: E[FUJITSU]</v>
      </c>
      <c r="B70" s="11" t="str">
        <f>CONCATENATE($B$4,": ",CONCATENATE(Worksheet!C64,"[",IF(LEFT(TRIM(Worksheet!D64),6)="Сплит-","Сплит-система",IF(LEFT(TRIM(Worksheet!D64),1)="Блок н","Наружный блок","Блок внутренний")),"]"))</f>
        <v xml:space="preserve"> Тип: PAC[Сплит-система]</v>
      </c>
      <c r="C70" t="str">
        <f>CONCATENATE($C$4,": ",CONCATENATE("N[",Worksheet!L64,"]"))</f>
        <v xml:space="preserve"> (Сплит система) Холодопроизводительность: N[19,00 (8,40~20,90)]</v>
      </c>
      <c r="D70" t="str">
        <f>CONCATENATE($D$4,": ",CONCATENATE("N[",Worksheet!AC64,"]"))</f>
        <v xml:space="preserve"> (Сплит система) Площадь помещения: N[130]</v>
      </c>
      <c r="E70" t="str">
        <f>CONCATENATE($E$4,": ",IF(Worksheet!K64="Y",CONCATENATE("S[","да]"),CONCATENATE("S[","нет]")))</f>
        <v xml:space="preserve"> (Сплит система) Инвертор: S[да]</v>
      </c>
      <c r="F70" t="str">
        <f>CONCATENATE($F$4,": ",CONCATENATE("N[",Worksheet!M64,"]"))</f>
        <v xml:space="preserve"> (Сплит система) Теплопроизводительность: N[22,40 (7,20~24,60)]</v>
      </c>
      <c r="G70" t="str">
        <f>CONCATENATE($G$4,": ",CONCATENATE("N[",Worksheet!N64,"]"))</f>
        <v xml:space="preserve"> (Потребляемая мощность) Охлаждение: N[5,99]</v>
      </c>
      <c r="H70" t="str">
        <f>CONCATENATE($H$4,": ",CONCATENATE("N[",Worksheet!O64,"]"))</f>
        <v xml:space="preserve"> (Потребляемая мощность) Обогрев: N[6,12]</v>
      </c>
      <c r="I70" t="str">
        <f t="shared" si="0"/>
        <v xml:space="preserve"> (Рабочий ток) Охлаждение: </v>
      </c>
      <c r="J70" t="str">
        <f t="shared" si="1"/>
        <v xml:space="preserve"> (Рабочий ток) Обогрев: </v>
      </c>
      <c r="K70" t="str">
        <f t="shared" si="1"/>
        <v xml:space="preserve"> (Рабочий ток) Обогрев: </v>
      </c>
      <c r="L70" t="str">
        <f>CONCATENATE($L$4,": ",CONCATENATE("S[",Worksheet!AT64,"]"))</f>
        <v xml:space="preserve"> (Рабочий ток) Хладагент: S[R410A]</v>
      </c>
      <c r="M70" t="str">
        <f t="shared" si="2"/>
        <v xml:space="preserve"> (Рабочий ток) Количество хладагента: </v>
      </c>
      <c r="N70" t="str">
        <f t="shared" si="3"/>
        <v xml:space="preserve"> (Рабочий ток) Объем рециркулируемого воздуха внутреннего блока: </v>
      </c>
      <c r="O70" t="str">
        <f t="shared" si="4"/>
        <v xml:space="preserve"> (Внутренний блок) Размеры (Ш × Г × В): </v>
      </c>
      <c r="P70" t="str">
        <f t="shared" si="5"/>
        <v xml:space="preserve"> (Внутренний блок) Упаковка (Ш × Г × В): </v>
      </c>
      <c r="Q70" t="str">
        <f t="shared" si="6"/>
        <v xml:space="preserve"> (Внутренний блок) Масса (нетто / брутто): </v>
      </c>
      <c r="R70" t="str">
        <f>CONCATENATE($R$4,": ",CONCATENATE("S[",CONCATENATE(Worksheet!R64," / ",Worksheet!S64),"]"))</f>
        <v xml:space="preserve"> (Внутренний блок) Уровень шума мин. / макс.: S[ / ]</v>
      </c>
      <c r="S70" t="str">
        <f>CONCATENATE($S$4,": ",CONCATENATE("S[",Worksheet!AK64,"]"))</f>
        <v xml:space="preserve"> (Наружный блок) Марка компрессора: S[]</v>
      </c>
      <c r="T70" t="str">
        <f t="shared" si="7"/>
        <v xml:space="preserve"> (Наружный блок) Размеры (Ш × Г × В): </v>
      </c>
      <c r="U70" t="str">
        <f t="shared" si="8"/>
        <v xml:space="preserve"> (Наружный блок) Упаковка (Ш × Г × В): </v>
      </c>
      <c r="V70" t="str">
        <f t="shared" si="9"/>
        <v xml:space="preserve"> (Наружный блок) Масса (нетто / брутто): </v>
      </c>
      <c r="W70" t="str">
        <f>CONCATENATE($W$4,": ",CONCATENATE("N[",Worksheet!V64,"]"))</f>
        <v xml:space="preserve"> (Наружный блок) Максимальный уровень шума: N[]</v>
      </c>
      <c r="X70" t="str">
        <f>CONCATENATE("N[",Worksheet!AM64,"]")</f>
        <v>N[12,7]</v>
      </c>
      <c r="Y70" t="str">
        <f>CONCATENATE($Y$4,": ",CONCATENATE("N[",Worksheet!AN64,"]"))</f>
        <v xml:space="preserve"> (Соединительные трубы) Газовая линия : N[25,4]</v>
      </c>
      <c r="Z70" t="str">
        <f>CONCATENATE($Z$4,": ",CONCATENATE("N[",Worksheet!P64,"]"))</f>
        <v xml:space="preserve"> (Соединительные трубы) Максимальная длина трубопровода: N[100]</v>
      </c>
      <c r="AA70" t="str">
        <f>CONCATENATE($AA$4,": ",CONCATENATE("S[",Worksheet!Q64,"]"))</f>
        <v xml:space="preserve"> (Соединительные трубы) Максимальный перепад высот: S[30]</v>
      </c>
      <c r="AB70" t="str">
        <f>CONCATENATE($AB$4,": ",CONCATENATE("S[",CONCATENATE("от ",Worksheet!W64," до +",Worksheet!X64),"]"))</f>
        <v xml:space="preserve"> (Допустимая темп. наружного воздуха) Охлаждение: S[от -15 до +46]</v>
      </c>
      <c r="AC70" t="str">
        <f>CONCATENATE($AC$4,": ",CONCATENATE("S[",CONCATENATE("от ",Worksheet!Y64," до +",Worksheet!Z64),"]"))</f>
        <v xml:space="preserve"> (Допустимая темп. наружного воздуха) Обогрев: S[от -20 до +24]</v>
      </c>
    </row>
    <row r="71" spans="1:29" x14ac:dyDescent="0.25">
      <c r="A71" t="str">
        <f>CONCATENATE($A$4,": ",CONCATENATE("E[",Worksheet!B65,"]"))</f>
        <v>Производитель: E[FUJITSU]</v>
      </c>
      <c r="B71" s="11" t="str">
        <f>CONCATENATE($B$4,": ",CONCATENATE(Worksheet!C65,"[",IF(LEFT(TRIM(Worksheet!D65),6)="Сплит-","Сплит-система",IF(LEFT(TRIM(Worksheet!D65),1)="Блок н","Наружный блок","Блок внутренний")),"]"))</f>
        <v xml:space="preserve"> Тип: PAC[Сплит-система]</v>
      </c>
      <c r="C71" t="str">
        <f>CONCATENATE($C$4,": ",CONCATENATE("N[",Worksheet!L65,"]"))</f>
        <v xml:space="preserve"> (Сплит система) Холодопроизводительность: N[22,00 (10,30~24,20)]</v>
      </c>
      <c r="D71" t="str">
        <f>CONCATENATE($D$4,": ",CONCATENATE("N[",Worksheet!AC65,"]"))</f>
        <v xml:space="preserve"> (Сплит система) Площадь помещения: N[150]</v>
      </c>
      <c r="E71" t="str">
        <f>CONCATENATE($E$4,": ",IF(Worksheet!K65="Y",CONCATENATE("S[","да]"),CONCATENATE("S[","нет]")))</f>
        <v xml:space="preserve"> (Сплит система) Инвертор: S[да]</v>
      </c>
      <c r="F71" t="str">
        <f>CONCATENATE($F$4,": ",CONCATENATE("N[",Worksheet!M65,"]"))</f>
        <v xml:space="preserve"> (Сплит система) Теплопроизводительность: N[27,00 (8,50~29,70)]</v>
      </c>
      <c r="G71" t="str">
        <f>CONCATENATE($G$4,": ",CONCATENATE("N[",Worksheet!N65,"]"))</f>
        <v xml:space="preserve"> (Потребляемая мощность) Охлаждение: N[7,24]</v>
      </c>
      <c r="H71" t="str">
        <f>CONCATENATE($H$4,": ",CONCATENATE("N[",Worksheet!O65,"]"))</f>
        <v xml:space="preserve"> (Потребляемая мощность) Обогрев: N[7,65]</v>
      </c>
      <c r="I71" t="str">
        <f t="shared" si="0"/>
        <v xml:space="preserve"> (Рабочий ток) Охлаждение: </v>
      </c>
      <c r="J71" t="str">
        <f t="shared" si="1"/>
        <v xml:space="preserve"> (Рабочий ток) Обогрев: </v>
      </c>
      <c r="K71" t="str">
        <f t="shared" si="1"/>
        <v xml:space="preserve"> (Рабочий ток) Обогрев: </v>
      </c>
      <c r="L71" t="str">
        <f>CONCATENATE($L$4,": ",CONCATENATE("S[",Worksheet!AT65,"]"))</f>
        <v xml:space="preserve"> (Рабочий ток) Хладагент: S[R410A]</v>
      </c>
      <c r="M71" t="str">
        <f t="shared" si="2"/>
        <v xml:space="preserve"> (Рабочий ток) Количество хладагента: </v>
      </c>
      <c r="N71" t="str">
        <f t="shared" si="3"/>
        <v xml:space="preserve"> (Рабочий ток) Объем рециркулируемого воздуха внутреннего блока: </v>
      </c>
      <c r="O71" t="str">
        <f t="shared" si="4"/>
        <v xml:space="preserve"> (Внутренний блок) Размеры (Ш × Г × В): </v>
      </c>
      <c r="P71" t="str">
        <f t="shared" si="5"/>
        <v xml:space="preserve"> (Внутренний блок) Упаковка (Ш × Г × В): </v>
      </c>
      <c r="Q71" t="str">
        <f t="shared" si="6"/>
        <v xml:space="preserve"> (Внутренний блок) Масса (нетто / брутто): </v>
      </c>
      <c r="R71" t="str">
        <f>CONCATENATE($R$4,": ",CONCATENATE("S[",CONCATENATE(Worksheet!R65," / ",Worksheet!S65),"]"))</f>
        <v xml:space="preserve"> (Внутренний блок) Уровень шума мин. / макс.: S[ / ]</v>
      </c>
      <c r="S71" t="str">
        <f>CONCATENATE($S$4,": ",CONCATENATE("S[",Worksheet!AK65,"]"))</f>
        <v xml:space="preserve"> (Наружный блок) Марка компрессора: S[]</v>
      </c>
      <c r="T71" t="str">
        <f t="shared" si="7"/>
        <v xml:space="preserve"> (Наружный блок) Размеры (Ш × Г × В): </v>
      </c>
      <c r="U71" t="str">
        <f t="shared" si="8"/>
        <v xml:space="preserve"> (Наружный блок) Упаковка (Ш × Г × В): </v>
      </c>
      <c r="V71" t="str">
        <f t="shared" si="9"/>
        <v xml:space="preserve"> (Наружный блок) Масса (нетто / брутто): </v>
      </c>
      <c r="W71" t="str">
        <f>CONCATENATE($W$4,": ",CONCATENATE("N[",Worksheet!V65,"]"))</f>
        <v xml:space="preserve"> (Наружный блок) Максимальный уровень шума: N[]</v>
      </c>
      <c r="X71" t="str">
        <f>CONCATENATE("N[",Worksheet!AM65,"]")</f>
        <v>N[12,7]</v>
      </c>
      <c r="Y71" t="str">
        <f>CONCATENATE($Y$4,": ",CONCATENATE("N[",Worksheet!AN65,"]"))</f>
        <v xml:space="preserve"> (Соединительные трубы) Газовая линия : N[25,4]</v>
      </c>
      <c r="Z71" t="str">
        <f>CONCATENATE($Z$4,": ",CONCATENATE("N[",Worksheet!P65,"]"))</f>
        <v xml:space="preserve"> (Соединительные трубы) Максимальная длина трубопровода: N[100]</v>
      </c>
      <c r="AA71" t="str">
        <f>CONCATENATE($AA$4,": ",CONCATENATE("S[",Worksheet!Q65,"]"))</f>
        <v xml:space="preserve"> (Соединительные трубы) Максимальный перепад высот: S[30]</v>
      </c>
      <c r="AB71" t="str">
        <f>CONCATENATE($AB$4,": ",CONCATENATE("S[",CONCATENATE("от ",Worksheet!W65," до +",Worksheet!X65),"]"))</f>
        <v xml:space="preserve"> (Допустимая темп. наружного воздуха) Охлаждение: S[от -15 до +46]</v>
      </c>
      <c r="AC71" t="str">
        <f>CONCATENATE($AC$4,": ",CONCATENATE("S[",CONCATENATE("от ",Worksheet!Y65," до +",Worksheet!Z65),"]"))</f>
        <v xml:space="preserve"> (Допустимая темп. наружного воздуха) Обогрев: S[от -20 до +24]</v>
      </c>
    </row>
    <row r="72" spans="1:29" x14ac:dyDescent="0.25">
      <c r="A72" t="str">
        <f>CONCATENATE($A$4,": ",CONCATENATE("E[",Worksheet!B66,"]"))</f>
        <v>Производитель: E[FUJITSU]</v>
      </c>
      <c r="B72" s="11" t="str">
        <f>CONCATENATE($B$4,": ",CONCATENATE(Worksheet!C66,"[",IF(LEFT(TRIM(Worksheet!D66),6)="Сплит-","Сплит-система",IF(LEFT(TRIM(Worksheet!D66),1)="Блок н","Наружный блок","Блок внутренний")),"]"))</f>
        <v xml:space="preserve"> Тип: PAC[Сплит-система]</v>
      </c>
      <c r="C72" t="str">
        <f>CONCATENATE($C$4,": ",CONCATENATE("N[",Worksheet!L66,"]"))</f>
        <v xml:space="preserve"> (Сплит система) Холодопроизводительность: N[2,50 (0,90–2,70)]</v>
      </c>
      <c r="D72" t="str">
        <f>CONCATENATE($D$4,": ",CONCATENATE("N[",Worksheet!AC66,"]"))</f>
        <v xml:space="preserve"> (Сплит система) Площадь помещения: N[]</v>
      </c>
      <c r="E72" t="str">
        <f>CONCATENATE($E$4,": ",IF(Worksheet!K66="Y",CONCATENATE("S[","да]"),CONCATENATE("S[","нет]")))</f>
        <v xml:space="preserve"> (Сплит система) Инвертор: S[да]</v>
      </c>
      <c r="F72" t="str">
        <f>CONCATENATE($F$4,": ",CONCATENATE("N[",Worksheet!M66,"]"))</f>
        <v xml:space="preserve"> (Сплит система) Теплопроизводительность: N[3,20 (0,90–3,90)]</v>
      </c>
      <c r="G72" t="str">
        <f>CONCATENATE($G$4,": ",CONCATENATE("N[",Worksheet!N66,"]"))</f>
        <v xml:space="preserve"> (Потребляемая мощность) Охлаждение: N[0,690]</v>
      </c>
      <c r="H72" t="str">
        <f>CONCATENATE($H$4,": ",CONCATENATE("N[",Worksheet!O66,"]"))</f>
        <v xml:space="preserve"> (Потребляемая мощность) Обогрев: N[0,880]</v>
      </c>
      <c r="I72" t="str">
        <f t="shared" si="0"/>
        <v xml:space="preserve"> (Рабочий ток) Охлаждение: </v>
      </c>
      <c r="J72" t="str">
        <f t="shared" si="1"/>
        <v xml:space="preserve"> (Рабочий ток) Обогрев: </v>
      </c>
      <c r="K72" t="str">
        <f t="shared" si="1"/>
        <v xml:space="preserve"> (Рабочий ток) Обогрев: </v>
      </c>
      <c r="L72" t="str">
        <f>CONCATENATE($L$4,": ",CONCATENATE("S[",Worksheet!AT66,"]"))</f>
        <v xml:space="preserve"> (Рабочий ток) Хладагент: S[R32]</v>
      </c>
      <c r="M72" t="str">
        <f t="shared" si="2"/>
        <v xml:space="preserve"> (Рабочий ток) Количество хладагента: </v>
      </c>
      <c r="N72" t="str">
        <f t="shared" si="3"/>
        <v xml:space="preserve"> (Рабочий ток) Объем рециркулируемого воздуха внутреннего блока: </v>
      </c>
      <c r="O72" t="str">
        <f t="shared" si="4"/>
        <v xml:space="preserve"> (Внутренний блок) Размеры (Ш × Г × В): </v>
      </c>
      <c r="P72" t="str">
        <f t="shared" si="5"/>
        <v xml:space="preserve"> (Внутренний блок) Упаковка (Ш × Г × В): </v>
      </c>
      <c r="Q72" t="str">
        <f t="shared" si="6"/>
        <v xml:space="preserve"> (Внутренний блок) Масса (нетто / брутто): </v>
      </c>
      <c r="R72" t="str">
        <f>CONCATENATE($R$4,": ",CONCATENATE("S[",CONCATENATE(Worksheet!R66," / ",Worksheet!S66),"]"))</f>
        <v xml:space="preserve"> (Внутренний блок) Уровень шума мин. / макс.: S[ / ]</v>
      </c>
      <c r="S72" t="str">
        <f>CONCATENATE($S$4,": ",CONCATENATE("S[",Worksheet!AK66,"]"))</f>
        <v xml:space="preserve"> (Наружный блок) Марка компрессора: S[]</v>
      </c>
      <c r="T72" t="str">
        <f t="shared" si="7"/>
        <v xml:space="preserve"> (Наружный блок) Размеры (Ш × Г × В): </v>
      </c>
      <c r="U72" t="str">
        <f t="shared" si="8"/>
        <v xml:space="preserve"> (Наружный блок) Упаковка (Ш × Г × В): </v>
      </c>
      <c r="V72" t="str">
        <f t="shared" si="9"/>
        <v xml:space="preserve"> (Наружный блок) Масса (нетто / брутто): </v>
      </c>
      <c r="W72" t="str">
        <f>CONCATENATE($W$4,": ",CONCATENATE("N[",Worksheet!V66,"]"))</f>
        <v xml:space="preserve"> (Наружный блок) Максимальный уровень шума: N[]</v>
      </c>
      <c r="X72" t="str">
        <f>CONCATENATE("N[",Worksheet!AM66,"]")</f>
        <v>N[6,35]</v>
      </c>
      <c r="Y72" t="str">
        <f>CONCATENATE($Y$4,": ",CONCATENATE("N[",Worksheet!AN66,"]"))</f>
        <v xml:space="preserve"> (Соединительные трубы) Газовая линия : N[9,52]</v>
      </c>
      <c r="Z72" t="str">
        <f>CONCATENATE($Z$4,": ",CONCATENATE("N[",Worksheet!P66,"]"))</f>
        <v xml:space="preserve"> (Соединительные трубы) Максимальная длина трубопровода: N[15]</v>
      </c>
      <c r="AA72" t="str">
        <f>CONCATENATE($AA$4,": ",CONCATENATE("S[",Worksheet!Q66,"]"))</f>
        <v xml:space="preserve"> (Соединительные трубы) Максимальный перепад высот: S[15]</v>
      </c>
      <c r="AB72" t="str">
        <f>CONCATENATE($AB$4,": ",CONCATENATE("S[",CONCATENATE("от ",Worksheet!W66," до +",Worksheet!X66),"]"))</f>
        <v xml:space="preserve"> (Допустимая темп. наружного воздуха) Охлаждение: S[от -10 до +46]</v>
      </c>
      <c r="AC72" t="str">
        <f>CONCATENATE($AC$4,": ",CONCATENATE("S[",CONCATENATE("от ",Worksheet!Y66," до +",Worksheet!Z66),"]"))</f>
        <v xml:space="preserve"> (Допустимая темп. наружного воздуха) Обогрев: S[от -15 до +24]</v>
      </c>
    </row>
    <row r="73" spans="1:29" x14ac:dyDescent="0.25">
      <c r="A73" t="str">
        <f>CONCATENATE($A$4,": ",CONCATENATE("E[",Worksheet!B67,"]"))</f>
        <v>Производитель: E[FUJITSU]</v>
      </c>
      <c r="B73" s="11" t="str">
        <f>CONCATENATE($B$4,": ",CONCATENATE(Worksheet!C67,"[",IF(LEFT(TRIM(Worksheet!D67),6)="Сплит-","Сплит-система",IF(LEFT(TRIM(Worksheet!D67),1)="Блок н","Наружный блок","Блок внутренний")),"]"))</f>
        <v xml:space="preserve"> Тип: PAC[Сплит-система]</v>
      </c>
      <c r="C73" t="str">
        <f>CONCATENATE($C$4,": ",CONCATENATE("N[",Worksheet!L67,"]"))</f>
        <v xml:space="preserve"> (Сплит система) Холодопроизводительность: N[3,50 (0,90–3,70)]</v>
      </c>
      <c r="D73" t="str">
        <f>CONCATENATE($D$4,": ",CONCATENATE("N[",Worksheet!AC67,"]"))</f>
        <v xml:space="preserve"> (Сплит система) Площадь помещения: N[]</v>
      </c>
      <c r="E73" t="str">
        <f>CONCATENATE($E$4,": ",IF(Worksheet!K67="Y",CONCATENATE("S[","да]"),CONCATENATE("S[","нет]")))</f>
        <v xml:space="preserve"> (Сплит система) Инвертор: S[да]</v>
      </c>
      <c r="F73" t="str">
        <f>CONCATENATE($F$4,": ",CONCATENATE("N[",Worksheet!M67,"]"))</f>
        <v xml:space="preserve"> (Сплит система) Теплопроизводительность: N[4,10 (0,90–4,40)]</v>
      </c>
      <c r="G73" t="str">
        <f>CONCATENATE($G$4,": ",CONCATENATE("N[",Worksheet!N67,"]"))</f>
        <v xml:space="preserve"> (Потребляемая мощность) Охлаждение: N[1,090]</v>
      </c>
      <c r="H73" t="str">
        <f>CONCATENATE($H$4,": ",CONCATENATE("N[",Worksheet!O67,"]"))</f>
        <v xml:space="preserve"> (Потребляемая мощность) Обогрев: N[1,170]</v>
      </c>
      <c r="I73" t="str">
        <f t="shared" si="0"/>
        <v xml:space="preserve"> (Рабочий ток) Охлаждение: </v>
      </c>
      <c r="J73" t="str">
        <f t="shared" si="1"/>
        <v xml:space="preserve"> (Рабочий ток) Обогрев: </v>
      </c>
      <c r="K73" t="str">
        <f t="shared" si="1"/>
        <v xml:space="preserve"> (Рабочий ток) Обогрев: </v>
      </c>
      <c r="L73" t="str">
        <f>CONCATENATE($L$4,": ",CONCATENATE("S[",Worksheet!AT67,"]"))</f>
        <v xml:space="preserve"> (Рабочий ток) Хладагент: S[R32]</v>
      </c>
      <c r="M73" t="str">
        <f t="shared" si="2"/>
        <v xml:space="preserve"> (Рабочий ток) Количество хладагента: </v>
      </c>
      <c r="N73" t="str">
        <f t="shared" si="3"/>
        <v xml:space="preserve"> (Рабочий ток) Объем рециркулируемого воздуха внутреннего блока: </v>
      </c>
      <c r="O73" t="str">
        <f t="shared" si="4"/>
        <v xml:space="preserve"> (Внутренний блок) Размеры (Ш × Г × В): </v>
      </c>
      <c r="P73" t="str">
        <f t="shared" si="5"/>
        <v xml:space="preserve"> (Внутренний блок) Упаковка (Ш × Г × В): </v>
      </c>
      <c r="Q73" t="str">
        <f t="shared" si="6"/>
        <v xml:space="preserve"> (Внутренний блок) Масса (нетто / брутто): </v>
      </c>
      <c r="R73" t="str">
        <f>CONCATENATE($R$4,": ",CONCATENATE("S[",CONCATENATE(Worksheet!R67," / ",Worksheet!S67),"]"))</f>
        <v xml:space="preserve"> (Внутренний блок) Уровень шума мин. / макс.: S[ / ]</v>
      </c>
      <c r="S73" t="str">
        <f>CONCATENATE($S$4,": ",CONCATENATE("S[",Worksheet!AK67,"]"))</f>
        <v xml:space="preserve"> (Наружный блок) Марка компрессора: S[]</v>
      </c>
      <c r="T73" t="str">
        <f t="shared" si="7"/>
        <v xml:space="preserve"> (Наружный блок) Размеры (Ш × Г × В): </v>
      </c>
      <c r="U73" t="str">
        <f t="shared" si="8"/>
        <v xml:space="preserve"> (Наружный блок) Упаковка (Ш × Г × В): </v>
      </c>
      <c r="V73" t="str">
        <f t="shared" si="9"/>
        <v xml:space="preserve"> (Наружный блок) Масса (нетто / брутто): </v>
      </c>
      <c r="W73" t="str">
        <f>CONCATENATE($W$4,": ",CONCATENATE("N[",Worksheet!V67,"]"))</f>
        <v xml:space="preserve"> (Наружный блок) Максимальный уровень шума: N[]</v>
      </c>
      <c r="X73" t="str">
        <f>CONCATENATE("N[",Worksheet!AM67,"]")</f>
        <v>N[6,35]</v>
      </c>
      <c r="Y73" t="str">
        <f>CONCATENATE($Y$4,": ",CONCATENATE("N[",Worksheet!AN67,"]"))</f>
        <v xml:space="preserve"> (Соединительные трубы) Газовая линия : N[9,52]</v>
      </c>
      <c r="Z73" t="str">
        <f>CONCATENATE($Z$4,": ",CONCATENATE("N[",Worksheet!P67,"]"))</f>
        <v xml:space="preserve"> (Соединительные трубы) Максимальная длина трубопровода: N[15]</v>
      </c>
      <c r="AA73" t="str">
        <f>CONCATENATE($AA$4,": ",CONCATENATE("S[",Worksheet!Q67,"]"))</f>
        <v xml:space="preserve"> (Соединительные трубы) Максимальный перепад высот: S[15]</v>
      </c>
      <c r="AB73" t="str">
        <f>CONCATENATE($AB$4,": ",CONCATENATE("S[",CONCATENATE("от ",Worksheet!W67," до +",Worksheet!X67),"]"))</f>
        <v xml:space="preserve"> (Допустимая темп. наружного воздуха) Охлаждение: S[от -10 до +46]</v>
      </c>
      <c r="AC73" t="str">
        <f>CONCATENATE($AC$4,": ",CONCATENATE("S[",CONCATENATE("от ",Worksheet!Y67," до +",Worksheet!Z67),"]"))</f>
        <v xml:space="preserve"> (Допустимая темп. наружного воздуха) Обогрев: S[от -15 до +24]</v>
      </c>
    </row>
    <row r="74" spans="1:29" x14ac:dyDescent="0.25">
      <c r="A74" t="str">
        <f>CONCATENATE($A$4,": ",CONCATENATE("E[",Worksheet!B68,"]"))</f>
        <v>Производитель: E[FUJITSU]</v>
      </c>
      <c r="B74" s="11" t="str">
        <f>CONCATENATE($B$4,": ",CONCATENATE(Worksheet!C68,"[",IF(LEFT(TRIM(Worksheet!D68),6)="Сплит-","Сплит-система",IF(LEFT(TRIM(Worksheet!D68),1)="Блок н","Наружный блок","Блок внутренний")),"]"))</f>
        <v xml:space="preserve"> Тип: PAC[Сплит-система]</v>
      </c>
      <c r="C74" t="str">
        <f>CONCATENATE($C$4,": ",CONCATENATE("N[",Worksheet!L68,"]"))</f>
        <v xml:space="preserve"> (Сплит система) Холодопроизводительность: N[4,30 (0,90–4,50)]</v>
      </c>
      <c r="D74" t="str">
        <f>CONCATENATE($D$4,": ",CONCATENATE("N[",Worksheet!AC68,"]"))</f>
        <v xml:space="preserve"> (Сплит система) Площадь помещения: N[]</v>
      </c>
      <c r="E74" t="str">
        <f>CONCATENATE($E$4,": ",IF(Worksheet!K68="Y",CONCATENATE("S[","да]"),CONCATENATE("S[","нет]")))</f>
        <v xml:space="preserve"> (Сплит система) Инвертор: S[да]</v>
      </c>
      <c r="F74" t="str">
        <f>CONCATENATE($F$4,": ",CONCATENATE("N[",Worksheet!M68,"]"))</f>
        <v xml:space="preserve"> (Сплит система) Теплопроизводительность: N[5,00 (0,90–5,30)]</v>
      </c>
      <c r="G74" t="str">
        <f>CONCATENATE($G$4,": ",CONCATENATE("N[",Worksheet!N68,"]"))</f>
        <v xml:space="preserve"> (Потребляемая мощность) Охлаждение: N[1,370]</v>
      </c>
      <c r="H74" t="str">
        <f>CONCATENATE($H$4,": ",CONCATENATE("N[",Worksheet!O68,"]"))</f>
        <v xml:space="preserve"> (Потребляемая мощность) Обогрев: N[1,420]</v>
      </c>
      <c r="I74" t="str">
        <f t="shared" si="0"/>
        <v xml:space="preserve"> (Рабочий ток) Охлаждение: </v>
      </c>
      <c r="J74" t="str">
        <f t="shared" si="1"/>
        <v xml:space="preserve"> (Рабочий ток) Обогрев: </v>
      </c>
      <c r="K74" t="str">
        <f t="shared" si="1"/>
        <v xml:space="preserve"> (Рабочий ток) Обогрев: </v>
      </c>
      <c r="L74" t="str">
        <f>CONCATENATE($L$4,": ",CONCATENATE("S[",Worksheet!AT68,"]"))</f>
        <v xml:space="preserve"> (Рабочий ток) Хладагент: S[R32]</v>
      </c>
      <c r="M74" t="str">
        <f t="shared" si="2"/>
        <v xml:space="preserve"> (Рабочий ток) Количество хладагента: </v>
      </c>
      <c r="N74" t="str">
        <f t="shared" si="3"/>
        <v xml:space="preserve"> (Рабочий ток) Объем рециркулируемого воздуха внутреннего блока: </v>
      </c>
      <c r="O74" t="str">
        <f t="shared" si="4"/>
        <v xml:space="preserve"> (Внутренний блок) Размеры (Ш × Г × В): </v>
      </c>
      <c r="P74" t="str">
        <f t="shared" si="5"/>
        <v xml:space="preserve"> (Внутренний блок) Упаковка (Ш × Г × В): </v>
      </c>
      <c r="Q74" t="str">
        <f t="shared" si="6"/>
        <v xml:space="preserve"> (Внутренний блок) Масса (нетто / брутто): </v>
      </c>
      <c r="R74" t="str">
        <f>CONCATENATE($R$4,": ",CONCATENATE("S[",CONCATENATE(Worksheet!R68," / ",Worksheet!S68),"]"))</f>
        <v xml:space="preserve"> (Внутренний блок) Уровень шума мин. / макс.: S[ / ]</v>
      </c>
      <c r="S74" t="str">
        <f>CONCATENATE($S$4,": ",CONCATENATE("S[",Worksheet!AK68,"]"))</f>
        <v xml:space="preserve"> (Наружный блок) Марка компрессора: S[]</v>
      </c>
      <c r="T74" t="str">
        <f t="shared" si="7"/>
        <v xml:space="preserve"> (Наружный блок) Размеры (Ш × Г × В): </v>
      </c>
      <c r="U74" t="str">
        <f t="shared" si="8"/>
        <v xml:space="preserve"> (Наружный блок) Упаковка (Ш × Г × В): </v>
      </c>
      <c r="V74" t="str">
        <f t="shared" si="9"/>
        <v xml:space="preserve"> (Наружный блок) Масса (нетто / брутто): </v>
      </c>
      <c r="W74" t="str">
        <f>CONCATENATE($W$4,": ",CONCATENATE("N[",Worksheet!V68,"]"))</f>
        <v xml:space="preserve"> (Наружный блок) Максимальный уровень шума: N[]</v>
      </c>
      <c r="X74" t="str">
        <f>CONCATENATE("N[",Worksheet!AM68,"]")</f>
        <v>N[6,35]</v>
      </c>
      <c r="Y74" t="str">
        <f>CONCATENATE($Y$4,": ",CONCATENATE("N[",Worksheet!AN68,"]"))</f>
        <v xml:space="preserve"> (Соединительные трубы) Газовая линия : N[9,52]</v>
      </c>
      <c r="Z74" t="str">
        <f>CONCATENATE($Z$4,": ",CONCATENATE("N[",Worksheet!P68,"]"))</f>
        <v xml:space="preserve"> (Соединительные трубы) Максимальная длина трубопровода: N[20]</v>
      </c>
      <c r="AA74" t="str">
        <f>CONCATENATE($AA$4,": ",CONCATENATE("S[",Worksheet!Q68,"]"))</f>
        <v xml:space="preserve"> (Соединительные трубы) Максимальный перепад высот: S[15]</v>
      </c>
      <c r="AB74" t="str">
        <f>CONCATENATE($AB$4,": ",CONCATENATE("S[",CONCATENATE("от ",Worksheet!W68," до +",Worksheet!X68),"]"))</f>
        <v xml:space="preserve"> (Допустимая темп. наружного воздуха) Охлаждение: S[от -10 до +46]</v>
      </c>
      <c r="AC74" t="str">
        <f>CONCATENATE($AC$4,": ",CONCATENATE("S[",CONCATENATE("от ",Worksheet!Y68," до +",Worksheet!Z68),"]"))</f>
        <v xml:space="preserve"> (Допустимая темп. наружного воздуха) Обогрев: S[от -15 до +24]</v>
      </c>
    </row>
    <row r="75" spans="1:29" x14ac:dyDescent="0.25">
      <c r="A75" t="str">
        <f>CONCATENATE($A$4,": ",CONCATENATE("E[",Worksheet!B69,"]"))</f>
        <v>Производитель: E[FUJITSU]</v>
      </c>
      <c r="B75" s="11" t="str">
        <f>CONCATENATE($B$4,": ",CONCATENATE(Worksheet!C69,"[",IF(LEFT(TRIM(Worksheet!D69),6)="Сплит-","Сплит-система",IF(LEFT(TRIM(Worksheet!D69),1)="Блок н","Наружный блок","Блок внутренний")),"]"))</f>
        <v xml:space="preserve"> Тип: PAC[Сплит-система]</v>
      </c>
      <c r="C75" t="str">
        <f>CONCATENATE($C$4,": ",CONCATENATE("N[",Worksheet!L69,"]"))</f>
        <v xml:space="preserve"> (Сплит система) Холодопроизводительность: N[5,20 (0,90–5,40)]</v>
      </c>
      <c r="D75" t="str">
        <f>CONCATENATE($D$4,": ",CONCATENATE("N[",Worksheet!AC69,"]"))</f>
        <v xml:space="preserve"> (Сплит система) Площадь помещения: N[]</v>
      </c>
      <c r="E75" t="str">
        <f>CONCATENATE($E$4,": ",IF(Worksheet!K69="Y",CONCATENATE("S[","да]"),CONCATENATE("S[","нет]")))</f>
        <v xml:space="preserve"> (Сплит система) Инвертор: S[да]</v>
      </c>
      <c r="F75" t="str">
        <f>CONCATENATE($F$4,": ",CONCATENATE("N[",Worksheet!M69,"]"))</f>
        <v xml:space="preserve"> (Сплит система) Теплопроизводительность: N[6,00 (0,90–6,30)]</v>
      </c>
      <c r="G75" t="str">
        <f>CONCATENATE($G$4,": ",CONCATENATE("N[",Worksheet!N69,"]"))</f>
        <v xml:space="preserve"> (Потребляемая мощность) Охлаждение: N[1,660]</v>
      </c>
      <c r="H75" t="str">
        <f>CONCATENATE($H$4,": ",CONCATENATE("N[",Worksheet!O69,"]"))</f>
        <v xml:space="preserve"> (Потребляемая мощность) Обогрев: N[1,710]</v>
      </c>
      <c r="I75" t="str">
        <f t="shared" si="0"/>
        <v xml:space="preserve"> (Рабочий ток) Охлаждение: </v>
      </c>
      <c r="J75" t="str">
        <f t="shared" si="1"/>
        <v xml:space="preserve"> (Рабочий ток) Обогрев: </v>
      </c>
      <c r="K75" t="str">
        <f t="shared" si="1"/>
        <v xml:space="preserve"> (Рабочий ток) Обогрев: </v>
      </c>
      <c r="L75" t="str">
        <f>CONCATENATE($L$4,": ",CONCATENATE("S[",Worksheet!AT69,"]"))</f>
        <v xml:space="preserve"> (Рабочий ток) Хладагент: S[R32]</v>
      </c>
      <c r="M75" t="str">
        <f t="shared" si="2"/>
        <v xml:space="preserve"> (Рабочий ток) Количество хладагента: </v>
      </c>
      <c r="N75" t="str">
        <f t="shared" si="3"/>
        <v xml:space="preserve"> (Рабочий ток) Объем рециркулируемого воздуха внутреннего блока: </v>
      </c>
      <c r="O75" t="str">
        <f t="shared" si="4"/>
        <v xml:space="preserve"> (Внутренний блок) Размеры (Ш × Г × В): </v>
      </c>
      <c r="P75" t="str">
        <f t="shared" si="5"/>
        <v xml:space="preserve"> (Внутренний блок) Упаковка (Ш × Г × В): </v>
      </c>
      <c r="Q75" t="str">
        <f t="shared" si="6"/>
        <v xml:space="preserve"> (Внутренний блок) Масса (нетто / брутто): </v>
      </c>
      <c r="R75" t="str">
        <f>CONCATENATE($R$4,": ",CONCATENATE("S[",CONCATENATE(Worksheet!R69," / ",Worksheet!S69),"]"))</f>
        <v xml:space="preserve"> (Внутренний блок) Уровень шума мин. / макс.: S[ / ]</v>
      </c>
      <c r="S75" t="str">
        <f>CONCATENATE($S$4,": ",CONCATENATE("S[",Worksheet!AK69,"]"))</f>
        <v xml:space="preserve"> (Наружный блок) Марка компрессора: S[]</v>
      </c>
      <c r="T75" t="str">
        <f t="shared" si="7"/>
        <v xml:space="preserve"> (Наружный блок) Размеры (Ш × Г × В): </v>
      </c>
      <c r="U75" t="str">
        <f t="shared" si="8"/>
        <v xml:space="preserve"> (Наружный блок) Упаковка (Ш × Г × В): </v>
      </c>
      <c r="V75" t="str">
        <f t="shared" si="9"/>
        <v xml:space="preserve"> (Наружный блок) Масса (нетто / брутто): </v>
      </c>
      <c r="W75" t="str">
        <f>CONCATENATE($W$4,": ",CONCATENATE("N[",Worksheet!V69,"]"))</f>
        <v xml:space="preserve"> (Наружный блок) Максимальный уровень шума: N[]</v>
      </c>
      <c r="X75" t="str">
        <f>CONCATENATE("N[",Worksheet!AM69,"]")</f>
        <v>N[6,35]</v>
      </c>
      <c r="Y75" t="str">
        <f>CONCATENATE($Y$4,": ",CONCATENATE("N[",Worksheet!AN69,"]"))</f>
        <v xml:space="preserve"> (Соединительные трубы) Газовая линия : N[12,,70]</v>
      </c>
      <c r="Z75" t="str">
        <f>CONCATENATE($Z$4,": ",CONCATENATE("N[",Worksheet!P69,"]"))</f>
        <v xml:space="preserve"> (Соединительные трубы) Максимальная длина трубопровода: N[20]</v>
      </c>
      <c r="AA75" t="str">
        <f>CONCATENATE($AA$4,": ",CONCATENATE("S[",Worksheet!Q69,"]"))</f>
        <v xml:space="preserve"> (Соединительные трубы) Максимальный перепад высот: S[15]</v>
      </c>
      <c r="AB75" t="str">
        <f>CONCATENATE($AB$4,": ",CONCATENATE("S[",CONCATENATE("от ",Worksheet!W69," до +",Worksheet!X69),"]"))</f>
        <v xml:space="preserve"> (Допустимая темп. наружного воздуха) Охлаждение: S[от -10 до +46]</v>
      </c>
      <c r="AC75" t="str">
        <f>CONCATENATE($AC$4,": ",CONCATENATE("S[",CONCATENATE("от ",Worksheet!Y69," до +",Worksheet!Z69),"]"))</f>
        <v xml:space="preserve"> (Допустимая темп. наружного воздуха) Обогрев: S[от -15 до +24]</v>
      </c>
    </row>
    <row r="76" spans="1:29" x14ac:dyDescent="0.25">
      <c r="A76" t="str">
        <f>CONCATENATE($A$4,": ",CONCATENATE("E[",Worksheet!B70,"]"))</f>
        <v>Производитель: E[FUJITSU]</v>
      </c>
      <c r="B76" s="11" t="str">
        <f>CONCATENATE($B$4,": ",CONCATENATE(Worksheet!C70,"[",IF(LEFT(TRIM(Worksheet!D70),6)="Сплит-","Сплит-система",IF(LEFT(TRIM(Worksheet!D70),1)="Блок н","Наружный блок","Блок внутренний")),"]"))</f>
        <v xml:space="preserve"> Тип: PAC[Сплит-система]</v>
      </c>
      <c r="C76" t="str">
        <f>CONCATENATE($C$4,": ",CONCATENATE("N[",Worksheet!L70,"]"))</f>
        <v xml:space="preserve"> (Сплит система) Холодопроизводительность: N[8,50 (2,80~10,00)]</v>
      </c>
      <c r="D76" t="str">
        <f>CONCATENATE($D$4,": ",CONCATENATE("N[",Worksheet!AC70,"]"))</f>
        <v xml:space="preserve"> (Сплит система) Площадь помещения: N[65]</v>
      </c>
      <c r="E76" t="str">
        <f>CONCATENATE($E$4,": ",IF(Worksheet!K70="Y",CONCATENATE("S[","да]"),CONCATENATE("S[","нет]")))</f>
        <v xml:space="preserve"> (Сплит система) Инвертор: S[да]</v>
      </c>
      <c r="F76" t="str">
        <f>CONCATENATE($F$4,": ",CONCATENATE("N[",Worksheet!M70,"]"))</f>
        <v xml:space="preserve"> (Сплит система) Теплопроизводительность: N[10,00 (2,70~11,20)]</v>
      </c>
      <c r="G76" t="str">
        <f>CONCATENATE($G$4,": ",CONCATENATE("N[",Worksheet!N70,"]"))</f>
        <v xml:space="preserve"> (Потребляемая мощность) Охлаждение: N[2,65 (3,88)]</v>
      </c>
      <c r="H76" t="str">
        <f>CONCATENATE($H$4,": ",CONCATENATE("N[",Worksheet!O70,"]"))</f>
        <v xml:space="preserve"> (Потребляемая мощность) Обогрев: N[2,77 (3,88)]</v>
      </c>
      <c r="I76" t="str">
        <f t="shared" ref="I76:I139" si="10">CONCATENATE($I$4,": ")</f>
        <v xml:space="preserve"> (Рабочий ток) Охлаждение: </v>
      </c>
      <c r="J76" t="str">
        <f t="shared" ref="J76:K139" si="11">CONCATENATE($J$4,": ")</f>
        <v xml:space="preserve"> (Рабочий ток) Обогрев: </v>
      </c>
      <c r="K76" t="str">
        <f t="shared" si="11"/>
        <v xml:space="preserve"> (Рабочий ток) Обогрев: </v>
      </c>
      <c r="L76" t="str">
        <f>CONCATENATE($L$4,": ",CONCATENATE("S[",Worksheet!AT70,"]"))</f>
        <v xml:space="preserve"> (Рабочий ток) Хладагент: S[R410A]</v>
      </c>
      <c r="M76" t="str">
        <f t="shared" ref="M76:M139" si="12">CONCATENATE($M$4,": ")</f>
        <v xml:space="preserve"> (Рабочий ток) Количество хладагента: </v>
      </c>
      <c r="N76" t="str">
        <f t="shared" ref="N76:N139" si="13">CONCATENATE($N$4,": ")</f>
        <v xml:space="preserve"> (Рабочий ток) Объем рециркулируемого воздуха внутреннего блока: </v>
      </c>
      <c r="O76" t="str">
        <f t="shared" ref="O76:O139" si="14">CONCATENATE($O$4,": ")</f>
        <v xml:space="preserve"> (Внутренний блок) Размеры (Ш × Г × В): </v>
      </c>
      <c r="P76" t="str">
        <f t="shared" ref="P76:P139" si="15">CONCATENATE($P$4,": ")</f>
        <v xml:space="preserve"> (Внутренний блок) Упаковка (Ш × Г × В): </v>
      </c>
      <c r="Q76" t="str">
        <f t="shared" ref="Q76:Q139" si="16">CONCATENATE($Q$4,": ")</f>
        <v xml:space="preserve"> (Внутренний блок) Масса (нетто / брутто): </v>
      </c>
      <c r="R76" t="str">
        <f>CONCATENATE($R$4,": ",CONCATENATE("S[",CONCATENATE(Worksheet!R70," / ",Worksheet!S70),"]"))</f>
        <v xml:space="preserve"> (Внутренний блок) Уровень шума мин. / макс.: S[ / ]</v>
      </c>
      <c r="S76" t="str">
        <f>CONCATENATE($S$4,": ",CONCATENATE("S[",Worksheet!AK70,"]"))</f>
        <v xml:space="preserve"> (Наружный блок) Марка компрессора: S[GENERAL]</v>
      </c>
      <c r="T76" t="str">
        <f t="shared" ref="T76:T139" si="17">CONCATENATE($T$4,": ")</f>
        <v xml:space="preserve"> (Наружный блок) Размеры (Ш × Г × В): </v>
      </c>
      <c r="U76" t="str">
        <f t="shared" ref="U76:U139" si="18">CONCATENATE($U$4,": ")</f>
        <v xml:space="preserve"> (Наружный блок) Упаковка (Ш × Г × В): </v>
      </c>
      <c r="V76" t="str">
        <f t="shared" ref="V76:V139" si="19">CONCATENATE($V$4,": ")</f>
        <v xml:space="preserve"> (Наружный блок) Масса (нетто / брутто): </v>
      </c>
      <c r="W76" t="str">
        <f>CONCATENATE($W$4,": ",CONCATENATE("N[",Worksheet!V70,"]"))</f>
        <v xml:space="preserve"> (Наружный блок) Максимальный уровень шума: N[]</v>
      </c>
      <c r="X76" t="str">
        <f>CONCATENATE("N[",Worksheet!AM70,"]")</f>
        <v>N[9,52]</v>
      </c>
      <c r="Y76" t="str">
        <f>CONCATENATE($Y$4,": ",CONCATENATE("N[",Worksheet!AN70,"]"))</f>
        <v xml:space="preserve"> (Соединительные трубы) Газовая линия : N[15,88]</v>
      </c>
      <c r="Z76" t="str">
        <f>CONCATENATE($Z$4,": ",CONCATENATE("N[",Worksheet!P70,"]"))</f>
        <v xml:space="preserve"> (Соединительные трубы) Максимальная длина трубопровода: N[50]</v>
      </c>
      <c r="AA76" t="str">
        <f>CONCATENATE($AA$4,": ",CONCATENATE("S[",Worksheet!Q70,"]"))</f>
        <v xml:space="preserve"> (Соединительные трубы) Максимальный перепад высот: S[30]</v>
      </c>
      <c r="AB76" t="str">
        <f>CONCATENATE($AB$4,": ",CONCATENATE("S[",CONCATENATE("от ",Worksheet!W70," до +",Worksheet!X70),"]"))</f>
        <v xml:space="preserve"> (Допустимая темп. наружного воздуха) Охлаждение: S[от -15 до +46]</v>
      </c>
      <c r="AC76" t="str">
        <f>CONCATENATE($AC$4,": ",CONCATENATE("S[",CONCATENATE("от ",Worksheet!Y70," до +",Worksheet!Z70),"]"))</f>
        <v xml:space="preserve"> (Допустимая темп. наружного воздуха) Обогрев: S[от -15 до +24]</v>
      </c>
    </row>
    <row r="77" spans="1:29" x14ac:dyDescent="0.25">
      <c r="A77" t="str">
        <f>CONCATENATE($A$4,": ",CONCATENATE("E[",Worksheet!B71,"]"))</f>
        <v>Производитель: E[FUJITSU]</v>
      </c>
      <c r="B77" s="11" t="str">
        <f>CONCATENATE($B$4,": ",CONCATENATE(Worksheet!C71,"[",IF(LEFT(TRIM(Worksheet!D71),6)="Сплит-","Сплит-система",IF(LEFT(TRIM(Worksheet!D71),1)="Блок н","Наружный блок","Блок внутренний")),"]"))</f>
        <v xml:space="preserve"> Тип: PAC[Сплит-система]</v>
      </c>
      <c r="C77" t="str">
        <f>CONCATENATE($C$4,": ",CONCATENATE("N[",Worksheet!L71,"]"))</f>
        <v xml:space="preserve"> (Сплит система) Холодопроизводительность: N[10,00 (4,70~11,40)]</v>
      </c>
      <c r="D77" t="str">
        <f>CONCATENATE($D$4,": ",CONCATENATE("N[",Worksheet!AC71,"]"))</f>
        <v xml:space="preserve"> (Сплит система) Площадь помещения: N[80]</v>
      </c>
      <c r="E77" t="str">
        <f>CONCATENATE($E$4,": ",IF(Worksheet!K71="Y",CONCATENATE("S[","да]"),CONCATENATE("S[","нет]")))</f>
        <v xml:space="preserve"> (Сплит система) Инвертор: S[да]</v>
      </c>
      <c r="F77" t="str">
        <f>CONCATENATE($F$4,": ",CONCATENATE("N[",Worksheet!M71,"]"))</f>
        <v xml:space="preserve"> (Сплит система) Теплопроизводительность: N[11,20 (5,00~14,00)]</v>
      </c>
      <c r="G77" t="str">
        <f>CONCATENATE($G$4,": ",CONCATENATE("N[",Worksheet!N71,"]"))</f>
        <v xml:space="preserve"> (Потребляемая мощность) Охлаждение: N[2,44 (5,12)]</v>
      </c>
      <c r="H77" t="str">
        <f>CONCATENATE($H$4,": ",CONCATENATE("N[",Worksheet!O71,"]"))</f>
        <v xml:space="preserve"> (Потребляемая мощность) Обогрев: N[2,56 (5,12)]</v>
      </c>
      <c r="I77" t="str">
        <f t="shared" si="10"/>
        <v xml:space="preserve"> (Рабочий ток) Охлаждение: </v>
      </c>
      <c r="J77" t="str">
        <f t="shared" si="11"/>
        <v xml:space="preserve"> (Рабочий ток) Обогрев: </v>
      </c>
      <c r="K77" t="str">
        <f t="shared" si="11"/>
        <v xml:space="preserve"> (Рабочий ток) Обогрев: </v>
      </c>
      <c r="L77" t="str">
        <f>CONCATENATE($L$4,": ",CONCATENATE("S[",Worksheet!AT71,"]"))</f>
        <v xml:space="preserve"> (Рабочий ток) Хладагент: S[R410A]</v>
      </c>
      <c r="M77" t="str">
        <f t="shared" si="12"/>
        <v xml:space="preserve"> (Рабочий ток) Количество хладагента: </v>
      </c>
      <c r="N77" t="str">
        <f t="shared" si="13"/>
        <v xml:space="preserve"> (Рабочий ток) Объем рециркулируемого воздуха внутреннего блока: </v>
      </c>
      <c r="O77" t="str">
        <f t="shared" si="14"/>
        <v xml:space="preserve"> (Внутренний блок) Размеры (Ш × Г × В): </v>
      </c>
      <c r="P77" t="str">
        <f t="shared" si="15"/>
        <v xml:space="preserve"> (Внутренний блок) Упаковка (Ш × Г × В): </v>
      </c>
      <c r="Q77" t="str">
        <f t="shared" si="16"/>
        <v xml:space="preserve"> (Внутренний блок) Масса (нетто / брутто): </v>
      </c>
      <c r="R77" t="str">
        <f>CONCATENATE($R$4,": ",CONCATENATE("S[",CONCATENATE(Worksheet!R71," / ",Worksheet!S71),"]"))</f>
        <v xml:space="preserve"> (Внутренний блок) Уровень шума мин. / макс.: S[ / ]</v>
      </c>
      <c r="S77" t="str">
        <f>CONCATENATE($S$4,": ",CONCATENATE("S[",Worksheet!AK71,"]"))</f>
        <v xml:space="preserve"> (Наружный блок) Марка компрессора: S[TOSHIBA]</v>
      </c>
      <c r="T77" t="str">
        <f t="shared" si="17"/>
        <v xml:space="preserve"> (Наружный блок) Размеры (Ш × Г × В): </v>
      </c>
      <c r="U77" t="str">
        <f t="shared" si="18"/>
        <v xml:space="preserve"> (Наружный блок) Упаковка (Ш × Г × В): </v>
      </c>
      <c r="V77" t="str">
        <f t="shared" si="19"/>
        <v xml:space="preserve"> (Наружный блок) Масса (нетто / брутто): </v>
      </c>
      <c r="W77" t="str">
        <f>CONCATENATE($W$4,": ",CONCATENATE("N[",Worksheet!V71,"]"))</f>
        <v xml:space="preserve"> (Наружный блок) Максимальный уровень шума: N[]</v>
      </c>
      <c r="X77" t="str">
        <f>CONCATENATE("N[",Worksheet!AM71,"]")</f>
        <v>N[9,52]</v>
      </c>
      <c r="Y77" t="str">
        <f>CONCATENATE($Y$4,": ",CONCATENATE("N[",Worksheet!AN71,"]"))</f>
        <v xml:space="preserve"> (Соединительные трубы) Газовая линия : N[15,88]</v>
      </c>
      <c r="Z77" t="str">
        <f>CONCATENATE($Z$4,": ",CONCATENATE("N[",Worksheet!P71,"]"))</f>
        <v xml:space="preserve"> (Соединительные трубы) Максимальная длина трубопровода: N[75]</v>
      </c>
      <c r="AA77" t="str">
        <f>CONCATENATE($AA$4,": ",CONCATENATE("S[",Worksheet!Q71,"]"))</f>
        <v xml:space="preserve"> (Соединительные трубы) Максимальный перепад высот: S[30]</v>
      </c>
      <c r="AB77" t="str">
        <f>CONCATENATE($AB$4,": ",CONCATENATE("S[",CONCATENATE("от ",Worksheet!W71," до +",Worksheet!X71),"]"))</f>
        <v xml:space="preserve"> (Допустимая темп. наружного воздуха) Охлаждение: S[от -15 до +46]</v>
      </c>
      <c r="AC77" t="str">
        <f>CONCATENATE($AC$4,": ",CONCATENATE("S[",CONCATENATE("от ",Worksheet!Y71," до +",Worksheet!Z71),"]"))</f>
        <v xml:space="preserve"> (Допустимая темп. наружного воздуха) Обогрев: S[от -15 до +24]</v>
      </c>
    </row>
    <row r="78" spans="1:29" x14ac:dyDescent="0.25">
      <c r="A78" t="str">
        <f>CONCATENATE($A$4,": ",CONCATENATE("E[",Worksheet!B72,"]"))</f>
        <v>Производитель: E[FUJITSU]</v>
      </c>
      <c r="B78" s="11" t="str">
        <f>CONCATENATE($B$4,": ",CONCATENATE(Worksheet!C72,"[",IF(LEFT(TRIM(Worksheet!D72),6)="Сплит-","Сплит-система",IF(LEFT(TRIM(Worksheet!D72),1)="Блок н","Наружный блок","Блок внутренний")),"]"))</f>
        <v xml:space="preserve"> Тип: PAC[Сплит-система]</v>
      </c>
      <c r="C78" t="str">
        <f>CONCATENATE($C$4,": ",CONCATENATE("N[",Worksheet!L72,"]"))</f>
        <v xml:space="preserve"> (Сплит система) Холодопроизводительность: N[10,00 (2,80~11,20)]</v>
      </c>
      <c r="D78" t="str">
        <f>CONCATENATE($D$4,": ",CONCATENATE("N[",Worksheet!AC72,"]"))</f>
        <v xml:space="preserve"> (Сплит система) Площадь помещения: N[80]</v>
      </c>
      <c r="E78" t="str">
        <f>CONCATENATE($E$4,": ",IF(Worksheet!K72="Y",CONCATENATE("S[","да]"),CONCATENATE("S[","нет]")))</f>
        <v xml:space="preserve"> (Сплит система) Инвертор: S[да]</v>
      </c>
      <c r="F78" t="str">
        <f>CONCATENATE($F$4,": ",CONCATENATE("N[",Worksheet!M72,"]"))</f>
        <v xml:space="preserve"> (Сплит система) Теплопроизводительность: N[11,20 (2,70~12,70)]</v>
      </c>
      <c r="G78" t="str">
        <f>CONCATENATE($G$4,": ",CONCATENATE("N[",Worksheet!N72,"]"))</f>
        <v xml:space="preserve"> (Потребляемая мощность) Охлаждение: N[3,12 (4,22)]</v>
      </c>
      <c r="H78" t="str">
        <f>CONCATENATE($H$4,": ",CONCATENATE("N[",Worksheet!O72,"]"))</f>
        <v xml:space="preserve"> (Потребляемая мощность) Обогрев: N[3,02 (4,56)]</v>
      </c>
      <c r="I78" t="str">
        <f t="shared" si="10"/>
        <v xml:space="preserve"> (Рабочий ток) Охлаждение: </v>
      </c>
      <c r="J78" t="str">
        <f t="shared" si="11"/>
        <v xml:space="preserve"> (Рабочий ток) Обогрев: </v>
      </c>
      <c r="K78" t="str">
        <f t="shared" si="11"/>
        <v xml:space="preserve"> (Рабочий ток) Обогрев: </v>
      </c>
      <c r="L78" t="str">
        <f>CONCATENATE($L$4,": ",CONCATENATE("S[",Worksheet!AT72,"]"))</f>
        <v xml:space="preserve"> (Рабочий ток) Хладагент: S[R410A]</v>
      </c>
      <c r="M78" t="str">
        <f t="shared" si="12"/>
        <v xml:space="preserve"> (Рабочий ток) Количество хладагента: </v>
      </c>
      <c r="N78" t="str">
        <f t="shared" si="13"/>
        <v xml:space="preserve"> (Рабочий ток) Объем рециркулируемого воздуха внутреннего блока: </v>
      </c>
      <c r="O78" t="str">
        <f t="shared" si="14"/>
        <v xml:space="preserve"> (Внутренний блок) Размеры (Ш × Г × В): </v>
      </c>
      <c r="P78" t="str">
        <f t="shared" si="15"/>
        <v xml:space="preserve"> (Внутренний блок) Упаковка (Ш × Г × В): </v>
      </c>
      <c r="Q78" t="str">
        <f t="shared" si="16"/>
        <v xml:space="preserve"> (Внутренний блок) Масса (нетто / брутто): </v>
      </c>
      <c r="R78" t="str">
        <f>CONCATENATE($R$4,": ",CONCATENATE("S[",CONCATENATE(Worksheet!R72," / ",Worksheet!S72),"]"))</f>
        <v xml:space="preserve"> (Внутренний блок) Уровень шума мин. / макс.: S[ / ]</v>
      </c>
      <c r="S78" t="str">
        <f>CONCATENATE($S$4,": ",CONCATENATE("S[",Worksheet!AK72,"]"))</f>
        <v xml:space="preserve"> (Наружный блок) Марка компрессора: S[GENERAL]</v>
      </c>
      <c r="T78" t="str">
        <f t="shared" si="17"/>
        <v xml:space="preserve"> (Наружный блок) Размеры (Ш × Г × В): </v>
      </c>
      <c r="U78" t="str">
        <f t="shared" si="18"/>
        <v xml:space="preserve"> (Наружный блок) Упаковка (Ш × Г × В): </v>
      </c>
      <c r="V78" t="str">
        <f t="shared" si="19"/>
        <v xml:space="preserve"> (Наружный блок) Масса (нетто / брутто): </v>
      </c>
      <c r="W78" t="str">
        <f>CONCATENATE($W$4,": ",CONCATENATE("N[",Worksheet!V72,"]"))</f>
        <v xml:space="preserve"> (Наружный блок) Максимальный уровень шума: N[]</v>
      </c>
      <c r="X78" t="str">
        <f>CONCATENATE("N[",Worksheet!AM72,"]")</f>
        <v>N[9,52]</v>
      </c>
      <c r="Y78" t="str">
        <f>CONCATENATE($Y$4,": ",CONCATENATE("N[",Worksheet!AN72,"]"))</f>
        <v xml:space="preserve"> (Соединительные трубы) Газовая линия : N[15,88]</v>
      </c>
      <c r="Z78" t="str">
        <f>CONCATENATE($Z$4,": ",CONCATENATE("N[",Worksheet!P72,"]"))</f>
        <v xml:space="preserve"> (Соединительные трубы) Максимальная длина трубопровода: N[50]</v>
      </c>
      <c r="AA78" t="str">
        <f>CONCATENATE($AA$4,": ",CONCATENATE("S[",Worksheet!Q72,"]"))</f>
        <v xml:space="preserve"> (Соединительные трубы) Максимальный перепад высот: S[30]</v>
      </c>
      <c r="AB78" t="str">
        <f>CONCATENATE($AB$4,": ",CONCATENATE("S[",CONCATENATE("от ",Worksheet!W72," до +",Worksheet!X72),"]"))</f>
        <v xml:space="preserve"> (Допустимая темп. наружного воздуха) Охлаждение: S[от -15 до +46]</v>
      </c>
      <c r="AC78" t="str">
        <f>CONCATENATE($AC$4,": ",CONCATENATE("S[",CONCATENATE("от ",Worksheet!Y72," до +",Worksheet!Z72),"]"))</f>
        <v xml:space="preserve"> (Допустимая темп. наружного воздуха) Обогрев: S[от -15 до +24]</v>
      </c>
    </row>
    <row r="79" spans="1:29" x14ac:dyDescent="0.25">
      <c r="A79" t="str">
        <f>CONCATENATE($A$4,": ",CONCATENATE("E[",Worksheet!B73,"]"))</f>
        <v>Производитель: E[FUJITSU]</v>
      </c>
      <c r="B79" s="11" t="str">
        <f>CONCATENATE($B$4,": ",CONCATENATE(Worksheet!C73,"[",IF(LEFT(TRIM(Worksheet!D73),6)="Сплит-","Сплит-система",IF(LEFT(TRIM(Worksheet!D73),1)="Блок н","Наружный блок","Блок внутренний")),"]"))</f>
        <v xml:space="preserve"> Тип: PAC[Сплит-система]</v>
      </c>
      <c r="C79" t="str">
        <f>CONCATENATE($C$4,": ",CONCATENATE("N[",Worksheet!L73,"]"))</f>
        <v xml:space="preserve"> (Сплит система) Холодопроизводительность: N[12,50 (5,00~14,00)]</v>
      </c>
      <c r="D79" t="str">
        <f>CONCATENATE($D$4,": ",CONCATENATE("N[",Worksheet!AC73,"]"))</f>
        <v xml:space="preserve"> (Сплит система) Площадь помещения: N[90]</v>
      </c>
      <c r="E79" t="str">
        <f>CONCATENATE($E$4,": ",IF(Worksheet!K73="Y",CONCATENATE("S[","да]"),CONCATENATE("S[","нет]")))</f>
        <v xml:space="preserve"> (Сплит система) Инвертор: S[да]</v>
      </c>
      <c r="F79" t="str">
        <f>CONCATENATE($F$4,": ",CONCATENATE("N[",Worksheet!M73,"]"))</f>
        <v xml:space="preserve"> (Сплит система) Теплопроизводительность: N[14,00 (5,40~16,20)]</v>
      </c>
      <c r="G79" t="str">
        <f>CONCATENATE($G$4,": ",CONCATENATE("N[",Worksheet!N73,"]"))</f>
        <v xml:space="preserve"> (Потребляемая мощность) Охлаждение: N[3,54 (5,80)]</v>
      </c>
      <c r="H79" t="str">
        <f>CONCATENATE($H$4,": ",CONCATENATE("N[",Worksheet!O73,"]"))</f>
        <v xml:space="preserve"> (Потребляемая мощность) Обогрев: N[3,58 (5,80)]</v>
      </c>
      <c r="I79" t="str">
        <f t="shared" si="10"/>
        <v xml:space="preserve"> (Рабочий ток) Охлаждение: </v>
      </c>
      <c r="J79" t="str">
        <f t="shared" si="11"/>
        <v xml:space="preserve"> (Рабочий ток) Обогрев: </v>
      </c>
      <c r="K79" t="str">
        <f t="shared" si="11"/>
        <v xml:space="preserve"> (Рабочий ток) Обогрев: </v>
      </c>
      <c r="L79" t="str">
        <f>CONCATENATE($L$4,": ",CONCATENATE("S[",Worksheet!AT73,"]"))</f>
        <v xml:space="preserve"> (Рабочий ток) Хладагент: S[R410A]</v>
      </c>
      <c r="M79" t="str">
        <f t="shared" si="12"/>
        <v xml:space="preserve"> (Рабочий ток) Количество хладагента: </v>
      </c>
      <c r="N79" t="str">
        <f t="shared" si="13"/>
        <v xml:space="preserve"> (Рабочий ток) Объем рециркулируемого воздуха внутреннего блока: </v>
      </c>
      <c r="O79" t="str">
        <f t="shared" si="14"/>
        <v xml:space="preserve"> (Внутренний блок) Размеры (Ш × Г × В): </v>
      </c>
      <c r="P79" t="str">
        <f t="shared" si="15"/>
        <v xml:space="preserve"> (Внутренний блок) Упаковка (Ш × Г × В): </v>
      </c>
      <c r="Q79" t="str">
        <f t="shared" si="16"/>
        <v xml:space="preserve"> (Внутренний блок) Масса (нетто / брутто): </v>
      </c>
      <c r="R79" t="str">
        <f>CONCATENATE($R$4,": ",CONCATENATE("S[",CONCATENATE(Worksheet!R73," / ",Worksheet!S73),"]"))</f>
        <v xml:space="preserve"> (Внутренний блок) Уровень шума мин. / макс.: S[ / ]</v>
      </c>
      <c r="S79" t="str">
        <f>CONCATENATE($S$4,": ",CONCATENATE("S[",Worksheet!AK73,"]"))</f>
        <v xml:space="preserve"> (Наружный блок) Марка компрессора: S[TOSHIBA]</v>
      </c>
      <c r="T79" t="str">
        <f t="shared" si="17"/>
        <v xml:space="preserve"> (Наружный блок) Размеры (Ш × Г × В): </v>
      </c>
      <c r="U79" t="str">
        <f t="shared" si="18"/>
        <v xml:space="preserve"> (Наружный блок) Упаковка (Ш × Г × В): </v>
      </c>
      <c r="V79" t="str">
        <f t="shared" si="19"/>
        <v xml:space="preserve"> (Наружный блок) Масса (нетто / брутто): </v>
      </c>
      <c r="W79" t="str">
        <f>CONCATENATE($W$4,": ",CONCATENATE("N[",Worksheet!V73,"]"))</f>
        <v xml:space="preserve"> (Наружный блок) Максимальный уровень шума: N[]</v>
      </c>
      <c r="X79" t="str">
        <f>CONCATENATE("N[",Worksheet!AM73,"]")</f>
        <v>N[9,52]</v>
      </c>
      <c r="Y79" t="str">
        <f>CONCATENATE($Y$4,": ",CONCATENATE("N[",Worksheet!AN73,"]"))</f>
        <v xml:space="preserve"> (Соединительные трубы) Газовая линия : N[15,88]</v>
      </c>
      <c r="Z79" t="str">
        <f>CONCATENATE($Z$4,": ",CONCATENATE("N[",Worksheet!P73,"]"))</f>
        <v xml:space="preserve"> (Соединительные трубы) Максимальная длина трубопровода: N[75]</v>
      </c>
      <c r="AA79" t="str">
        <f>CONCATENATE($AA$4,": ",CONCATENATE("S[",Worksheet!Q73,"]"))</f>
        <v xml:space="preserve"> (Соединительные трубы) Максимальный перепад высот: S[30]</v>
      </c>
      <c r="AB79" t="str">
        <f>CONCATENATE($AB$4,": ",CONCATENATE("S[",CONCATENATE("от ",Worksheet!W73," до +",Worksheet!X73),"]"))</f>
        <v xml:space="preserve"> (Допустимая темп. наружного воздуха) Охлаждение: S[от -15 до +46]</v>
      </c>
      <c r="AC79" t="str">
        <f>CONCATENATE($AC$4,": ",CONCATENATE("S[",CONCATENATE("от ",Worksheet!Y73," до +",Worksheet!Z73),"]"))</f>
        <v xml:space="preserve"> (Допустимая темп. наружного воздуха) Обогрев: S[от -15 до +24]</v>
      </c>
    </row>
    <row r="80" spans="1:29" x14ac:dyDescent="0.25">
      <c r="A80" t="str">
        <f>CONCATENATE($A$4,": ",CONCATENATE("E[",Worksheet!B74,"]"))</f>
        <v>Производитель: E[FUJITSU]</v>
      </c>
      <c r="B80" s="11" t="str">
        <f>CONCATENATE($B$4,": ",CONCATENATE(Worksheet!C74,"[",IF(LEFT(TRIM(Worksheet!D74),6)="Сплит-","Сплит-система",IF(LEFT(TRIM(Worksheet!D74),1)="Блок н","Наружный блок","Блок внутренний")),"]"))</f>
        <v xml:space="preserve"> Тип: PAC[Сплит-система]</v>
      </c>
      <c r="C80" t="str">
        <f>CONCATENATE($C$4,": ",CONCATENATE("N[",Worksheet!L74,"]"))</f>
        <v xml:space="preserve"> (Сплит система) Холодопроизводительность: N[12,50 (4,00~14,00)]</v>
      </c>
      <c r="D80" t="str">
        <f>CONCATENATE($D$4,": ",CONCATENATE("N[",Worksheet!AC74,"]"))</f>
        <v xml:space="preserve"> (Сплит система) Площадь помещения: N[90]</v>
      </c>
      <c r="E80" t="str">
        <f>CONCATENATE($E$4,": ",IF(Worksheet!K74="Y",CONCATENATE("S[","да]"),CONCATENATE("S[","нет]")))</f>
        <v xml:space="preserve"> (Сплит система) Инвертор: S[да]</v>
      </c>
      <c r="F80" t="str">
        <f>CONCATENATE($F$4,": ",CONCATENATE("N[",Worksheet!M74,"]"))</f>
        <v xml:space="preserve"> (Сплит система) Теплопроизводительность: N[14,00 (4,20~16,20)]</v>
      </c>
      <c r="G80" t="str">
        <f>CONCATENATE($G$4,": ",CONCATENATE("N[",Worksheet!N74,"]"))</f>
        <v xml:space="preserve"> (Потребляемая мощность) Охлаждение: N[3,88 (4,70)]</v>
      </c>
      <c r="H80" t="str">
        <f>CONCATENATE($H$4,": ",CONCATENATE("N[",Worksheet!O74,"]"))</f>
        <v xml:space="preserve"> (Потребляемая мощность) Обогрев: N[3,77 (4,70)]</v>
      </c>
      <c r="I80" t="str">
        <f t="shared" si="10"/>
        <v xml:space="preserve"> (Рабочий ток) Охлаждение: </v>
      </c>
      <c r="J80" t="str">
        <f t="shared" si="11"/>
        <v xml:space="preserve"> (Рабочий ток) Обогрев: </v>
      </c>
      <c r="K80" t="str">
        <f t="shared" si="11"/>
        <v xml:space="preserve"> (Рабочий ток) Обогрев: </v>
      </c>
      <c r="L80" t="str">
        <f>CONCATENATE($L$4,": ",CONCATENATE("S[",Worksheet!AT74,"]"))</f>
        <v xml:space="preserve"> (Рабочий ток) Хладагент: S[R410A]</v>
      </c>
      <c r="M80" t="str">
        <f t="shared" si="12"/>
        <v xml:space="preserve"> (Рабочий ток) Количество хладагента: </v>
      </c>
      <c r="N80" t="str">
        <f t="shared" si="13"/>
        <v xml:space="preserve"> (Рабочий ток) Объем рециркулируемого воздуха внутреннего блока: </v>
      </c>
      <c r="O80" t="str">
        <f t="shared" si="14"/>
        <v xml:space="preserve"> (Внутренний блок) Размеры (Ш × Г × В): </v>
      </c>
      <c r="P80" t="str">
        <f t="shared" si="15"/>
        <v xml:space="preserve"> (Внутренний блок) Упаковка (Ш × Г × В): </v>
      </c>
      <c r="Q80" t="str">
        <f t="shared" si="16"/>
        <v xml:space="preserve"> (Внутренний блок) Масса (нетто / брутто): </v>
      </c>
      <c r="R80" t="str">
        <f>CONCATENATE($R$4,": ",CONCATENATE("S[",CONCATENATE(Worksheet!R74," / ",Worksheet!S74),"]"))</f>
        <v xml:space="preserve"> (Внутренний блок) Уровень шума мин. / макс.: S[ / ]</v>
      </c>
      <c r="S80" t="str">
        <f>CONCATENATE($S$4,": ",CONCATENATE("S[",Worksheet!AK74,"]"))</f>
        <v xml:space="preserve"> (Наружный блок) Марка компрессора: S[GENERAL]</v>
      </c>
      <c r="T80" t="str">
        <f t="shared" si="17"/>
        <v xml:space="preserve"> (Наружный блок) Размеры (Ш × Г × В): </v>
      </c>
      <c r="U80" t="str">
        <f t="shared" si="18"/>
        <v xml:space="preserve"> (Наружный блок) Упаковка (Ш × Г × В): </v>
      </c>
      <c r="V80" t="str">
        <f t="shared" si="19"/>
        <v xml:space="preserve"> (Наружный блок) Масса (нетто / брутто): </v>
      </c>
      <c r="W80" t="str">
        <f>CONCATENATE($W$4,": ",CONCATENATE("N[",Worksheet!V74,"]"))</f>
        <v xml:space="preserve"> (Наружный блок) Максимальный уровень шума: N[]</v>
      </c>
      <c r="X80" t="str">
        <f>CONCATENATE("N[",Worksheet!AM74,"]")</f>
        <v>N[9,52]</v>
      </c>
      <c r="Y80" t="str">
        <f>CONCATENATE($Y$4,": ",CONCATENATE("N[",Worksheet!AN74,"]"))</f>
        <v xml:space="preserve"> (Соединительные трубы) Газовая линия : N[15,88]</v>
      </c>
      <c r="Z80" t="str">
        <f>CONCATENATE($Z$4,": ",CONCATENATE("N[",Worksheet!P74,"]"))</f>
        <v xml:space="preserve"> (Соединительные трубы) Максимальная длина трубопровода: N[50]</v>
      </c>
      <c r="AA80" t="str">
        <f>CONCATENATE($AA$4,": ",CONCATENATE("S[",Worksheet!Q74,"]"))</f>
        <v xml:space="preserve"> (Соединительные трубы) Максимальный перепад высот: S[30]</v>
      </c>
      <c r="AB80" t="str">
        <f>CONCATENATE($AB$4,": ",CONCATENATE("S[",CONCATENATE("от ",Worksheet!W74," до +",Worksheet!X74),"]"))</f>
        <v xml:space="preserve"> (Допустимая темп. наружного воздуха) Охлаждение: S[от -15 до +46]</v>
      </c>
      <c r="AC80" t="str">
        <f>CONCATENATE($AC$4,": ",CONCATENATE("S[",CONCATENATE("от ",Worksheet!Y74," до +",Worksheet!Z74),"]"))</f>
        <v xml:space="preserve"> (Допустимая темп. наружного воздуха) Обогрев: S[от -15 до +24]</v>
      </c>
    </row>
    <row r="81" spans="1:29" x14ac:dyDescent="0.25">
      <c r="A81" t="str">
        <f>CONCATENATE($A$4,": ",CONCATENATE("E[",Worksheet!B75,"]"))</f>
        <v>Производитель: E[FUJITSU]</v>
      </c>
      <c r="B81" s="11" t="str">
        <f>CONCATENATE($B$4,": ",CONCATENATE(Worksheet!C75,"[",IF(LEFT(TRIM(Worksheet!D75),6)="Сплит-","Сплит-система",IF(LEFT(TRIM(Worksheet!D75),1)="Блок н","Наружный блок","Блок внутренний")),"]"))</f>
        <v xml:space="preserve"> Тип: PAC[Сплит-система]</v>
      </c>
      <c r="C81" t="str">
        <f>CONCATENATE($C$4,": ",CONCATENATE("N[",Worksheet!L75,"]"))</f>
        <v xml:space="preserve"> (Сплит система) Холодопроизводительность: N[14,00 (5,40~16,00)]</v>
      </c>
      <c r="D81" t="str">
        <f>CONCATENATE($D$4,": ",CONCATENATE("N[",Worksheet!AC75,"]"))</f>
        <v xml:space="preserve"> (Сплит система) Площадь помещения: N[100]</v>
      </c>
      <c r="E81" t="str">
        <f>CONCATENATE($E$4,": ",IF(Worksheet!K75="Y",CONCATENATE("S[","да]"),CONCATENATE("S[","нет]")))</f>
        <v xml:space="preserve"> (Сплит система) Инвертор: S[да]</v>
      </c>
      <c r="F81" t="str">
        <f>CONCATENATE($F$4,": ",CONCATENATE("N[",Worksheet!M75,"]"))</f>
        <v xml:space="preserve"> (Сплит система) Теплопроизводительность: N[16,00 (5,80~18,00)]</v>
      </c>
      <c r="G81" t="str">
        <f>CONCATENATE($G$4,": ",CONCATENATE("N[",Worksheet!N75,"]"))</f>
        <v xml:space="preserve"> (Потребляемая мощность) Охлаждение: N[4,36 (6,48)]</v>
      </c>
      <c r="H81" t="str">
        <f>CONCATENATE($H$4,": ",CONCATENATE("N[",Worksheet!O75,"]"))</f>
        <v xml:space="preserve"> (Потребляемая мощность) Обогрев: N[4,43 (6,48)]</v>
      </c>
      <c r="I81" t="str">
        <f t="shared" si="10"/>
        <v xml:space="preserve"> (Рабочий ток) Охлаждение: </v>
      </c>
      <c r="J81" t="str">
        <f t="shared" si="11"/>
        <v xml:space="preserve"> (Рабочий ток) Обогрев: </v>
      </c>
      <c r="K81" t="str">
        <f t="shared" si="11"/>
        <v xml:space="preserve"> (Рабочий ток) Обогрев: </v>
      </c>
      <c r="L81" t="str">
        <f>CONCATENATE($L$4,": ",CONCATENATE("S[",Worksheet!AT75,"]"))</f>
        <v xml:space="preserve"> (Рабочий ток) Хладагент: S[R410A]</v>
      </c>
      <c r="M81" t="str">
        <f t="shared" si="12"/>
        <v xml:space="preserve"> (Рабочий ток) Количество хладагента: </v>
      </c>
      <c r="N81" t="str">
        <f t="shared" si="13"/>
        <v xml:space="preserve"> (Рабочий ток) Объем рециркулируемого воздуха внутреннего блока: </v>
      </c>
      <c r="O81" t="str">
        <f t="shared" si="14"/>
        <v xml:space="preserve"> (Внутренний блок) Размеры (Ш × Г × В): </v>
      </c>
      <c r="P81" t="str">
        <f t="shared" si="15"/>
        <v xml:space="preserve"> (Внутренний блок) Упаковка (Ш × Г × В): </v>
      </c>
      <c r="Q81" t="str">
        <f t="shared" si="16"/>
        <v xml:space="preserve"> (Внутренний блок) Масса (нетто / брутто): </v>
      </c>
      <c r="R81" t="str">
        <f>CONCATENATE($R$4,": ",CONCATENATE("S[",CONCATENATE(Worksheet!R75," / ",Worksheet!S75),"]"))</f>
        <v xml:space="preserve"> (Внутренний блок) Уровень шума мин. / макс.: S[ / ]</v>
      </c>
      <c r="S81" t="str">
        <f>CONCATENATE($S$4,": ",CONCATENATE("S[",Worksheet!AK75,"]"))</f>
        <v xml:space="preserve"> (Наружный блок) Марка компрессора: S[TOSHIBA]</v>
      </c>
      <c r="T81" t="str">
        <f t="shared" si="17"/>
        <v xml:space="preserve"> (Наружный блок) Размеры (Ш × Г × В): </v>
      </c>
      <c r="U81" t="str">
        <f t="shared" si="18"/>
        <v xml:space="preserve"> (Наружный блок) Упаковка (Ш × Г × В): </v>
      </c>
      <c r="V81" t="str">
        <f t="shared" si="19"/>
        <v xml:space="preserve"> (Наружный блок) Масса (нетто / брутто): </v>
      </c>
      <c r="W81" t="str">
        <f>CONCATENATE($W$4,": ",CONCATENATE("N[",Worksheet!V75,"]"))</f>
        <v xml:space="preserve"> (Наружный блок) Максимальный уровень шума: N[]</v>
      </c>
      <c r="X81" t="str">
        <f>CONCATENATE("N[",Worksheet!AM75,"]")</f>
        <v>N[9,52]</v>
      </c>
      <c r="Y81" t="str">
        <f>CONCATENATE($Y$4,": ",CONCATENATE("N[",Worksheet!AN75,"]"))</f>
        <v xml:space="preserve"> (Соединительные трубы) Газовая линия : N[15,88]</v>
      </c>
      <c r="Z81" t="str">
        <f>CONCATENATE($Z$4,": ",CONCATENATE("N[",Worksheet!P75,"]"))</f>
        <v xml:space="preserve"> (Соединительные трубы) Максимальная длина трубопровода: N[75]</v>
      </c>
      <c r="AA81" t="str">
        <f>CONCATENATE($AA$4,": ",CONCATENATE("S[",Worksheet!Q75,"]"))</f>
        <v xml:space="preserve"> (Соединительные трубы) Максимальный перепад высот: S[30]</v>
      </c>
      <c r="AB81" t="str">
        <f>CONCATENATE($AB$4,": ",CONCATENATE("S[",CONCATENATE("от ",Worksheet!W75," до +",Worksheet!X75),"]"))</f>
        <v xml:space="preserve"> (Допустимая темп. наружного воздуха) Охлаждение: S[от -15 до +46]</v>
      </c>
      <c r="AC81" t="str">
        <f>CONCATENATE($AC$4,": ",CONCATENATE("S[",CONCATENATE("от ",Worksheet!Y75," до +",Worksheet!Z75),"]"))</f>
        <v xml:space="preserve"> (Допустимая темп. наружного воздуха) Обогрев: S[от -15 до +24]</v>
      </c>
    </row>
    <row r="82" spans="1:29" x14ac:dyDescent="0.25">
      <c r="A82" t="str">
        <f>CONCATENATE($A$4,": ",CONCATENATE("E[",Worksheet!B76,"]"))</f>
        <v>Производитель: E[FUJITSU]</v>
      </c>
      <c r="B82" s="11" t="str">
        <f>CONCATENATE($B$4,": ",CONCATENATE(Worksheet!C76,"[",IF(LEFT(TRIM(Worksheet!D76),6)="Сплит-","Сплит-система",IF(LEFT(TRIM(Worksheet!D76),1)="Блок н","Наружный блок","Блок внутренний")),"]"))</f>
        <v xml:space="preserve"> Тип: PAC[Сплит-система]</v>
      </c>
      <c r="C82" t="str">
        <f>CONCATENATE($C$4,": ",CONCATENATE("N[",Worksheet!L76,"]"))</f>
        <v xml:space="preserve"> (Сплит система) Холодопроизводительность: N[13,30 (4,50~14,50)]</v>
      </c>
      <c r="D82" t="str">
        <f>CONCATENATE($D$4,": ",CONCATENATE("N[",Worksheet!AC76,"]"))</f>
        <v xml:space="preserve"> (Сплит система) Площадь помещения: N[100]</v>
      </c>
      <c r="E82" t="str">
        <f>CONCATENATE($E$4,": ",IF(Worksheet!K76="Y",CONCATENATE("S[","да]"),CONCATENATE("S[","нет]")))</f>
        <v xml:space="preserve"> (Сплит система) Инвертор: S[да]</v>
      </c>
      <c r="F82" t="str">
        <f>CONCATENATE($F$4,": ",CONCATENATE("N[",Worksheet!M76,"]"))</f>
        <v xml:space="preserve"> (Сплит система) Теплопроизводительность: N[16,00 (4,70~16,50)]</v>
      </c>
      <c r="G82" t="str">
        <f>CONCATENATE($G$4,": ",CONCATENATE("N[",Worksheet!N76,"]"))</f>
        <v xml:space="preserve"> (Потребляемая мощность) Охлаждение: N[4,42 (4,94)]</v>
      </c>
      <c r="H82" t="str">
        <f>CONCATENATE($H$4,": ",CONCATENATE("N[",Worksheet!O76,"]"))</f>
        <v xml:space="preserve"> (Потребляемая мощность) Обогрев: N[4,69 (4,94)]</v>
      </c>
      <c r="I82" t="str">
        <f t="shared" si="10"/>
        <v xml:space="preserve"> (Рабочий ток) Охлаждение: </v>
      </c>
      <c r="J82" t="str">
        <f t="shared" si="11"/>
        <v xml:space="preserve"> (Рабочий ток) Обогрев: </v>
      </c>
      <c r="K82" t="str">
        <f t="shared" si="11"/>
        <v xml:space="preserve"> (Рабочий ток) Обогрев: </v>
      </c>
      <c r="L82" t="str">
        <f>CONCATENATE($L$4,": ",CONCATENATE("S[",Worksheet!AT76,"]"))</f>
        <v xml:space="preserve"> (Рабочий ток) Хладагент: S[R410A]</v>
      </c>
      <c r="M82" t="str">
        <f t="shared" si="12"/>
        <v xml:space="preserve"> (Рабочий ток) Количество хладагента: </v>
      </c>
      <c r="N82" t="str">
        <f t="shared" si="13"/>
        <v xml:space="preserve"> (Рабочий ток) Объем рециркулируемого воздуха внутреннего блока: </v>
      </c>
      <c r="O82" t="str">
        <f t="shared" si="14"/>
        <v xml:space="preserve"> (Внутренний блок) Размеры (Ш × Г × В): </v>
      </c>
      <c r="P82" t="str">
        <f t="shared" si="15"/>
        <v xml:space="preserve"> (Внутренний блок) Упаковка (Ш × Г × В): </v>
      </c>
      <c r="Q82" t="str">
        <f t="shared" si="16"/>
        <v xml:space="preserve"> (Внутренний блок) Масса (нетто / брутто): </v>
      </c>
      <c r="R82" t="str">
        <f>CONCATENATE($R$4,": ",CONCATENATE("S[",CONCATENATE(Worksheet!R76," / ",Worksheet!S76),"]"))</f>
        <v xml:space="preserve"> (Внутренний блок) Уровень шума мин. / макс.: S[ / ]</v>
      </c>
      <c r="S82" t="str">
        <f>CONCATENATE($S$4,": ",CONCATENATE("S[",Worksheet!AK76,"]"))</f>
        <v xml:space="preserve"> (Наружный блок) Марка компрессора: S[GENERAL]</v>
      </c>
      <c r="T82" t="str">
        <f t="shared" si="17"/>
        <v xml:space="preserve"> (Наружный блок) Размеры (Ш × Г × В): </v>
      </c>
      <c r="U82" t="str">
        <f t="shared" si="18"/>
        <v xml:space="preserve"> (Наружный блок) Упаковка (Ш × Г × В): </v>
      </c>
      <c r="V82" t="str">
        <f t="shared" si="19"/>
        <v xml:space="preserve"> (Наружный блок) Масса (нетто / брутто): </v>
      </c>
      <c r="W82" t="str">
        <f>CONCATENATE($W$4,": ",CONCATENATE("N[",Worksheet!V76,"]"))</f>
        <v xml:space="preserve"> (Наружный блок) Максимальный уровень шума: N[]</v>
      </c>
      <c r="X82" t="str">
        <f>CONCATENATE("N[",Worksheet!AM76,"]")</f>
        <v>N[9,52]</v>
      </c>
      <c r="Y82" t="str">
        <f>CONCATENATE($Y$4,": ",CONCATENATE("N[",Worksheet!AN76,"]"))</f>
        <v xml:space="preserve"> (Соединительные трубы) Газовая линия : N[15,88]</v>
      </c>
      <c r="Z82" t="str">
        <f>CONCATENATE($Z$4,": ",CONCATENATE("N[",Worksheet!P76,"]"))</f>
        <v xml:space="preserve"> (Соединительные трубы) Максимальная длина трубопровода: N[50]</v>
      </c>
      <c r="AA82" t="str">
        <f>CONCATENATE($AA$4,": ",CONCATENATE("S[",Worksheet!Q76,"]"))</f>
        <v xml:space="preserve"> (Соединительные трубы) Максимальный перепад высот: S[30]</v>
      </c>
      <c r="AB82" t="str">
        <f>CONCATENATE($AB$4,": ",CONCATENATE("S[",CONCATENATE("от ",Worksheet!W76," до +",Worksheet!X76),"]"))</f>
        <v xml:space="preserve"> (Допустимая темп. наружного воздуха) Охлаждение: S[от -15 до +46]</v>
      </c>
      <c r="AC82" t="str">
        <f>CONCATENATE($AC$4,": ",CONCATENATE("S[",CONCATENATE("от ",Worksheet!Y76," до +",Worksheet!Z76),"]"))</f>
        <v xml:space="preserve"> (Допустимая темп. наружного воздуха) Обогрев: S[от -15 до +24]</v>
      </c>
    </row>
    <row r="83" spans="1:29" x14ac:dyDescent="0.25">
      <c r="A83" t="str">
        <f>CONCATENATE($A$4,": ",CONCATENATE("E[",Worksheet!B77,"]"))</f>
        <v>Производитель: E[FUJITSU]</v>
      </c>
      <c r="B83" s="11" t="str">
        <f>CONCATENATE($B$4,": ",CONCATENATE(Worksheet!C77,"[",IF(LEFT(TRIM(Worksheet!D77),6)="Сплит-","Сплит-система",IF(LEFT(TRIM(Worksheet!D77),1)="Блок н","Наружный блок","Блок внутренний")),"]"))</f>
        <v xml:space="preserve"> Тип: PAC[Сплит-система]</v>
      </c>
      <c r="C83" t="str">
        <f>CONCATENATE($C$4,": ",CONCATENATE("N[",Worksheet!L77,"]"))</f>
        <v xml:space="preserve"> (Сплит система) Холодопроизводительность: N[5,20 (0,90–5,40)]</v>
      </c>
      <c r="D83" t="str">
        <f>CONCATENATE($D$4,": ",CONCATENATE("N[",Worksheet!AC77,"]"))</f>
        <v xml:space="preserve"> (Сплит система) Площадь помещения: N[]</v>
      </c>
      <c r="E83" t="str">
        <f>CONCATENATE($E$4,": ",IF(Worksheet!K77="Y",CONCATENATE("S[","да]"),CONCATENATE("S[","нет]")))</f>
        <v xml:space="preserve"> (Сплит система) Инвертор: S[да]</v>
      </c>
      <c r="F83" t="str">
        <f>CONCATENATE($F$4,": ",CONCATENATE("N[",Worksheet!M77,"]"))</f>
        <v xml:space="preserve"> (Сплит система) Теплопроизводительность: N[6,00 (0,90–6,30)]</v>
      </c>
      <c r="G83" t="str">
        <f>CONCATENATE($G$4,": ",CONCATENATE("N[",Worksheet!N77,"]"))</f>
        <v xml:space="preserve"> (Потребляемая мощность) Охлаждение: N[1,600]</v>
      </c>
      <c r="H83" t="str">
        <f>CONCATENATE($H$4,": ",CONCATENATE("N[",Worksheet!O77,"]"))</f>
        <v xml:space="preserve"> (Потребляемая мощность) Обогрев: N[1,660]</v>
      </c>
      <c r="I83" t="str">
        <f t="shared" si="10"/>
        <v xml:space="preserve"> (Рабочий ток) Охлаждение: </v>
      </c>
      <c r="J83" t="str">
        <f t="shared" si="11"/>
        <v xml:space="preserve"> (Рабочий ток) Обогрев: </v>
      </c>
      <c r="K83" t="str">
        <f t="shared" si="11"/>
        <v xml:space="preserve"> (Рабочий ток) Обогрев: </v>
      </c>
      <c r="L83" t="str">
        <f>CONCATENATE($L$4,": ",CONCATENATE("S[",Worksheet!AT77,"]"))</f>
        <v xml:space="preserve"> (Рабочий ток) Хладагент: S[R32]</v>
      </c>
      <c r="M83" t="str">
        <f t="shared" si="12"/>
        <v xml:space="preserve"> (Рабочий ток) Количество хладагента: </v>
      </c>
      <c r="N83" t="str">
        <f t="shared" si="13"/>
        <v xml:space="preserve"> (Рабочий ток) Объем рециркулируемого воздуха внутреннего блока: </v>
      </c>
      <c r="O83" t="str">
        <f t="shared" si="14"/>
        <v xml:space="preserve"> (Внутренний блок) Размеры (Ш × Г × В): </v>
      </c>
      <c r="P83" t="str">
        <f t="shared" si="15"/>
        <v xml:space="preserve"> (Внутренний блок) Упаковка (Ш × Г × В): </v>
      </c>
      <c r="Q83" t="str">
        <f t="shared" si="16"/>
        <v xml:space="preserve"> (Внутренний блок) Масса (нетто / брутто): </v>
      </c>
      <c r="R83" t="str">
        <f>CONCATENATE($R$4,": ",CONCATENATE("S[",CONCATENATE(Worksheet!R77," / ",Worksheet!S77),"]"))</f>
        <v xml:space="preserve"> (Внутренний блок) Уровень шума мин. / макс.: S[ / ]</v>
      </c>
      <c r="S83" t="str">
        <f>CONCATENATE($S$4,": ",CONCATENATE("S[",Worksheet!AK77,"]"))</f>
        <v xml:space="preserve"> (Наружный блок) Марка компрессора: S[]</v>
      </c>
      <c r="T83" t="str">
        <f t="shared" si="17"/>
        <v xml:space="preserve"> (Наружный блок) Размеры (Ш × Г × В): </v>
      </c>
      <c r="U83" t="str">
        <f t="shared" si="18"/>
        <v xml:space="preserve"> (Наружный блок) Упаковка (Ш × Г × В): </v>
      </c>
      <c r="V83" t="str">
        <f t="shared" si="19"/>
        <v xml:space="preserve"> (Наружный блок) Масса (нетто / брутто): </v>
      </c>
      <c r="W83" t="str">
        <f>CONCATENATE($W$4,": ",CONCATENATE("N[",Worksheet!V77,"]"))</f>
        <v xml:space="preserve"> (Наружный блок) Максимальный уровень шума: N[]</v>
      </c>
      <c r="X83" t="str">
        <f>CONCATENATE("N[",Worksheet!AM77,"]")</f>
        <v>N[6,35]</v>
      </c>
      <c r="Y83" t="str">
        <f>CONCATENATE($Y$4,": ",CONCATENATE("N[",Worksheet!AN77,"]"))</f>
        <v xml:space="preserve"> (Соединительные трубы) Газовая линия : N[12,70]</v>
      </c>
      <c r="Z83" t="str">
        <f>CONCATENATE($Z$4,": ",CONCATENATE("N[",Worksheet!P77,"]"))</f>
        <v xml:space="preserve"> (Соединительные трубы) Максимальная длина трубопровода: N[20]</v>
      </c>
      <c r="AA83" t="str">
        <f>CONCATENATE($AA$4,": ",CONCATENATE("S[",Worksheet!Q77,"]"))</f>
        <v xml:space="preserve"> (Соединительные трубы) Максимальный перепад высот: S[15]</v>
      </c>
      <c r="AB83" t="str">
        <f>CONCATENATE($AB$4,": ",CONCATENATE("S[",CONCATENATE("от ",Worksheet!W77," до +",Worksheet!X77),"]"))</f>
        <v xml:space="preserve"> (Допустимая темп. наружного воздуха) Охлаждение: S[от -10 до +46]</v>
      </c>
      <c r="AC83" t="str">
        <f>CONCATENATE($AC$4,": ",CONCATENATE("S[",CONCATENATE("от ",Worksheet!Y77," до +",Worksheet!Z77),"]"))</f>
        <v xml:space="preserve"> (Допустимая темп. наружного воздуха) Обогрев: S[от -15 до +24]</v>
      </c>
    </row>
    <row r="84" spans="1:29" x14ac:dyDescent="0.25">
      <c r="A84" t="str">
        <f>CONCATENATE($A$4,": ",CONCATENATE("E[",Worksheet!B78,"]"))</f>
        <v>Производитель: E[FUJITSU]</v>
      </c>
      <c r="B84" s="11" t="str">
        <f>CONCATENATE($B$4,": ",CONCATENATE(Worksheet!C78,"[",IF(LEFT(TRIM(Worksheet!D78),6)="Сплит-","Сплит-система",IF(LEFT(TRIM(Worksheet!D78),1)="Блок н","Наружный блок","Блок внутренний")),"]"))</f>
        <v xml:space="preserve"> Тип: PAC[Сплит-система]</v>
      </c>
      <c r="C84" t="str">
        <f>CONCATENATE($C$4,": ",CONCATENATE("N[",Worksheet!L78,"]"))</f>
        <v xml:space="preserve"> (Сплит система) Холодопроизводительность: N[6,80 (0,90–7,40)]</v>
      </c>
      <c r="D84" t="str">
        <f>CONCATENATE($D$4,": ",CONCATENATE("N[",Worksheet!AC78,"]"))</f>
        <v xml:space="preserve"> (Сплит система) Площадь помещения: N[]</v>
      </c>
      <c r="E84" t="str">
        <f>CONCATENATE($E$4,": ",IF(Worksheet!K78="Y",CONCATENATE("S[","да]"),CONCATENATE("S[","нет]")))</f>
        <v xml:space="preserve"> (Сплит система) Инвертор: S[да]</v>
      </c>
      <c r="F84" t="str">
        <f>CONCATENATE($F$4,": ",CONCATENATE("N[",Worksheet!M78,"]"))</f>
        <v xml:space="preserve"> (Сплит система) Теплопроизводительность: N[7,50 (0,90–8,60)]</v>
      </c>
      <c r="G84" t="str">
        <f>CONCATENATE($G$4,": ",CONCATENATE("N[",Worksheet!N78,"]"))</f>
        <v xml:space="preserve"> (Потребляемая мощность) Охлаждение: N[2,120]</v>
      </c>
      <c r="H84" t="str">
        <f>CONCATENATE($H$4,": ",CONCATENATE("N[",Worksheet!O78,"]"))</f>
        <v xml:space="preserve"> (Потребляемая мощность) Обогрев: N[1,970]</v>
      </c>
      <c r="I84" t="str">
        <f t="shared" si="10"/>
        <v xml:space="preserve"> (Рабочий ток) Охлаждение: </v>
      </c>
      <c r="J84" t="str">
        <f t="shared" si="11"/>
        <v xml:space="preserve"> (Рабочий ток) Обогрев: </v>
      </c>
      <c r="K84" t="str">
        <f t="shared" si="11"/>
        <v xml:space="preserve"> (Рабочий ток) Обогрев: </v>
      </c>
      <c r="L84" t="str">
        <f>CONCATENATE($L$4,": ",CONCATENATE("S[",Worksheet!AT78,"]"))</f>
        <v xml:space="preserve"> (Рабочий ток) Хладагент: S[R32]</v>
      </c>
      <c r="M84" t="str">
        <f t="shared" si="12"/>
        <v xml:space="preserve"> (Рабочий ток) Количество хладагента: </v>
      </c>
      <c r="N84" t="str">
        <f t="shared" si="13"/>
        <v xml:space="preserve"> (Рабочий ток) Объем рециркулируемого воздуха внутреннего блока: </v>
      </c>
      <c r="O84" t="str">
        <f t="shared" si="14"/>
        <v xml:space="preserve"> (Внутренний блок) Размеры (Ш × Г × В): </v>
      </c>
      <c r="P84" t="str">
        <f t="shared" si="15"/>
        <v xml:space="preserve"> (Внутренний блок) Упаковка (Ш × Г × В): </v>
      </c>
      <c r="Q84" t="str">
        <f t="shared" si="16"/>
        <v xml:space="preserve"> (Внутренний блок) Масса (нетто / брутто): </v>
      </c>
      <c r="R84" t="str">
        <f>CONCATENATE($R$4,": ",CONCATENATE("S[",CONCATENATE(Worksheet!R78," / ",Worksheet!S78),"]"))</f>
        <v xml:space="preserve"> (Внутренний блок) Уровень шума мин. / макс.: S[ / ]</v>
      </c>
      <c r="S84" t="str">
        <f>CONCATENATE($S$4,": ",CONCATENATE("S[",Worksheet!AK78,"]"))</f>
        <v xml:space="preserve"> (Наружный блок) Марка компрессора: S[]</v>
      </c>
      <c r="T84" t="str">
        <f t="shared" si="17"/>
        <v xml:space="preserve"> (Наружный блок) Размеры (Ш × Г × В): </v>
      </c>
      <c r="U84" t="str">
        <f t="shared" si="18"/>
        <v xml:space="preserve"> (Наружный блок) Упаковка (Ш × Г × В): </v>
      </c>
      <c r="V84" t="str">
        <f t="shared" si="19"/>
        <v xml:space="preserve"> (Наружный блок) Масса (нетто / брутто): </v>
      </c>
      <c r="W84" t="str">
        <f>CONCATENATE($W$4,": ",CONCATENATE("N[",Worksheet!V78,"]"))</f>
        <v xml:space="preserve"> (Наружный блок) Максимальный уровень шума: N[]</v>
      </c>
      <c r="X84" t="str">
        <f>CONCATENATE("N[",Worksheet!AM78,"]")</f>
        <v>N[6,35]</v>
      </c>
      <c r="Y84" t="str">
        <f>CONCATENATE($Y$4,": ",CONCATENATE("N[",Worksheet!AN78,"]"))</f>
        <v xml:space="preserve"> (Соединительные трубы) Газовая линия : N[12,70]</v>
      </c>
      <c r="Z84" t="str">
        <f>CONCATENATE($Z$4,": ",CONCATENATE("N[",Worksheet!P78,"]"))</f>
        <v xml:space="preserve"> (Соединительные трубы) Максимальная длина трубопровода: N[25]</v>
      </c>
      <c r="AA84" t="str">
        <f>CONCATENATE($AA$4,": ",CONCATENATE("S[",Worksheet!Q78,"]"))</f>
        <v xml:space="preserve"> (Соединительные трубы) Максимальный перепад высот: S[20]</v>
      </c>
      <c r="AB84" t="str">
        <f>CONCATENATE($AB$4,": ",CONCATENATE("S[",CONCATENATE("от ",Worksheet!W78," до +",Worksheet!X78),"]"))</f>
        <v xml:space="preserve"> (Допустимая темп. наружного воздуха) Охлаждение: S[от -10 до +46]</v>
      </c>
      <c r="AC84" t="str">
        <f>CONCATENATE($AC$4,": ",CONCATENATE("S[",CONCATENATE("от ",Worksheet!Y78," до +",Worksheet!Z78),"]"))</f>
        <v xml:space="preserve"> (Допустимая темп. наружного воздуха) Обогрев: S[от -15 до +24]</v>
      </c>
    </row>
    <row r="85" spans="1:29" x14ac:dyDescent="0.25">
      <c r="A85" t="str">
        <f>CONCATENATE($A$4,": ",CONCATENATE("E[",Worksheet!B79,"]"))</f>
        <v>Производитель: E[FUJITSU]</v>
      </c>
      <c r="B85" s="11" t="str">
        <f>CONCATENATE($B$4,": ",CONCATENATE(Worksheet!C79,"[",IF(LEFT(TRIM(Worksheet!D79),6)="Сплит-","Сплит-система",IF(LEFT(TRIM(Worksheet!D79),1)="Блок н","Наружный блок","Блок внутренний")),"]"))</f>
        <v xml:space="preserve"> Тип: PAC[Сплит-система]</v>
      </c>
      <c r="C85" t="str">
        <f>CONCATENATE($C$4,": ",CONCATENATE("N[",Worksheet!L79,"]"))</f>
        <v xml:space="preserve"> (Сплит система) Холодопроизводительность: N[8,50 (2,80–9,60)]</v>
      </c>
      <c r="D85" t="str">
        <f>CONCATENATE($D$4,": ",CONCATENATE("N[",Worksheet!AC79,"]"))</f>
        <v xml:space="preserve"> (Сплит система) Площадь помещения: N[]</v>
      </c>
      <c r="E85" t="str">
        <f>CONCATENATE($E$4,": ",IF(Worksheet!K79="Y",CONCATENATE("S[","да]"),CONCATENATE("S[","нет]")))</f>
        <v xml:space="preserve"> (Сплит система) Инвертор: S[да]</v>
      </c>
      <c r="F85" t="str">
        <f>CONCATENATE($F$4,": ",CONCATENATE("N[",Worksheet!M79,"]"))</f>
        <v xml:space="preserve"> (Сплит система) Теплопроизводительность: N[10,00 (2,70–10,80)]</v>
      </c>
      <c r="G85" t="str">
        <f>CONCATENATE($G$4,": ",CONCATENATE("N[",Worksheet!N79,"]"))</f>
        <v xml:space="preserve"> (Потребляемая мощность) Охлаждение: N[2,560]</v>
      </c>
      <c r="H85" t="str">
        <f>CONCATENATE($H$4,": ",CONCATENATE("N[",Worksheet!O79,"]"))</f>
        <v xml:space="preserve"> (Потребляемая мощность) Обогрев: N[2,640]</v>
      </c>
      <c r="I85" t="str">
        <f t="shared" si="10"/>
        <v xml:space="preserve"> (Рабочий ток) Охлаждение: </v>
      </c>
      <c r="J85" t="str">
        <f t="shared" si="11"/>
        <v xml:space="preserve"> (Рабочий ток) Обогрев: </v>
      </c>
      <c r="K85" t="str">
        <f t="shared" si="11"/>
        <v xml:space="preserve"> (Рабочий ток) Обогрев: </v>
      </c>
      <c r="L85" t="str">
        <f>CONCATENATE($L$4,": ",CONCATENATE("S[",Worksheet!AT79,"]"))</f>
        <v xml:space="preserve"> (Рабочий ток) Хладагент: S[R32]</v>
      </c>
      <c r="M85" t="str">
        <f t="shared" si="12"/>
        <v xml:space="preserve"> (Рабочий ток) Количество хладагента: </v>
      </c>
      <c r="N85" t="str">
        <f t="shared" si="13"/>
        <v xml:space="preserve"> (Рабочий ток) Объем рециркулируемого воздуха внутреннего блока: </v>
      </c>
      <c r="O85" t="str">
        <f t="shared" si="14"/>
        <v xml:space="preserve"> (Внутренний блок) Размеры (Ш × Г × В): </v>
      </c>
      <c r="P85" t="str">
        <f t="shared" si="15"/>
        <v xml:space="preserve"> (Внутренний блок) Упаковка (Ш × Г × В): </v>
      </c>
      <c r="Q85" t="str">
        <f t="shared" si="16"/>
        <v xml:space="preserve"> (Внутренний блок) Масса (нетто / брутто): </v>
      </c>
      <c r="R85" t="str">
        <f>CONCATENATE($R$4,": ",CONCATENATE("S[",CONCATENATE(Worksheet!R79," / ",Worksheet!S79),"]"))</f>
        <v xml:space="preserve"> (Внутренний блок) Уровень шума мин. / макс.: S[ / ]</v>
      </c>
      <c r="S85" t="str">
        <f>CONCATENATE($S$4,": ",CONCATENATE("S[",Worksheet!AK79,"]"))</f>
        <v xml:space="preserve"> (Наружный блок) Марка компрессора: S[]</v>
      </c>
      <c r="T85" t="str">
        <f t="shared" si="17"/>
        <v xml:space="preserve"> (Наружный блок) Размеры (Ш × Г × В): </v>
      </c>
      <c r="U85" t="str">
        <f t="shared" si="18"/>
        <v xml:space="preserve"> (Наружный блок) Упаковка (Ш × Г × В): </v>
      </c>
      <c r="V85" t="str">
        <f t="shared" si="19"/>
        <v xml:space="preserve"> (Наружный блок) Масса (нетто / брутто): </v>
      </c>
      <c r="W85" t="str">
        <f>CONCATENATE($W$4,": ",CONCATENATE("N[",Worksheet!V79,"]"))</f>
        <v xml:space="preserve"> (Наружный блок) Максимальный уровень шума: N[]</v>
      </c>
      <c r="X85" t="str">
        <f>CONCATENATE("N[",Worksheet!AM79,"]")</f>
        <v>N[9,52]</v>
      </c>
      <c r="Y85" t="str">
        <f>CONCATENATE($Y$4,": ",CONCATENATE("N[",Worksheet!AN79,"]"))</f>
        <v xml:space="preserve"> (Соединительные трубы) Газовая линия : N[15,88]</v>
      </c>
      <c r="Z85" t="str">
        <f>CONCATENATE($Z$4,": ",CONCATENATE("N[",Worksheet!P79,"]"))</f>
        <v xml:space="preserve"> (Соединительные трубы) Максимальная длина трубопровода: N[30]</v>
      </c>
      <c r="AA85" t="str">
        <f>CONCATENATE($AA$4,": ",CONCATENATE("S[",Worksheet!Q79,"]"))</f>
        <v xml:space="preserve"> (Соединительные трубы) Максимальный перепад высот: S[30]</v>
      </c>
      <c r="AB85" t="str">
        <f>CONCATENATE($AB$4,": ",CONCATENATE("S[",CONCATENATE("от ",Worksheet!W79," до +",Worksheet!X79),"]"))</f>
        <v xml:space="preserve"> (Допустимая темп. наружного воздуха) Охлаждение: S[от -10 до +46]</v>
      </c>
      <c r="AC85" t="str">
        <f>CONCATENATE($AC$4,": ",CONCATENATE("S[",CONCATENATE("от ",Worksheet!Y79," до +",Worksheet!Z79),"]"))</f>
        <v xml:space="preserve"> (Допустимая темп. наружного воздуха) Обогрев: S[от -15 до +24]</v>
      </c>
    </row>
    <row r="86" spans="1:29" x14ac:dyDescent="0.25">
      <c r="A86" t="str">
        <f>CONCATENATE($A$4,": ",CONCATENATE("E[",Worksheet!B80,"]"))</f>
        <v>Производитель: E[FUJITSU]</v>
      </c>
      <c r="B86" s="11" t="str">
        <f>CONCATENATE($B$4,": ",CONCATENATE(Worksheet!C80,"[",IF(LEFT(TRIM(Worksheet!D80),6)="Сплит-","Сплит-система",IF(LEFT(TRIM(Worksheet!D80),1)="Блок н","Наружный блок","Блок внутренний")),"]"))</f>
        <v xml:space="preserve"> Тип: PAC[Сплит-система]</v>
      </c>
      <c r="C86" t="str">
        <f>CONCATENATE($C$4,": ",CONCATENATE("N[",Worksheet!L80,"]"))</f>
        <v xml:space="preserve"> (Сплит система) Холодопроизводительность: N[9,50 (2,80–10,60)]</v>
      </c>
      <c r="D86" t="str">
        <f>CONCATENATE($D$4,": ",CONCATENATE("N[",Worksheet!AC80,"]"))</f>
        <v xml:space="preserve"> (Сплит система) Площадь помещения: N[]</v>
      </c>
      <c r="E86" t="str">
        <f>CONCATENATE($E$4,": ",IF(Worksheet!K80="Y",CONCATENATE("S[","да]"),CONCATENATE("S[","нет]")))</f>
        <v xml:space="preserve"> (Сплит система) Инвертор: S[да]</v>
      </c>
      <c r="F86" t="str">
        <f>CONCATENATE($F$4,": ",CONCATENATE("N[",Worksheet!M80,"]"))</f>
        <v xml:space="preserve"> (Сплит система) Теплопроизводительность: N[10,80 (2,70–12,50)]</v>
      </c>
      <c r="G86" t="str">
        <f>CONCATENATE($G$4,": ",CONCATENATE("N[",Worksheet!N80,"]"))</f>
        <v xml:space="preserve"> (Потребляемая мощность) Охлаждение: N[3,060]</v>
      </c>
      <c r="H86" t="str">
        <f>CONCATENATE($H$4,": ",CONCATENATE("N[",Worksheet!O80,"]"))</f>
        <v xml:space="preserve"> (Потребляемая мощность) Обогрев: N[2,580]</v>
      </c>
      <c r="I86" t="str">
        <f t="shared" si="10"/>
        <v xml:space="preserve"> (Рабочий ток) Охлаждение: </v>
      </c>
      <c r="J86" t="str">
        <f t="shared" si="11"/>
        <v xml:space="preserve"> (Рабочий ток) Обогрев: </v>
      </c>
      <c r="K86" t="str">
        <f t="shared" si="11"/>
        <v xml:space="preserve"> (Рабочий ток) Обогрев: </v>
      </c>
      <c r="L86" t="str">
        <f>CONCATENATE($L$4,": ",CONCATENATE("S[",Worksheet!AT80,"]"))</f>
        <v xml:space="preserve"> (Рабочий ток) Хладагент: S[R32]</v>
      </c>
      <c r="M86" t="str">
        <f t="shared" si="12"/>
        <v xml:space="preserve"> (Рабочий ток) Количество хладагента: </v>
      </c>
      <c r="N86" t="str">
        <f t="shared" si="13"/>
        <v xml:space="preserve"> (Рабочий ток) Объем рециркулируемого воздуха внутреннего блока: </v>
      </c>
      <c r="O86" t="str">
        <f t="shared" si="14"/>
        <v xml:space="preserve"> (Внутренний блок) Размеры (Ш × Г × В): </v>
      </c>
      <c r="P86" t="str">
        <f t="shared" si="15"/>
        <v xml:space="preserve"> (Внутренний блок) Упаковка (Ш × Г × В): </v>
      </c>
      <c r="Q86" t="str">
        <f t="shared" si="16"/>
        <v xml:space="preserve"> (Внутренний блок) Масса (нетто / брутто): </v>
      </c>
      <c r="R86" t="str">
        <f>CONCATENATE($R$4,": ",CONCATENATE("S[",CONCATENATE(Worksheet!R80," / ",Worksheet!S80),"]"))</f>
        <v xml:space="preserve"> (Внутренний блок) Уровень шума мин. / макс.: S[ / ]</v>
      </c>
      <c r="S86" t="str">
        <f>CONCATENATE($S$4,": ",CONCATENATE("S[",Worksheet!AK80,"]"))</f>
        <v xml:space="preserve"> (Наружный блок) Марка компрессора: S[]</v>
      </c>
      <c r="T86" t="str">
        <f t="shared" si="17"/>
        <v xml:space="preserve"> (Наружный блок) Размеры (Ш × Г × В): </v>
      </c>
      <c r="U86" t="str">
        <f t="shared" si="18"/>
        <v xml:space="preserve"> (Наружный блок) Упаковка (Ш × Г × В): </v>
      </c>
      <c r="V86" t="str">
        <f t="shared" si="19"/>
        <v xml:space="preserve"> (Наружный блок) Масса (нетто / брутто): </v>
      </c>
      <c r="W86" t="str">
        <f>CONCATENATE($W$4,": ",CONCATENATE("N[",Worksheet!V80,"]"))</f>
        <v xml:space="preserve"> (Наружный блок) Максимальный уровень шума: N[]</v>
      </c>
      <c r="X86" t="str">
        <f>CONCATENATE("N[",Worksheet!AM80,"]")</f>
        <v>N[9,52]</v>
      </c>
      <c r="Y86" t="str">
        <f>CONCATENATE($Y$4,": ",CONCATENATE("N[",Worksheet!AN80,"]"))</f>
        <v xml:space="preserve"> (Соединительные трубы) Газовая линия : N[15,88]</v>
      </c>
      <c r="Z86" t="str">
        <f>CONCATENATE($Z$4,": ",CONCATENATE("N[",Worksheet!P80,"]"))</f>
        <v xml:space="preserve"> (Соединительные трубы) Максимальная длина трубопровода: N[30]</v>
      </c>
      <c r="AA86" t="str">
        <f>CONCATENATE($AA$4,": ",CONCATENATE("S[",Worksheet!Q80,"]"))</f>
        <v xml:space="preserve"> (Соединительные трубы) Максимальный перепад высот: S[30]</v>
      </c>
      <c r="AB86" t="str">
        <f>CONCATENATE($AB$4,": ",CONCATENATE("S[",CONCATENATE("от ",Worksheet!W80," до +",Worksheet!X80),"]"))</f>
        <v xml:space="preserve"> (Допустимая темп. наружного воздуха) Охлаждение: S[от -10 до +46]</v>
      </c>
      <c r="AC86" t="str">
        <f>CONCATENATE($AC$4,": ",CONCATENATE("S[",CONCATENATE("от ",Worksheet!Y80," до +",Worksheet!Z80),"]"))</f>
        <v xml:space="preserve"> (Допустимая темп. наружного воздуха) Обогрев: S[от -15 до +24]</v>
      </c>
    </row>
    <row r="87" spans="1:29" x14ac:dyDescent="0.25">
      <c r="A87" t="str">
        <f>CONCATENATE($A$4,": ",CONCATENATE("E[",Worksheet!B81,"]"))</f>
        <v>Производитель: E[FUJITSU]</v>
      </c>
      <c r="B87" s="11" t="str">
        <f>CONCATENATE($B$4,": ",CONCATENATE(Worksheet!C81,"[",IF(LEFT(TRIM(Worksheet!D81),6)="Сплит-","Сплит-система",IF(LEFT(TRIM(Worksheet!D81),1)="Блок н","Наружный блок","Блок внутренний")),"]"))</f>
        <v xml:space="preserve"> Тип: PAC[Сплит-система]</v>
      </c>
      <c r="C87" t="str">
        <f>CONCATENATE($C$4,": ",CONCATENATE("N[",Worksheet!L81,"]"))</f>
        <v xml:space="preserve"> (Сплит система) Холодопроизводительность: N[9,50 (2,80–10,60)]</v>
      </c>
      <c r="D87" t="str">
        <f>CONCATENATE($D$4,": ",CONCATENATE("N[",Worksheet!AC81,"]"))</f>
        <v xml:space="preserve"> (Сплит система) Площадь помещения: N[]</v>
      </c>
      <c r="E87" t="str">
        <f>CONCATENATE($E$4,": ",IF(Worksheet!K81="Y",CONCATENATE("S[","да]"),CONCATENATE("S[","нет]")))</f>
        <v xml:space="preserve"> (Сплит система) Инвертор: S[да]</v>
      </c>
      <c r="F87" t="str">
        <f>CONCATENATE($F$4,": ",CONCATENATE("N[",Worksheet!M81,"]"))</f>
        <v xml:space="preserve"> (Сплит система) Теплопроизводительность: N[10,80 (2,70–12,50)]</v>
      </c>
      <c r="G87" t="str">
        <f>CONCATENATE($G$4,": ",CONCATENATE("N[",Worksheet!N81,"]"))</f>
        <v xml:space="preserve"> (Потребляемая мощность) Охлаждение: N[3,060]</v>
      </c>
      <c r="H87" t="str">
        <f>CONCATENATE($H$4,": ",CONCATENATE("N[",Worksheet!O81,"]"))</f>
        <v xml:space="preserve"> (Потребляемая мощность) Обогрев: N[2,580]</v>
      </c>
      <c r="I87" t="str">
        <f t="shared" si="10"/>
        <v xml:space="preserve"> (Рабочий ток) Охлаждение: </v>
      </c>
      <c r="J87" t="str">
        <f t="shared" si="11"/>
        <v xml:space="preserve"> (Рабочий ток) Обогрев: </v>
      </c>
      <c r="K87" t="str">
        <f t="shared" si="11"/>
        <v xml:space="preserve"> (Рабочий ток) Обогрев: </v>
      </c>
      <c r="L87" t="str">
        <f>CONCATENATE($L$4,": ",CONCATENATE("S[",Worksheet!AT81,"]"))</f>
        <v xml:space="preserve"> (Рабочий ток) Хладагент: S[R32]</v>
      </c>
      <c r="M87" t="str">
        <f t="shared" si="12"/>
        <v xml:space="preserve"> (Рабочий ток) Количество хладагента: </v>
      </c>
      <c r="N87" t="str">
        <f t="shared" si="13"/>
        <v xml:space="preserve"> (Рабочий ток) Объем рециркулируемого воздуха внутреннего блока: </v>
      </c>
      <c r="O87" t="str">
        <f t="shared" si="14"/>
        <v xml:space="preserve"> (Внутренний блок) Размеры (Ш × Г × В): </v>
      </c>
      <c r="P87" t="str">
        <f t="shared" si="15"/>
        <v xml:space="preserve"> (Внутренний блок) Упаковка (Ш × Г × В): </v>
      </c>
      <c r="Q87" t="str">
        <f t="shared" si="16"/>
        <v xml:space="preserve"> (Внутренний блок) Масса (нетто / брутто): </v>
      </c>
      <c r="R87" t="str">
        <f>CONCATENATE($R$4,": ",CONCATENATE("S[",CONCATENATE(Worksheet!R81," / ",Worksheet!S81),"]"))</f>
        <v xml:space="preserve"> (Внутренний блок) Уровень шума мин. / макс.: S[ / ]</v>
      </c>
      <c r="S87" t="str">
        <f>CONCATENATE($S$4,": ",CONCATENATE("S[",Worksheet!AK81,"]"))</f>
        <v xml:space="preserve"> (Наружный блок) Марка компрессора: S[]</v>
      </c>
      <c r="T87" t="str">
        <f t="shared" si="17"/>
        <v xml:space="preserve"> (Наружный блок) Размеры (Ш × Г × В): </v>
      </c>
      <c r="U87" t="str">
        <f t="shared" si="18"/>
        <v xml:space="preserve"> (Наружный блок) Упаковка (Ш × Г × В): </v>
      </c>
      <c r="V87" t="str">
        <f t="shared" si="19"/>
        <v xml:space="preserve"> (Наружный блок) Масса (нетто / брутто): </v>
      </c>
      <c r="W87" t="str">
        <f>CONCATENATE($W$4,": ",CONCATENATE("N[",Worksheet!V81,"]"))</f>
        <v xml:space="preserve"> (Наружный блок) Максимальный уровень шума: N[]</v>
      </c>
      <c r="X87" t="str">
        <f>CONCATENATE("N[",Worksheet!AM81,"]")</f>
        <v>N[9,52]</v>
      </c>
      <c r="Y87" t="str">
        <f>CONCATENATE($Y$4,": ",CONCATENATE("N[",Worksheet!AN81,"]"))</f>
        <v xml:space="preserve"> (Соединительные трубы) Газовая линия : N[15,88]</v>
      </c>
      <c r="Z87" t="str">
        <f>CONCATENATE($Z$4,": ",CONCATENATE("N[",Worksheet!P81,"]"))</f>
        <v xml:space="preserve"> (Соединительные трубы) Максимальная длина трубопровода: N[30]</v>
      </c>
      <c r="AA87" t="str">
        <f>CONCATENATE($AA$4,": ",CONCATENATE("S[",Worksheet!Q81,"]"))</f>
        <v xml:space="preserve"> (Соединительные трубы) Максимальный перепад высот: S[30]</v>
      </c>
      <c r="AB87" t="str">
        <f>CONCATENATE($AB$4,": ",CONCATENATE("S[",CONCATENATE("от ",Worksheet!W81," до +",Worksheet!X81),"]"))</f>
        <v xml:space="preserve"> (Допустимая темп. наружного воздуха) Охлаждение: S[от -10 до +46]</v>
      </c>
      <c r="AC87" t="str">
        <f>CONCATENATE($AC$4,": ",CONCATENATE("S[",CONCATENATE("от ",Worksheet!Y81," до +",Worksheet!Z81),"]"))</f>
        <v xml:space="preserve"> (Допустимая темп. наружного воздуха) Обогрев: S[от -15 до +24]</v>
      </c>
    </row>
    <row r="88" spans="1:29" x14ac:dyDescent="0.25">
      <c r="A88" t="str">
        <f>CONCATENATE($A$4,": ",CONCATENATE("E[",Worksheet!B82,"]"))</f>
        <v>Производитель: E[FUJITSU]</v>
      </c>
      <c r="B88" s="11" t="str">
        <f>CONCATENATE($B$4,": ",CONCATENATE(Worksheet!C82,"[",IF(LEFT(TRIM(Worksheet!D82),6)="Сплит-","Сплит-система",IF(LEFT(TRIM(Worksheet!D82),1)="Блок н","Наружный блок","Блок внутренний")),"]"))</f>
        <v xml:space="preserve"> Тип: PAC[Сплит-система]</v>
      </c>
      <c r="C88" t="str">
        <f>CONCATENATE($C$4,": ",CONCATENATE("N[",Worksheet!L82,"]"))</f>
        <v xml:space="preserve"> (Сплит система) Холодопроизводительность: N[12,10 (4,00–12,60)]</v>
      </c>
      <c r="D88" t="str">
        <f>CONCATENATE($D$4,": ",CONCATENATE("N[",Worksheet!AC82,"]"))</f>
        <v xml:space="preserve"> (Сплит система) Площадь помещения: N[]</v>
      </c>
      <c r="E88" t="str">
        <f>CONCATENATE($E$4,": ",IF(Worksheet!K82="Y",CONCATENATE("S[","да]"),CONCATENATE("S[","нет]")))</f>
        <v xml:space="preserve"> (Сплит система) Инвертор: S[да]</v>
      </c>
      <c r="F88" t="str">
        <f>CONCATENATE($F$4,": ",CONCATENATE("N[",Worksheet!M82,"]"))</f>
        <v xml:space="preserve"> (Сплит система) Теплопроизводительность: N[13,50 (4,20–15,00)]</v>
      </c>
      <c r="G88" t="str">
        <f>CONCATENATE($G$4,": ",CONCATENATE("N[",Worksheet!N82,"]"))</f>
        <v xml:space="preserve"> (Потребляемая мощность) Охлаждение: N[4,320]</v>
      </c>
      <c r="H88" t="str">
        <f>CONCATENATE($H$4,": ",CONCATENATE("N[",Worksheet!O82,"]"))</f>
        <v xml:space="preserve"> (Потребляемая мощность) Обогрев: N[3,770]</v>
      </c>
      <c r="I88" t="str">
        <f t="shared" si="10"/>
        <v xml:space="preserve"> (Рабочий ток) Охлаждение: </v>
      </c>
      <c r="J88" t="str">
        <f t="shared" si="11"/>
        <v xml:space="preserve"> (Рабочий ток) Обогрев: </v>
      </c>
      <c r="K88" t="str">
        <f t="shared" si="11"/>
        <v xml:space="preserve"> (Рабочий ток) Обогрев: </v>
      </c>
      <c r="L88" t="str">
        <f>CONCATENATE($L$4,": ",CONCATENATE("S[",Worksheet!AT82,"]"))</f>
        <v xml:space="preserve"> (Рабочий ток) Хладагент: S[R32]</v>
      </c>
      <c r="M88" t="str">
        <f t="shared" si="12"/>
        <v xml:space="preserve"> (Рабочий ток) Количество хладагента: </v>
      </c>
      <c r="N88" t="str">
        <f t="shared" si="13"/>
        <v xml:space="preserve"> (Рабочий ток) Объем рециркулируемого воздуха внутреннего блока: </v>
      </c>
      <c r="O88" t="str">
        <f t="shared" si="14"/>
        <v xml:space="preserve"> (Внутренний блок) Размеры (Ш × Г × В): </v>
      </c>
      <c r="P88" t="str">
        <f t="shared" si="15"/>
        <v xml:space="preserve"> (Внутренний блок) Упаковка (Ш × Г × В): </v>
      </c>
      <c r="Q88" t="str">
        <f t="shared" si="16"/>
        <v xml:space="preserve"> (Внутренний блок) Масса (нетто / брутто): </v>
      </c>
      <c r="R88" t="str">
        <f>CONCATENATE($R$4,": ",CONCATENATE("S[",CONCATENATE(Worksheet!R82," / ",Worksheet!S82),"]"))</f>
        <v xml:space="preserve"> (Внутренний блок) Уровень шума мин. / макс.: S[ / ]</v>
      </c>
      <c r="S88" t="str">
        <f>CONCATENATE($S$4,": ",CONCATENATE("S[",Worksheet!AK82,"]"))</f>
        <v xml:space="preserve"> (Наружный блок) Марка компрессора: S[]</v>
      </c>
      <c r="T88" t="str">
        <f t="shared" si="17"/>
        <v xml:space="preserve"> (Наружный блок) Размеры (Ш × Г × В): </v>
      </c>
      <c r="U88" t="str">
        <f t="shared" si="18"/>
        <v xml:space="preserve"> (Наружный блок) Упаковка (Ш × Г × В): </v>
      </c>
      <c r="V88" t="str">
        <f t="shared" si="19"/>
        <v xml:space="preserve"> (Наружный блок) Масса (нетто / брутто): </v>
      </c>
      <c r="W88" t="str">
        <f>CONCATENATE($W$4,": ",CONCATENATE("N[",Worksheet!V82,"]"))</f>
        <v xml:space="preserve"> (Наружный блок) Максимальный уровень шума: N[]</v>
      </c>
      <c r="X88" t="str">
        <f>CONCATENATE("N[",Worksheet!AM82,"]")</f>
        <v>N[9,52]</v>
      </c>
      <c r="Y88" t="str">
        <f>CONCATENATE($Y$4,": ",CONCATENATE("N[",Worksheet!AN82,"]"))</f>
        <v xml:space="preserve"> (Соединительные трубы) Газовая линия : N[15,88]</v>
      </c>
      <c r="Z88" t="str">
        <f>CONCATENATE($Z$4,": ",CONCATENATE("N[",Worksheet!P82,"]"))</f>
        <v xml:space="preserve"> (Соединительные трубы) Максимальная длина трубопровода: N[30]</v>
      </c>
      <c r="AA88" t="str">
        <f>CONCATENATE($AA$4,": ",CONCATENATE("S[",Worksheet!Q82,"]"))</f>
        <v xml:space="preserve"> (Соединительные трубы) Максимальный перепад высот: S[30]</v>
      </c>
      <c r="AB88" t="str">
        <f>CONCATENATE($AB$4,": ",CONCATENATE("S[",CONCATENATE("от ",Worksheet!W82," до +",Worksheet!X82),"]"))</f>
        <v xml:space="preserve"> (Допустимая темп. наружного воздуха) Охлаждение: S[от -10 до +46]</v>
      </c>
      <c r="AC88" t="str">
        <f>CONCATENATE($AC$4,": ",CONCATENATE("S[",CONCATENATE("от ",Worksheet!Y82," до +",Worksheet!Z82),"]"))</f>
        <v xml:space="preserve"> (Допустимая темп. наружного воздуха) Обогрев: S[от -15 до +24]</v>
      </c>
    </row>
    <row r="89" spans="1:29" x14ac:dyDescent="0.25">
      <c r="A89" t="str">
        <f>CONCATENATE($A$4,": ",CONCATENATE("E[",Worksheet!B83,"]"))</f>
        <v>Производитель: E[FUJITSU]</v>
      </c>
      <c r="B89" s="11" t="str">
        <f>CONCATENATE($B$4,": ",CONCATENATE(Worksheet!C83,"[",IF(LEFT(TRIM(Worksheet!D83),6)="Сплит-","Сплит-система",IF(LEFT(TRIM(Worksheet!D83),1)="Блок н","Наружный блок","Блок внутренний")),"]"))</f>
        <v xml:space="preserve"> Тип: PAC[Сплит-система]</v>
      </c>
      <c r="C89" t="str">
        <f>CONCATENATE($C$4,": ",CONCATENATE("N[",Worksheet!L83,"]"))</f>
        <v xml:space="preserve"> (Сплит система) Холодопроизводительность: N[12,10 (4,00–12,60)]</v>
      </c>
      <c r="D89" t="str">
        <f>CONCATENATE($D$4,": ",CONCATENATE("N[",Worksheet!AC83,"]"))</f>
        <v xml:space="preserve"> (Сплит система) Площадь помещения: N[]</v>
      </c>
      <c r="E89" t="str">
        <f>CONCATENATE($E$4,": ",IF(Worksheet!K83="Y",CONCATENATE("S[","да]"),CONCATENATE("S[","нет]")))</f>
        <v xml:space="preserve"> (Сплит система) Инвертор: S[да]</v>
      </c>
      <c r="F89" t="str">
        <f>CONCATENATE($F$4,": ",CONCATENATE("N[",Worksheet!M83,"]"))</f>
        <v xml:space="preserve"> (Сплит система) Теплопроизводительность: N[13,50 (4,20–15,00)]</v>
      </c>
      <c r="G89" t="str">
        <f>CONCATENATE($G$4,": ",CONCATENATE("N[",Worksheet!N83,"]"))</f>
        <v xml:space="preserve"> (Потребляемая мощность) Охлаждение: N[4,320]</v>
      </c>
      <c r="H89" t="str">
        <f>CONCATENATE($H$4,": ",CONCATENATE("N[",Worksheet!O83,"]"))</f>
        <v xml:space="preserve"> (Потребляемая мощность) Обогрев: N[3,770]</v>
      </c>
      <c r="I89" t="str">
        <f t="shared" si="10"/>
        <v xml:space="preserve"> (Рабочий ток) Охлаждение: </v>
      </c>
      <c r="J89" t="str">
        <f t="shared" si="11"/>
        <v xml:space="preserve"> (Рабочий ток) Обогрев: </v>
      </c>
      <c r="K89" t="str">
        <f t="shared" si="11"/>
        <v xml:space="preserve"> (Рабочий ток) Обогрев: </v>
      </c>
      <c r="L89" t="str">
        <f>CONCATENATE($L$4,": ",CONCATENATE("S[",Worksheet!AT83,"]"))</f>
        <v xml:space="preserve"> (Рабочий ток) Хладагент: S[R32]</v>
      </c>
      <c r="M89" t="str">
        <f t="shared" si="12"/>
        <v xml:space="preserve"> (Рабочий ток) Количество хладагента: </v>
      </c>
      <c r="N89" t="str">
        <f t="shared" si="13"/>
        <v xml:space="preserve"> (Рабочий ток) Объем рециркулируемого воздуха внутреннего блока: </v>
      </c>
      <c r="O89" t="str">
        <f t="shared" si="14"/>
        <v xml:space="preserve"> (Внутренний блок) Размеры (Ш × Г × В): </v>
      </c>
      <c r="P89" t="str">
        <f t="shared" si="15"/>
        <v xml:space="preserve"> (Внутренний блок) Упаковка (Ш × Г × В): </v>
      </c>
      <c r="Q89" t="str">
        <f t="shared" si="16"/>
        <v xml:space="preserve"> (Внутренний блок) Масса (нетто / брутто): </v>
      </c>
      <c r="R89" t="str">
        <f>CONCATENATE($R$4,": ",CONCATENATE("S[",CONCATENATE(Worksheet!R83," / ",Worksheet!S83),"]"))</f>
        <v xml:space="preserve"> (Внутренний блок) Уровень шума мин. / макс.: S[ / ]</v>
      </c>
      <c r="S89" t="str">
        <f>CONCATENATE($S$4,": ",CONCATENATE("S[",Worksheet!AK83,"]"))</f>
        <v xml:space="preserve"> (Наружный блок) Марка компрессора: S[]</v>
      </c>
      <c r="T89" t="str">
        <f t="shared" si="17"/>
        <v xml:space="preserve"> (Наружный блок) Размеры (Ш × Г × В): </v>
      </c>
      <c r="U89" t="str">
        <f t="shared" si="18"/>
        <v xml:space="preserve"> (Наружный блок) Упаковка (Ш × Г × В): </v>
      </c>
      <c r="V89" t="str">
        <f t="shared" si="19"/>
        <v xml:space="preserve"> (Наружный блок) Масса (нетто / брутто): </v>
      </c>
      <c r="W89" t="str">
        <f>CONCATENATE($W$4,": ",CONCATENATE("N[",Worksheet!V83,"]"))</f>
        <v xml:space="preserve"> (Наружный блок) Максимальный уровень шума: N[]</v>
      </c>
      <c r="X89" t="str">
        <f>CONCATENATE("N[",Worksheet!AM83,"]")</f>
        <v>N[9,52]</v>
      </c>
      <c r="Y89" t="str">
        <f>CONCATENATE($Y$4,": ",CONCATENATE("N[",Worksheet!AN83,"]"))</f>
        <v xml:space="preserve"> (Соединительные трубы) Газовая линия : N[15,88]</v>
      </c>
      <c r="Z89" t="str">
        <f>CONCATENATE($Z$4,": ",CONCATENATE("N[",Worksheet!P83,"]"))</f>
        <v xml:space="preserve"> (Соединительные трубы) Максимальная длина трубопровода: N[30]</v>
      </c>
      <c r="AA89" t="str">
        <f>CONCATENATE($AA$4,": ",CONCATENATE("S[",Worksheet!Q83,"]"))</f>
        <v xml:space="preserve"> (Соединительные трубы) Максимальный перепад высот: S[30]</v>
      </c>
      <c r="AB89" t="str">
        <f>CONCATENATE($AB$4,": ",CONCATENATE("S[",CONCATENATE("от ",Worksheet!W83," до +",Worksheet!X83),"]"))</f>
        <v xml:space="preserve"> (Допустимая темп. наружного воздуха) Охлаждение: S[от -10 до +46]</v>
      </c>
      <c r="AC89" t="str">
        <f>CONCATENATE($AC$4,": ",CONCATENATE("S[",CONCATENATE("от ",Worksheet!Y83," до +",Worksheet!Z83),"]"))</f>
        <v xml:space="preserve"> (Допустимая темп. наружного воздуха) Обогрев: S[от -15 до +24]</v>
      </c>
    </row>
    <row r="90" spans="1:29" x14ac:dyDescent="0.25">
      <c r="A90" t="str">
        <f>CONCATENATE($A$4,": ",CONCATENATE("E[",Worksheet!B84,"]"))</f>
        <v>Производитель: E[FUJITSU]</v>
      </c>
      <c r="B90" s="11" t="str">
        <f>CONCATENATE($B$4,": ",CONCATENATE(Worksheet!C84,"[",IF(LEFT(TRIM(Worksheet!D84),6)="Сплит-","Сплит-система",IF(LEFT(TRIM(Worksheet!D84),1)="Блок н","Наружный блок","Блок внутренний")),"]"))</f>
        <v xml:space="preserve"> Тип: PAC[Сплит-система]</v>
      </c>
      <c r="C90" t="str">
        <f>CONCATENATE($C$4,": ",CONCATENATE("N[",Worksheet!L84,"]"))</f>
        <v xml:space="preserve"> (Сплит система) Холодопроизводительность: N[13,40 (4,50–13,80)]</v>
      </c>
      <c r="D90" t="str">
        <f>CONCATENATE($D$4,": ",CONCATENATE("N[",Worksheet!AC84,"]"))</f>
        <v xml:space="preserve"> (Сплит система) Площадь помещения: N[]</v>
      </c>
      <c r="E90" t="str">
        <f>CONCATENATE($E$4,": ",IF(Worksheet!K84="Y",CONCATENATE("S[","да]"),CONCATENATE("S[","нет]")))</f>
        <v xml:space="preserve"> (Сплит система) Инвертор: S[да]</v>
      </c>
      <c r="F90" t="str">
        <f>CONCATENATE($F$4,": ",CONCATENATE("N[",Worksheet!M84,"]"))</f>
        <v xml:space="preserve"> (Сплит система) Теплопроизводительность: N[15,50 (4,70–16,00)]</v>
      </c>
      <c r="G90" t="str">
        <f>CONCATENATE($G$4,": ",CONCATENATE("N[",Worksheet!N84,"]"))</f>
        <v xml:space="preserve"> (Потребляемая мощность) Охлаждение: N[4,870]</v>
      </c>
      <c r="H90" t="str">
        <f>CONCATENATE($H$4,": ",CONCATENATE("N[",Worksheet!O84,"]"))</f>
        <v xml:space="preserve"> (Потребляемая мощность) Обогрев: N[4,860]</v>
      </c>
      <c r="I90" t="str">
        <f t="shared" si="10"/>
        <v xml:space="preserve"> (Рабочий ток) Охлаждение: </v>
      </c>
      <c r="J90" t="str">
        <f t="shared" si="11"/>
        <v xml:space="preserve"> (Рабочий ток) Обогрев: </v>
      </c>
      <c r="K90" t="str">
        <f t="shared" si="11"/>
        <v xml:space="preserve"> (Рабочий ток) Обогрев: </v>
      </c>
      <c r="L90" t="str">
        <f>CONCATENATE($L$4,": ",CONCATENATE("S[",Worksheet!AT84,"]"))</f>
        <v xml:space="preserve"> (Рабочий ток) Хладагент: S[R32]</v>
      </c>
      <c r="M90" t="str">
        <f t="shared" si="12"/>
        <v xml:space="preserve"> (Рабочий ток) Количество хладагента: </v>
      </c>
      <c r="N90" t="str">
        <f t="shared" si="13"/>
        <v xml:space="preserve"> (Рабочий ток) Объем рециркулируемого воздуха внутреннего блока: </v>
      </c>
      <c r="O90" t="str">
        <f t="shared" si="14"/>
        <v xml:space="preserve"> (Внутренний блок) Размеры (Ш × Г × В): </v>
      </c>
      <c r="P90" t="str">
        <f t="shared" si="15"/>
        <v xml:space="preserve"> (Внутренний блок) Упаковка (Ш × Г × В): </v>
      </c>
      <c r="Q90" t="str">
        <f t="shared" si="16"/>
        <v xml:space="preserve"> (Внутренний блок) Масса (нетто / брутто): </v>
      </c>
      <c r="R90" t="str">
        <f>CONCATENATE($R$4,": ",CONCATENATE("S[",CONCATENATE(Worksheet!R84," / ",Worksheet!S84),"]"))</f>
        <v xml:space="preserve"> (Внутренний блок) Уровень шума мин. / макс.: S[ / ]</v>
      </c>
      <c r="S90" t="str">
        <f>CONCATENATE($S$4,": ",CONCATENATE("S[",Worksheet!AK84,"]"))</f>
        <v xml:space="preserve"> (Наружный блок) Марка компрессора: S[]</v>
      </c>
      <c r="T90" t="str">
        <f t="shared" si="17"/>
        <v xml:space="preserve"> (Наружный блок) Размеры (Ш × Г × В): </v>
      </c>
      <c r="U90" t="str">
        <f t="shared" si="18"/>
        <v xml:space="preserve"> (Наружный блок) Упаковка (Ш × Г × В): </v>
      </c>
      <c r="V90" t="str">
        <f t="shared" si="19"/>
        <v xml:space="preserve"> (Наружный блок) Масса (нетто / брутто): </v>
      </c>
      <c r="W90" t="str">
        <f>CONCATENATE($W$4,": ",CONCATENATE("N[",Worksheet!V84,"]"))</f>
        <v xml:space="preserve"> (Наружный блок) Максимальный уровень шума: N[]</v>
      </c>
      <c r="X90" t="str">
        <f>CONCATENATE("N[",Worksheet!AM84,"]")</f>
        <v>N[9,52]</v>
      </c>
      <c r="Y90" t="str">
        <f>CONCATENATE($Y$4,": ",CONCATENATE("N[",Worksheet!AN84,"]"))</f>
        <v xml:space="preserve"> (Соединительные трубы) Газовая линия : N[15,88]</v>
      </c>
      <c r="Z90" t="str">
        <f>CONCATENATE($Z$4,": ",CONCATENATE("N[",Worksheet!P84,"]"))</f>
        <v xml:space="preserve"> (Соединительные трубы) Максимальная длина трубопровода: N[30]</v>
      </c>
      <c r="AA90" t="str">
        <f>CONCATENATE($AA$4,": ",CONCATENATE("S[",Worksheet!Q84,"]"))</f>
        <v xml:space="preserve"> (Соединительные трубы) Максимальный перепад высот: S[30]</v>
      </c>
      <c r="AB90" t="str">
        <f>CONCATENATE($AB$4,": ",CONCATENATE("S[",CONCATENATE("от ",Worksheet!W84," до +",Worksheet!X84),"]"))</f>
        <v xml:space="preserve"> (Допустимая темп. наружного воздуха) Охлаждение: S[от -10 до +46]</v>
      </c>
      <c r="AC90" t="str">
        <f>CONCATENATE($AC$4,": ",CONCATENATE("S[",CONCATENATE("от ",Worksheet!Y84," до +",Worksheet!Z84),"]"))</f>
        <v xml:space="preserve"> (Допустимая темп. наружного воздуха) Обогрев: S[от -15 до +24]</v>
      </c>
    </row>
    <row r="91" spans="1:29" x14ac:dyDescent="0.25">
      <c r="A91" t="str">
        <f>CONCATENATE($A$4,": ",CONCATENATE("E[",Worksheet!B85,"]"))</f>
        <v>Производитель: E[FUJITSU]</v>
      </c>
      <c r="B91" s="11" t="str">
        <f>CONCATENATE($B$4,": ",CONCATENATE(Worksheet!C85,"[",IF(LEFT(TRIM(Worksheet!D85),6)="Сплит-","Сплит-система",IF(LEFT(TRIM(Worksheet!D85),1)="Блок н","Наружный блок","Блок внутренний")),"]"))</f>
        <v xml:space="preserve"> Тип: PAC[Сплит-система]</v>
      </c>
      <c r="C91" t="str">
        <f>CONCATENATE($C$4,": ",CONCATENATE("N[",Worksheet!L85,"]"))</f>
        <v xml:space="preserve"> (Сплит система) Холодопроизводительность: N[13,40 (4,50–13,80)]</v>
      </c>
      <c r="D91" t="str">
        <f>CONCATENATE($D$4,": ",CONCATENATE("N[",Worksheet!AC85,"]"))</f>
        <v xml:space="preserve"> (Сплит система) Площадь помещения: N[]</v>
      </c>
      <c r="E91" t="str">
        <f>CONCATENATE($E$4,": ",IF(Worksheet!K85="Y",CONCATENATE("S[","да]"),CONCATENATE("S[","нет]")))</f>
        <v xml:space="preserve"> (Сплит система) Инвертор: S[да]</v>
      </c>
      <c r="F91" t="str">
        <f>CONCATENATE($F$4,": ",CONCATENATE("N[",Worksheet!M85,"]"))</f>
        <v xml:space="preserve"> (Сплит система) Теплопроизводительность: N[15,50 (4,70–16,00)]</v>
      </c>
      <c r="G91" t="str">
        <f>CONCATENATE($G$4,": ",CONCATENATE("N[",Worksheet!N85,"]"))</f>
        <v xml:space="preserve"> (Потребляемая мощность) Охлаждение: N[4,870]</v>
      </c>
      <c r="H91" t="str">
        <f>CONCATENATE($H$4,": ",CONCATENATE("N[",Worksheet!O85,"]"))</f>
        <v xml:space="preserve"> (Потребляемая мощность) Обогрев: N[4,860]</v>
      </c>
      <c r="I91" t="str">
        <f t="shared" si="10"/>
        <v xml:space="preserve"> (Рабочий ток) Охлаждение: </v>
      </c>
      <c r="J91" t="str">
        <f t="shared" si="11"/>
        <v xml:space="preserve"> (Рабочий ток) Обогрев: </v>
      </c>
      <c r="K91" t="str">
        <f t="shared" si="11"/>
        <v xml:space="preserve"> (Рабочий ток) Обогрев: </v>
      </c>
      <c r="L91" t="str">
        <f>CONCATENATE($L$4,": ",CONCATENATE("S[",Worksheet!AT85,"]"))</f>
        <v xml:space="preserve"> (Рабочий ток) Хладагент: S[R32]</v>
      </c>
      <c r="M91" t="str">
        <f t="shared" si="12"/>
        <v xml:space="preserve"> (Рабочий ток) Количество хладагента: </v>
      </c>
      <c r="N91" t="str">
        <f t="shared" si="13"/>
        <v xml:space="preserve"> (Рабочий ток) Объем рециркулируемого воздуха внутреннего блока: </v>
      </c>
      <c r="O91" t="str">
        <f t="shared" si="14"/>
        <v xml:space="preserve"> (Внутренний блок) Размеры (Ш × Г × В): </v>
      </c>
      <c r="P91" t="str">
        <f t="shared" si="15"/>
        <v xml:space="preserve"> (Внутренний блок) Упаковка (Ш × Г × В): </v>
      </c>
      <c r="Q91" t="str">
        <f t="shared" si="16"/>
        <v xml:space="preserve"> (Внутренний блок) Масса (нетто / брутто): </v>
      </c>
      <c r="R91" t="str">
        <f>CONCATENATE($R$4,": ",CONCATENATE("S[",CONCATENATE(Worksheet!R85," / ",Worksheet!S85),"]"))</f>
        <v xml:space="preserve"> (Внутренний блок) Уровень шума мин. / макс.: S[ / ]</v>
      </c>
      <c r="S91" t="str">
        <f>CONCATENATE($S$4,": ",CONCATENATE("S[",Worksheet!AK85,"]"))</f>
        <v xml:space="preserve"> (Наружный блок) Марка компрессора: S[]</v>
      </c>
      <c r="T91" t="str">
        <f t="shared" si="17"/>
        <v xml:space="preserve"> (Наружный блок) Размеры (Ш × Г × В): </v>
      </c>
      <c r="U91" t="str">
        <f t="shared" si="18"/>
        <v xml:space="preserve"> (Наружный блок) Упаковка (Ш × Г × В): </v>
      </c>
      <c r="V91" t="str">
        <f t="shared" si="19"/>
        <v xml:space="preserve"> (Наружный блок) Масса (нетто / брутто): </v>
      </c>
      <c r="W91" t="str">
        <f>CONCATENATE($W$4,": ",CONCATENATE("N[",Worksheet!V85,"]"))</f>
        <v xml:space="preserve"> (Наружный блок) Максимальный уровень шума: N[]</v>
      </c>
      <c r="X91" t="str">
        <f>CONCATENATE("N[",Worksheet!AM85,"]")</f>
        <v>N[9,52]</v>
      </c>
      <c r="Y91" t="str">
        <f>CONCATENATE($Y$4,": ",CONCATENATE("N[",Worksheet!AN85,"]"))</f>
        <v xml:space="preserve"> (Соединительные трубы) Газовая линия : N[15,88]</v>
      </c>
      <c r="Z91" t="str">
        <f>CONCATENATE($Z$4,": ",CONCATENATE("N[",Worksheet!P85,"]"))</f>
        <v xml:space="preserve"> (Соединительные трубы) Максимальная длина трубопровода: N[30]</v>
      </c>
      <c r="AA91" t="str">
        <f>CONCATENATE($AA$4,": ",CONCATENATE("S[",Worksheet!Q85,"]"))</f>
        <v xml:space="preserve"> (Соединительные трубы) Максимальный перепад высот: S[30]</v>
      </c>
      <c r="AB91" t="str">
        <f>CONCATENATE($AB$4,": ",CONCATENATE("S[",CONCATENATE("от ",Worksheet!W85," до +",Worksheet!X85),"]"))</f>
        <v xml:space="preserve"> (Допустимая темп. наружного воздуха) Охлаждение: S[от -10 до +46]</v>
      </c>
      <c r="AC91" t="str">
        <f>CONCATENATE($AC$4,": ",CONCATENATE("S[",CONCATENATE("от ",Worksheet!Y85," до +",Worksheet!Z85),"]"))</f>
        <v xml:space="preserve"> (Допустимая темп. наружного воздуха) Обогрев: S[от -15 до +24]</v>
      </c>
    </row>
    <row r="92" spans="1:29" x14ac:dyDescent="0.25">
      <c r="A92" t="str">
        <f>CONCATENATE($A$4,": ",CONCATENATE("E[",Worksheet!B86,"]"))</f>
        <v>Производитель: E[FUJITSU]</v>
      </c>
      <c r="B92" s="11" t="str">
        <f>CONCATENATE($B$4,": ",CONCATENATE(Worksheet!C86,"[",IF(LEFT(TRIM(Worksheet!D86),6)="Сплит-","Сплит-система",IF(LEFT(TRIM(Worksheet!D86),1)="Блок н","Наружный блок","Блок внутренний")),"]"))</f>
        <v xml:space="preserve"> Тип: PAC[Сплит-система]</v>
      </c>
      <c r="C92" t="str">
        <f>CONCATENATE($C$4,": ",CONCATENATE("N[",Worksheet!L86,"]"))</f>
        <v xml:space="preserve"> (Сплит система) Холодопроизводительность: N[3,50 (0,90~4,40)]</v>
      </c>
      <c r="D92" t="str">
        <f>CONCATENATE($D$4,": ",CONCATENATE("N[",Worksheet!AC86,"]"))</f>
        <v xml:space="preserve"> (Сплит система) Площадь помещения: N[25]</v>
      </c>
      <c r="E92" t="str">
        <f>CONCATENATE($E$4,": ",IF(Worksheet!K86="Y",CONCATENATE("S[","да]"),CONCATENATE("S[","нет]")))</f>
        <v xml:space="preserve"> (Сплит система) Инвертор: S[да]</v>
      </c>
      <c r="F92" t="str">
        <f>CONCATENATE($F$4,": ",CONCATENATE("N[",Worksheet!M86,"]"))</f>
        <v xml:space="preserve"> (Сплит система) Теплопроизводительность: N[4,10 (0,90~5,70)]</v>
      </c>
      <c r="G92" t="str">
        <f>CONCATENATE($G$4,": ",CONCATENATE("N[",Worksheet!N86,"]"))</f>
        <v xml:space="preserve"> (Потребляемая мощность) Охлаждение: N[1,05 (1,70)]</v>
      </c>
      <c r="H92" t="str">
        <f>CONCATENATE($H$4,": ",CONCATENATE("N[",Worksheet!O86,"]"))</f>
        <v xml:space="preserve"> (Потребляемая мощность) Обогрев: N[1,11 (2,26)]</v>
      </c>
      <c r="I92" t="str">
        <f t="shared" si="10"/>
        <v xml:space="preserve"> (Рабочий ток) Охлаждение: </v>
      </c>
      <c r="J92" t="str">
        <f t="shared" si="11"/>
        <v xml:space="preserve"> (Рабочий ток) Обогрев: </v>
      </c>
      <c r="K92" t="str">
        <f t="shared" si="11"/>
        <v xml:space="preserve"> (Рабочий ток) Обогрев: </v>
      </c>
      <c r="L92" t="str">
        <f>CONCATENATE($L$4,": ",CONCATENATE("S[",Worksheet!AT86,"]"))</f>
        <v xml:space="preserve"> (Рабочий ток) Хладагент: S[R410A]</v>
      </c>
      <c r="M92" t="str">
        <f t="shared" si="12"/>
        <v xml:space="preserve"> (Рабочий ток) Количество хладагента: </v>
      </c>
      <c r="N92" t="str">
        <f t="shared" si="13"/>
        <v xml:space="preserve"> (Рабочий ток) Объем рециркулируемого воздуха внутреннего блока: </v>
      </c>
      <c r="O92" t="str">
        <f t="shared" si="14"/>
        <v xml:space="preserve"> (Внутренний блок) Размеры (Ш × Г × В): </v>
      </c>
      <c r="P92" t="str">
        <f t="shared" si="15"/>
        <v xml:space="preserve"> (Внутренний блок) Упаковка (Ш × Г × В): </v>
      </c>
      <c r="Q92" t="str">
        <f t="shared" si="16"/>
        <v xml:space="preserve"> (Внутренний блок) Масса (нетто / брутто): </v>
      </c>
      <c r="R92" t="str">
        <f>CONCATENATE($R$4,": ",CONCATENATE("S[",CONCATENATE(Worksheet!R86," / ",Worksheet!S86),"]"))</f>
        <v xml:space="preserve"> (Внутренний блок) Уровень шума мин. / макс.: S[ / ]</v>
      </c>
      <c r="S92" t="str">
        <f>CONCATENATE($S$4,": ",CONCATENATE("S[",Worksheet!AK86,"]"))</f>
        <v xml:space="preserve"> (Наружный блок) Марка компрессора: S[TOSHIBA]</v>
      </c>
      <c r="T92" t="str">
        <f t="shared" si="17"/>
        <v xml:space="preserve"> (Наружный блок) Размеры (Ш × Г × В): </v>
      </c>
      <c r="U92" t="str">
        <f t="shared" si="18"/>
        <v xml:space="preserve"> (Наружный блок) Упаковка (Ш × Г × В): </v>
      </c>
      <c r="V92" t="str">
        <f t="shared" si="19"/>
        <v xml:space="preserve"> (Наружный блок) Масса (нетто / брутто): </v>
      </c>
      <c r="W92" t="str">
        <f>CONCATENATE($W$4,": ",CONCATENATE("N[",Worksheet!V86,"]"))</f>
        <v xml:space="preserve"> (Наружный блок) Максимальный уровень шума: N[]</v>
      </c>
      <c r="X92" t="str">
        <f>CONCATENATE("N[",Worksheet!AM86,"]")</f>
        <v>N[6,35]</v>
      </c>
      <c r="Y92" t="str">
        <f>CONCATENATE($Y$4,": ",CONCATENATE("N[",Worksheet!AN86,"]"))</f>
        <v xml:space="preserve"> (Соединительные трубы) Газовая линия : N[9,52]</v>
      </c>
      <c r="Z92" t="str">
        <f>CONCATENATE($Z$4,": ",CONCATENATE("N[",Worksheet!P86,"]"))</f>
        <v xml:space="preserve"> (Соединительные трубы) Максимальная длина трубопровода: N[25]</v>
      </c>
      <c r="AA92" t="str">
        <f>CONCATENATE($AA$4,": ",CONCATENATE("S[",Worksheet!Q86,"]"))</f>
        <v xml:space="preserve"> (Соединительные трубы) Максимальный перепад высот: S[15]</v>
      </c>
      <c r="AB92" t="str">
        <f>CONCATENATE($AB$4,": ",CONCATENATE("S[",CONCATENATE("от ",Worksheet!W86," до +",Worksheet!X86),"]"))</f>
        <v xml:space="preserve"> (Допустимая темп. наружного воздуха) Охлаждение: S[от -10 до +46]</v>
      </c>
      <c r="AC92" t="str">
        <f>CONCATENATE($AC$4,": ",CONCATENATE("S[",CONCATENATE("от ",Worksheet!Y86," до +",Worksheet!Z86),"]"))</f>
        <v xml:space="preserve"> (Допустимая темп. наружного воздуха) Обогрев: S[от -15 до +24]</v>
      </c>
    </row>
    <row r="93" spans="1:29" x14ac:dyDescent="0.25">
      <c r="A93" t="str">
        <f>CONCATENATE($A$4,": ",CONCATENATE("E[",Worksheet!B87,"]"))</f>
        <v>Производитель: E[FUJITSU]</v>
      </c>
      <c r="B93" s="11" t="str">
        <f>CONCATENATE($B$4,": ",CONCATENATE(Worksheet!C87,"[",IF(LEFT(TRIM(Worksheet!D87),6)="Сплит-","Сплит-система",IF(LEFT(TRIM(Worksheet!D87),1)="Блок н","Наружный блок","Блок внутренний")),"]"))</f>
        <v xml:space="preserve"> Тип: PAC[Сплит-система]</v>
      </c>
      <c r="C93" t="str">
        <f>CONCATENATE($C$4,": ",CONCATENATE("N[",Worksheet!L87,"]"))</f>
        <v xml:space="preserve"> (Сплит система) Холодопроизводительность: N[4,30 (0,90~5,40)]</v>
      </c>
      <c r="D93" t="str">
        <f>CONCATENATE($D$4,": ",CONCATENATE("N[",Worksheet!AC87,"]"))</f>
        <v xml:space="preserve"> (Сплит система) Площадь помещения: N[30]</v>
      </c>
      <c r="E93" t="str">
        <f>CONCATENATE($E$4,": ",IF(Worksheet!K87="Y",CONCATENATE("S[","да]"),CONCATENATE("S[","нет]")))</f>
        <v xml:space="preserve"> (Сплит система) Инвертор: S[да]</v>
      </c>
      <c r="F93" t="str">
        <f>CONCATENATE($F$4,": ",CONCATENATE("N[",Worksheet!M87,"]"))</f>
        <v xml:space="preserve"> (Сплит система) Теплопроизводительность: N[5,00 (0,90~6,50)]</v>
      </c>
      <c r="G93" t="str">
        <f>CONCATENATE($G$4,": ",CONCATENATE("N[",Worksheet!N87,"]"))</f>
        <v xml:space="preserve"> (Потребляемая мощность) Охлаждение: N[1,33 (2,04)]</v>
      </c>
      <c r="H93" t="str">
        <f>CONCATENATE($H$4,": ",CONCATENATE("N[",Worksheet!O87,"]"))</f>
        <v xml:space="preserve"> (Потребляемая мощность) Обогрев: N[1,34 (2,83)]</v>
      </c>
      <c r="I93" t="str">
        <f t="shared" si="10"/>
        <v xml:space="preserve"> (Рабочий ток) Охлаждение: </v>
      </c>
      <c r="J93" t="str">
        <f t="shared" si="11"/>
        <v xml:space="preserve"> (Рабочий ток) Обогрев: </v>
      </c>
      <c r="K93" t="str">
        <f t="shared" si="11"/>
        <v xml:space="preserve"> (Рабочий ток) Обогрев: </v>
      </c>
      <c r="L93" t="str">
        <f>CONCATENATE($L$4,": ",CONCATENATE("S[",Worksheet!AT87,"]"))</f>
        <v xml:space="preserve"> (Рабочий ток) Хладагент: S[R410A]</v>
      </c>
      <c r="M93" t="str">
        <f t="shared" si="12"/>
        <v xml:space="preserve"> (Рабочий ток) Количество хладагента: </v>
      </c>
      <c r="N93" t="str">
        <f t="shared" si="13"/>
        <v xml:space="preserve"> (Рабочий ток) Объем рециркулируемого воздуха внутреннего блока: </v>
      </c>
      <c r="O93" t="str">
        <f t="shared" si="14"/>
        <v xml:space="preserve"> (Внутренний блок) Размеры (Ш × Г × В): </v>
      </c>
      <c r="P93" t="str">
        <f t="shared" si="15"/>
        <v xml:space="preserve"> (Внутренний блок) Упаковка (Ш × Г × В): </v>
      </c>
      <c r="Q93" t="str">
        <f t="shared" si="16"/>
        <v xml:space="preserve"> (Внутренний блок) Масса (нетто / брутто): </v>
      </c>
      <c r="R93" t="str">
        <f>CONCATENATE($R$4,": ",CONCATENATE("S[",CONCATENATE(Worksheet!R87," / ",Worksheet!S87),"]"))</f>
        <v xml:space="preserve"> (Внутренний блок) Уровень шума мин. / макс.: S[ / ]</v>
      </c>
      <c r="S93" t="str">
        <f>CONCATENATE($S$4,": ",CONCATENATE("S[",Worksheet!AK87,"]"))</f>
        <v xml:space="preserve"> (Наружный блок) Марка компрессора: S[TOSHIBA]</v>
      </c>
      <c r="T93" t="str">
        <f t="shared" si="17"/>
        <v xml:space="preserve"> (Наружный блок) Размеры (Ш × Г × В): </v>
      </c>
      <c r="U93" t="str">
        <f t="shared" si="18"/>
        <v xml:space="preserve"> (Наружный блок) Упаковка (Ш × Г × В): </v>
      </c>
      <c r="V93" t="str">
        <f t="shared" si="19"/>
        <v xml:space="preserve"> (Наружный блок) Масса (нетто / брутто): </v>
      </c>
      <c r="W93" t="str">
        <f>CONCATENATE($W$4,": ",CONCATENATE("N[",Worksheet!V87,"]"))</f>
        <v xml:space="preserve"> (Наружный блок) Максимальный уровень шума: N[]</v>
      </c>
      <c r="X93" t="str">
        <f>CONCATENATE("N[",Worksheet!AM87,"]")</f>
        <v>N[6,35]</v>
      </c>
      <c r="Y93" t="str">
        <f>CONCATENATE($Y$4,": ",CONCATENATE("N[",Worksheet!AN87,"]"))</f>
        <v xml:space="preserve"> (Соединительные трубы) Газовая линия : N[12,7]</v>
      </c>
      <c r="Z93" t="str">
        <f>CONCATENATE($Z$4,": ",CONCATENATE("N[",Worksheet!P87,"]"))</f>
        <v xml:space="preserve"> (Соединительные трубы) Максимальная длина трубопровода: N[25]</v>
      </c>
      <c r="AA93" t="str">
        <f>CONCATENATE($AA$4,": ",CONCATENATE("S[",Worksheet!Q87,"]"))</f>
        <v xml:space="preserve"> (Соединительные трубы) Максимальный перепад высот: S[15]</v>
      </c>
      <c r="AB93" t="str">
        <f>CONCATENATE($AB$4,": ",CONCATENATE("S[",CONCATENATE("от ",Worksheet!W87," до +",Worksheet!X87),"]"))</f>
        <v xml:space="preserve"> (Допустимая темп. наружного воздуха) Охлаждение: S[от -10 до +46]</v>
      </c>
      <c r="AC93" t="str">
        <f>CONCATENATE($AC$4,": ",CONCATENATE("S[",CONCATENATE("от ",Worksheet!Y87," до +",Worksheet!Z87),"]"))</f>
        <v xml:space="preserve"> (Допустимая темп. наружного воздуха) Обогрев: S[от -15 до +24]</v>
      </c>
    </row>
    <row r="94" spans="1:29" x14ac:dyDescent="0.25">
      <c r="A94" t="str">
        <f>CONCATENATE($A$4,": ",CONCATENATE("E[",Worksheet!B88,"]"))</f>
        <v>Производитель: E[FUJITSU]</v>
      </c>
      <c r="B94" s="11" t="str">
        <f>CONCATENATE($B$4,": ",CONCATENATE(Worksheet!C88,"[",IF(LEFT(TRIM(Worksheet!D88),6)="Сплит-","Сплит-система",IF(LEFT(TRIM(Worksheet!D88),1)="Блок н","Наружный блок","Блок внутренний")),"]"))</f>
        <v xml:space="preserve"> Тип: PAC[Сплит-система]</v>
      </c>
      <c r="C94" t="str">
        <f>CONCATENATE($C$4,": ",CONCATENATE("N[",Worksheet!L88,"]"))</f>
        <v xml:space="preserve"> (Сплит система) Холодопроизводительность: N[5,2 (0,90 - 5,90)]</v>
      </c>
      <c r="D94" t="str">
        <f>CONCATENATE($D$4,": ",CONCATENATE("N[",Worksheet!AC88,"]"))</f>
        <v xml:space="preserve"> (Сплит система) Площадь помещения: N[29]</v>
      </c>
      <c r="E94" t="str">
        <f>CONCATENATE($E$4,": ",IF(Worksheet!K88="Y",CONCATENATE("S[","да]"),CONCATENATE("S[","нет]")))</f>
        <v xml:space="preserve"> (Сплит система) Инвертор: S[да]</v>
      </c>
      <c r="F94" t="str">
        <f>CONCATENATE($F$4,": ",CONCATENATE("N[",Worksheet!M88,"]"))</f>
        <v xml:space="preserve"> (Сплит система) Теплопроизводительность: N[6,00 (0,90~7,50)]</v>
      </c>
      <c r="G94" t="str">
        <f>CONCATENATE($G$4,": ",CONCATENATE("N[",Worksheet!N88,"]"))</f>
        <v xml:space="preserve"> (Потребляемая мощность) Охлаждение: N[1,62 (2,04)]</v>
      </c>
      <c r="H94" t="str">
        <f>CONCATENATE($H$4,": ",CONCATENATE("N[",Worksheet!O88,"]"))</f>
        <v xml:space="preserve"> (Потребляемая мощность) Обогрев: N[1,66 (2,83)]</v>
      </c>
      <c r="I94" t="str">
        <f t="shared" si="10"/>
        <v xml:space="preserve"> (Рабочий ток) Охлаждение: </v>
      </c>
      <c r="J94" t="str">
        <f t="shared" si="11"/>
        <v xml:space="preserve"> (Рабочий ток) Обогрев: </v>
      </c>
      <c r="K94" t="str">
        <f t="shared" si="11"/>
        <v xml:space="preserve"> (Рабочий ток) Обогрев: </v>
      </c>
      <c r="L94" t="str">
        <f>CONCATENATE($L$4,": ",CONCATENATE("S[",Worksheet!AT88,"]"))</f>
        <v xml:space="preserve"> (Рабочий ток) Хладагент: S[R410A]</v>
      </c>
      <c r="M94" t="str">
        <f t="shared" si="12"/>
        <v xml:space="preserve"> (Рабочий ток) Количество хладагента: </v>
      </c>
      <c r="N94" t="str">
        <f t="shared" si="13"/>
        <v xml:space="preserve"> (Рабочий ток) Объем рециркулируемого воздуха внутреннего блока: </v>
      </c>
      <c r="O94" t="str">
        <f t="shared" si="14"/>
        <v xml:space="preserve"> (Внутренний блок) Размеры (Ш × Г × В): </v>
      </c>
      <c r="P94" t="str">
        <f t="shared" si="15"/>
        <v xml:space="preserve"> (Внутренний блок) Упаковка (Ш × Г × В): </v>
      </c>
      <c r="Q94" t="str">
        <f t="shared" si="16"/>
        <v xml:space="preserve"> (Внутренний блок) Масса (нетто / брутто): </v>
      </c>
      <c r="R94" t="str">
        <f>CONCATENATE($R$4,": ",CONCATENATE("S[",CONCATENATE(Worksheet!R88," / ",Worksheet!S88),"]"))</f>
        <v xml:space="preserve"> (Внутренний блок) Уровень шума мин. / макс.: S[ / ]</v>
      </c>
      <c r="S94" t="str">
        <f>CONCATENATE($S$4,": ",CONCATENATE("S[",Worksheet!AK88,"]"))</f>
        <v xml:space="preserve"> (Наружный блок) Марка компрессора: S[TOSHIBA]</v>
      </c>
      <c r="T94" t="str">
        <f t="shared" si="17"/>
        <v xml:space="preserve"> (Наружный блок) Размеры (Ш × Г × В): </v>
      </c>
      <c r="U94" t="str">
        <f t="shared" si="18"/>
        <v xml:space="preserve"> (Наружный блок) Упаковка (Ш × Г × В): </v>
      </c>
      <c r="V94" t="str">
        <f t="shared" si="19"/>
        <v xml:space="preserve"> (Наружный блок) Масса (нетто / брутто): </v>
      </c>
      <c r="W94" t="str">
        <f>CONCATENATE($W$4,": ",CONCATENATE("N[",Worksheet!V88,"]"))</f>
        <v xml:space="preserve"> (Наружный блок) Максимальный уровень шума: N[]</v>
      </c>
      <c r="X94" t="str">
        <f>CONCATENATE("N[",Worksheet!AM88,"]")</f>
        <v>N[6,35]</v>
      </c>
      <c r="Y94" t="str">
        <f>CONCATENATE($Y$4,": ",CONCATENATE("N[",Worksheet!AN88,"]"))</f>
        <v xml:space="preserve"> (Соединительные трубы) Газовая линия : N[12,7]</v>
      </c>
      <c r="Z94" t="str">
        <f>CONCATENATE($Z$4,": ",CONCATENATE("N[",Worksheet!P88,"]"))</f>
        <v xml:space="preserve"> (Соединительные трубы) Максимальная длина трубопровода: N[25]</v>
      </c>
      <c r="AA94" t="str">
        <f>CONCATENATE($AA$4,": ",CONCATENATE("S[",Worksheet!Q88,"]"))</f>
        <v xml:space="preserve"> (Соединительные трубы) Максимальный перепад высот: S[15]</v>
      </c>
      <c r="AB94" t="str">
        <f>CONCATENATE($AB$4,": ",CONCATENATE("S[",CONCATENATE("от ",Worksheet!W88," до +",Worksheet!X88),"]"))</f>
        <v xml:space="preserve"> (Допустимая темп. наружного воздуха) Охлаждение: S[от -10 до +46]</v>
      </c>
      <c r="AC94" t="str">
        <f>CONCATENATE($AC$4,": ",CONCATENATE("S[",CONCATENATE("от ",Worksheet!Y88," до +",Worksheet!Z88),"]"))</f>
        <v xml:space="preserve"> (Допустимая темп. наружного воздуха) Обогрев: S[от -15 до +24]</v>
      </c>
    </row>
    <row r="95" spans="1:29" x14ac:dyDescent="0.25">
      <c r="A95" t="str">
        <f>CONCATENATE($A$4,": ",CONCATENATE("E[",Worksheet!B89,"]"))</f>
        <v>Производитель: E[FUJITSU]</v>
      </c>
      <c r="B95" s="11" t="str">
        <f>CONCATENATE($B$4,": ",CONCATENATE(Worksheet!C89,"[",IF(LEFT(TRIM(Worksheet!D89),6)="Сплит-","Сплит-система",IF(LEFT(TRIM(Worksheet!D89),1)="Блок н","Наружный блок","Блок внутренний")),"]"))</f>
        <v xml:space="preserve"> Тип: PAC[Сплит-система]</v>
      </c>
      <c r="C95" t="str">
        <f>CONCATENATE($C$4,": ",CONCATENATE("N[",Worksheet!L89,"]"))</f>
        <v xml:space="preserve"> (Сплит система) Холодопроизводительность: N[6,8 (0,90~8,00)]</v>
      </c>
      <c r="D95" t="str">
        <f>CONCATENATE($D$4,": ",CONCATENATE("N[",Worksheet!AC89,"]"))</f>
        <v xml:space="preserve"> (Сплит система) Площадь помещения: N[38]</v>
      </c>
      <c r="E95" t="str">
        <f>CONCATENATE($E$4,": ",IF(Worksheet!K89="Y",CONCATENATE("S[","да]"),CONCATENATE("S[","нет]")))</f>
        <v xml:space="preserve"> (Сплит система) Инвертор: S[да]</v>
      </c>
      <c r="F95" t="str">
        <f>CONCATENATE($F$4,": ",CONCATENATE("N[",Worksheet!M89,"]"))</f>
        <v xml:space="preserve"> (Сплит система) Теплопроизводительность: N[8  (0,90~9,10)]</v>
      </c>
      <c r="G95" t="str">
        <f>CONCATENATE($G$4,": ",CONCATENATE("N[",Worksheet!N89,"]"))</f>
        <v xml:space="preserve"> (Потребляемая мощность) Охлаждение: N[2,21(2,85)]</v>
      </c>
      <c r="H95" t="str">
        <f>CONCATENATE($H$4,": ",CONCATENATE("N[",Worksheet!O89,"]"))</f>
        <v xml:space="preserve"> (Потребляемая мощность) Обогрев: N[2,26 (3,19)]</v>
      </c>
      <c r="I95" t="str">
        <f t="shared" si="10"/>
        <v xml:space="preserve"> (Рабочий ток) Охлаждение: </v>
      </c>
      <c r="J95" t="str">
        <f t="shared" si="11"/>
        <v xml:space="preserve"> (Рабочий ток) Обогрев: </v>
      </c>
      <c r="K95" t="str">
        <f t="shared" si="11"/>
        <v xml:space="preserve"> (Рабочий ток) Обогрев: </v>
      </c>
      <c r="L95" t="str">
        <f>CONCATENATE($L$4,": ",CONCATENATE("S[",Worksheet!AT89,"]"))</f>
        <v xml:space="preserve"> (Рабочий ток) Хладагент: S[R410A]</v>
      </c>
      <c r="M95" t="str">
        <f t="shared" si="12"/>
        <v xml:space="preserve"> (Рабочий ток) Количество хладагента: </v>
      </c>
      <c r="N95" t="str">
        <f t="shared" si="13"/>
        <v xml:space="preserve"> (Рабочий ток) Объем рециркулируемого воздуха внутреннего блока: </v>
      </c>
      <c r="O95" t="str">
        <f t="shared" si="14"/>
        <v xml:space="preserve"> (Внутренний блок) Размеры (Ш × Г × В): </v>
      </c>
      <c r="P95" t="str">
        <f t="shared" si="15"/>
        <v xml:space="preserve"> (Внутренний блок) Упаковка (Ш × Г × В): </v>
      </c>
      <c r="Q95" t="str">
        <f t="shared" si="16"/>
        <v xml:space="preserve"> (Внутренний блок) Масса (нетто / брутто): </v>
      </c>
      <c r="R95" t="str">
        <f>CONCATENATE($R$4,": ",CONCATENATE("S[",CONCATENATE(Worksheet!R89," / ",Worksheet!S89),"]"))</f>
        <v xml:space="preserve"> (Внутренний блок) Уровень шума мин. / макс.: S[ / ]</v>
      </c>
      <c r="S95" t="str">
        <f>CONCATENATE($S$4,": ",CONCATENATE("S[",Worksheet!AK89,"]"))</f>
        <v xml:space="preserve"> (Наружный блок) Марка компрессора: S[TOSHIBA]</v>
      </c>
      <c r="T95" t="str">
        <f t="shared" si="17"/>
        <v xml:space="preserve"> (Наружный блок) Размеры (Ш × Г × В): </v>
      </c>
      <c r="U95" t="str">
        <f t="shared" si="18"/>
        <v xml:space="preserve"> (Наружный блок) Упаковка (Ш × Г × В): </v>
      </c>
      <c r="V95" t="str">
        <f t="shared" si="19"/>
        <v xml:space="preserve"> (Наружный блок) Масса (нетто / брутто): </v>
      </c>
      <c r="W95" t="str">
        <f>CONCATENATE($W$4,": ",CONCATENATE("N[",Worksheet!V89,"]"))</f>
        <v xml:space="preserve"> (Наружный блок) Максимальный уровень шума: N[]</v>
      </c>
      <c r="X95" t="str">
        <f>CONCATENATE("N[",Worksheet!AM89,"]")</f>
        <v>N[6,35]</v>
      </c>
      <c r="Y95" t="str">
        <f>CONCATENATE($Y$4,": ",CONCATENATE("N[",Worksheet!AN89,"]"))</f>
        <v xml:space="preserve"> (Соединительные трубы) Газовая линия : N[15,88]</v>
      </c>
      <c r="Z95" t="str">
        <f>CONCATENATE($Z$4,": ",CONCATENATE("N[",Worksheet!P89,"]"))</f>
        <v xml:space="preserve"> (Соединительные трубы) Максимальная длина трубопровода: N[30]</v>
      </c>
      <c r="AA95" t="str">
        <f>CONCATENATE($AA$4,": ",CONCATENATE("S[",Worksheet!Q89,"]"))</f>
        <v xml:space="preserve"> (Соединительные трубы) Максимальный перепад высот: S[20]</v>
      </c>
      <c r="AB95" t="str">
        <f>CONCATENATE($AB$4,": ",CONCATENATE("S[",CONCATENATE("от ",Worksheet!W89," до +",Worksheet!X89),"]"))</f>
        <v xml:space="preserve"> (Допустимая темп. наружного воздуха) Охлаждение: S[от -10 до +46]</v>
      </c>
      <c r="AC95" t="str">
        <f>CONCATENATE($AC$4,": ",CONCATENATE("S[",CONCATENATE("от ",Worksheet!Y89," до +",Worksheet!Z89),"]"))</f>
        <v xml:space="preserve"> (Допустимая темп. наружного воздуха) Обогрев: S[от -15 до +24]</v>
      </c>
    </row>
    <row r="96" spans="1:29" x14ac:dyDescent="0.25">
      <c r="A96" t="str">
        <f>CONCATENATE($A$4,": ",CONCATENATE("E[",Worksheet!B90,"]"))</f>
        <v>Производитель: E[FUJITSU]</v>
      </c>
      <c r="B96" s="11" t="str">
        <f>CONCATENATE($B$4,": ",CONCATENATE(Worksheet!C90,"[",IF(LEFT(TRIM(Worksheet!D90),6)="Сплит-","Сплит-система",IF(LEFT(TRIM(Worksheet!D90),1)="Блок н","Наружный блок","Блок внутренний")),"]"))</f>
        <v xml:space="preserve"> Тип: PAC[Сплит-система]</v>
      </c>
      <c r="C96" t="str">
        <f>CONCATENATE($C$4,": ",CONCATENATE("N[",Worksheet!L90,"]"))</f>
        <v xml:space="preserve"> (Сплит система) Холодопроизводительность: N[3,50 (0,90–3,70)]</v>
      </c>
      <c r="D96" t="str">
        <f>CONCATENATE($D$4,": ",CONCATENATE("N[",Worksheet!AC90,"]"))</f>
        <v xml:space="preserve"> (Сплит система) Площадь помещения: N[]</v>
      </c>
      <c r="E96" t="str">
        <f>CONCATENATE($E$4,": ",IF(Worksheet!K90="Y",CONCATENATE("S[","да]"),CONCATENATE("S[","нет]")))</f>
        <v xml:space="preserve"> (Сплит система) Инвертор: S[да]</v>
      </c>
      <c r="F96" t="str">
        <f>CONCATENATE($F$4,": ",CONCATENATE("N[",Worksheet!M90,"]"))</f>
        <v xml:space="preserve"> (Сплит система) Теплопроизводительность: N[4,10 (0,90–4,40)]</v>
      </c>
      <c r="G96" t="str">
        <f>CONCATENATE($G$4,": ",CONCATENATE("N[",Worksheet!N90,"]"))</f>
        <v xml:space="preserve"> (Потребляемая мощность) Охлаждение: N[1,090]</v>
      </c>
      <c r="H96" t="str">
        <f>CONCATENATE($H$4,": ",CONCATENATE("N[",Worksheet!O90,"]"))</f>
        <v xml:space="preserve"> (Потребляемая мощность) Обогрев: N[1,170]</v>
      </c>
      <c r="I96" t="str">
        <f t="shared" si="10"/>
        <v xml:space="preserve"> (Рабочий ток) Охлаждение: </v>
      </c>
      <c r="J96" t="str">
        <f t="shared" si="11"/>
        <v xml:space="preserve"> (Рабочий ток) Обогрев: </v>
      </c>
      <c r="K96" t="str">
        <f t="shared" si="11"/>
        <v xml:space="preserve"> (Рабочий ток) Обогрев: </v>
      </c>
      <c r="L96" t="str">
        <f>CONCATENATE($L$4,": ",CONCATENATE("S[",Worksheet!AT90,"]"))</f>
        <v xml:space="preserve"> (Рабочий ток) Хладагент: S[R32]</v>
      </c>
      <c r="M96" t="str">
        <f t="shared" si="12"/>
        <v xml:space="preserve"> (Рабочий ток) Количество хладагента: </v>
      </c>
      <c r="N96" t="str">
        <f t="shared" si="13"/>
        <v xml:space="preserve"> (Рабочий ток) Объем рециркулируемого воздуха внутреннего блока: </v>
      </c>
      <c r="O96" t="str">
        <f t="shared" si="14"/>
        <v xml:space="preserve"> (Внутренний блок) Размеры (Ш × Г × В): </v>
      </c>
      <c r="P96" t="str">
        <f t="shared" si="15"/>
        <v xml:space="preserve"> (Внутренний блок) Упаковка (Ш × Г × В): </v>
      </c>
      <c r="Q96" t="str">
        <f t="shared" si="16"/>
        <v xml:space="preserve"> (Внутренний блок) Масса (нетто / брутто): </v>
      </c>
      <c r="R96" t="str">
        <f>CONCATENATE($R$4,": ",CONCATENATE("S[",CONCATENATE(Worksheet!R90," / ",Worksheet!S90),"]"))</f>
        <v xml:space="preserve"> (Внутренний блок) Уровень шума мин. / макс.: S[ / ]</v>
      </c>
      <c r="S96" t="str">
        <f>CONCATENATE($S$4,": ",CONCATENATE("S[",Worksheet!AK90,"]"))</f>
        <v xml:space="preserve"> (Наружный блок) Марка компрессора: S[]</v>
      </c>
      <c r="T96" t="str">
        <f t="shared" si="17"/>
        <v xml:space="preserve"> (Наружный блок) Размеры (Ш × Г × В): </v>
      </c>
      <c r="U96" t="str">
        <f t="shared" si="18"/>
        <v xml:space="preserve"> (Наружный блок) Упаковка (Ш × Г × В): </v>
      </c>
      <c r="V96" t="str">
        <f t="shared" si="19"/>
        <v xml:space="preserve"> (Наружный блок) Масса (нетто / брутто): </v>
      </c>
      <c r="W96" t="str">
        <f>CONCATENATE($W$4,": ",CONCATENATE("N[",Worksheet!V90,"]"))</f>
        <v xml:space="preserve"> (Наружный блок) Максимальный уровень шума: N[]</v>
      </c>
      <c r="X96" t="str">
        <f>CONCATENATE("N[",Worksheet!AM90,"]")</f>
        <v>N[6,35]</v>
      </c>
      <c r="Y96" t="str">
        <f>CONCATENATE($Y$4,": ",CONCATENATE("N[",Worksheet!AN90,"]"))</f>
        <v xml:space="preserve"> (Соединительные трубы) Газовая линия : N[9,52]</v>
      </c>
      <c r="Z96" t="str">
        <f>CONCATENATE($Z$4,": ",CONCATENATE("N[",Worksheet!P90,"]"))</f>
        <v xml:space="preserve"> (Соединительные трубы) Максимальная длина трубопровода: N[15]</v>
      </c>
      <c r="AA96" t="str">
        <f>CONCATENATE($AA$4,": ",CONCATENATE("S[",Worksheet!Q90,"]"))</f>
        <v xml:space="preserve"> (Соединительные трубы) Максимальный перепад высот: S[15]</v>
      </c>
      <c r="AB96" t="str">
        <f>CONCATENATE($AB$4,": ",CONCATENATE("S[",CONCATENATE("от ",Worksheet!W90," до +",Worksheet!X90),"]"))</f>
        <v xml:space="preserve"> (Допустимая темп. наружного воздуха) Охлаждение: S[от -10 до +46]</v>
      </c>
      <c r="AC96" t="str">
        <f>CONCATENATE($AC$4,": ",CONCATENATE("S[",CONCATENATE("от ",Worksheet!Y90," до +",Worksheet!Z90),"]"))</f>
        <v xml:space="preserve"> (Допустимая темп. наружного воздуха) Обогрев: S[от -15 до +24]</v>
      </c>
    </row>
    <row r="97" spans="1:29" x14ac:dyDescent="0.25">
      <c r="A97" t="str">
        <f>CONCATENATE($A$4,": ",CONCATENATE("E[",Worksheet!B91,"]"))</f>
        <v>Производитель: E[FUJITSU]</v>
      </c>
      <c r="B97" s="11" t="str">
        <f>CONCATENATE($B$4,": ",CONCATENATE(Worksheet!C91,"[",IF(LEFT(TRIM(Worksheet!D91),6)="Сплит-","Сплит-система",IF(LEFT(TRIM(Worksheet!D91),1)="Блок н","Наружный блок","Блок внутренний")),"]"))</f>
        <v xml:space="preserve"> Тип: PAC[Сплит-система]</v>
      </c>
      <c r="C97" t="str">
        <f>CONCATENATE($C$4,": ",CONCATENATE("N[",Worksheet!L91,"]"))</f>
        <v xml:space="preserve"> (Сплит система) Холодопроизводительность: N[4,30 (0,90–4,50)]</v>
      </c>
      <c r="D97" t="str">
        <f>CONCATENATE($D$4,": ",CONCATENATE("N[",Worksheet!AC91,"]"))</f>
        <v xml:space="preserve"> (Сплит система) Площадь помещения: N[]</v>
      </c>
      <c r="E97" t="str">
        <f>CONCATENATE($E$4,": ",IF(Worksheet!K91="Y",CONCATENATE("S[","да]"),CONCATENATE("S[","нет]")))</f>
        <v xml:space="preserve"> (Сплит система) Инвертор: S[да]</v>
      </c>
      <c r="F97" t="str">
        <f>CONCATENATE($F$4,": ",CONCATENATE("N[",Worksheet!M91,"]"))</f>
        <v xml:space="preserve"> (Сплит система) Теплопроизводительность: N[5,00 (0,90–5,30)]</v>
      </c>
      <c r="G97" t="str">
        <f>CONCATENATE($G$4,": ",CONCATENATE("N[",Worksheet!N91,"]"))</f>
        <v xml:space="preserve"> (Потребляемая мощность) Охлаждение: N[1,370]</v>
      </c>
      <c r="H97" t="str">
        <f>CONCATENATE($H$4,": ",CONCATENATE("N[",Worksheet!O91,"]"))</f>
        <v xml:space="preserve"> (Потребляемая мощность) Обогрев: N[1,420]</v>
      </c>
      <c r="I97" t="str">
        <f t="shared" si="10"/>
        <v xml:space="preserve"> (Рабочий ток) Охлаждение: </v>
      </c>
      <c r="J97" t="str">
        <f t="shared" si="11"/>
        <v xml:space="preserve"> (Рабочий ток) Обогрев: </v>
      </c>
      <c r="K97" t="str">
        <f t="shared" si="11"/>
        <v xml:space="preserve"> (Рабочий ток) Обогрев: </v>
      </c>
      <c r="L97" t="str">
        <f>CONCATENATE($L$4,": ",CONCATENATE("S[",Worksheet!AT91,"]"))</f>
        <v xml:space="preserve"> (Рабочий ток) Хладагент: S[R32]</v>
      </c>
      <c r="M97" t="str">
        <f t="shared" si="12"/>
        <v xml:space="preserve"> (Рабочий ток) Количество хладагента: </v>
      </c>
      <c r="N97" t="str">
        <f t="shared" si="13"/>
        <v xml:space="preserve"> (Рабочий ток) Объем рециркулируемого воздуха внутреннего блока: </v>
      </c>
      <c r="O97" t="str">
        <f t="shared" si="14"/>
        <v xml:space="preserve"> (Внутренний блок) Размеры (Ш × Г × В): </v>
      </c>
      <c r="P97" t="str">
        <f t="shared" si="15"/>
        <v xml:space="preserve"> (Внутренний блок) Упаковка (Ш × Г × В): </v>
      </c>
      <c r="Q97" t="str">
        <f t="shared" si="16"/>
        <v xml:space="preserve"> (Внутренний блок) Масса (нетто / брутто): </v>
      </c>
      <c r="R97" t="str">
        <f>CONCATENATE($R$4,": ",CONCATENATE("S[",CONCATENATE(Worksheet!R91," / ",Worksheet!S91),"]"))</f>
        <v xml:space="preserve"> (Внутренний блок) Уровень шума мин. / макс.: S[ / ]</v>
      </c>
      <c r="S97" t="str">
        <f>CONCATENATE($S$4,": ",CONCATENATE("S[",Worksheet!AK91,"]"))</f>
        <v xml:space="preserve"> (Наружный блок) Марка компрессора: S[]</v>
      </c>
      <c r="T97" t="str">
        <f t="shared" si="17"/>
        <v xml:space="preserve"> (Наружный блок) Размеры (Ш × Г × В): </v>
      </c>
      <c r="U97" t="str">
        <f t="shared" si="18"/>
        <v xml:space="preserve"> (Наружный блок) Упаковка (Ш × Г × В): </v>
      </c>
      <c r="V97" t="str">
        <f t="shared" si="19"/>
        <v xml:space="preserve"> (Наружный блок) Масса (нетто / брутто): </v>
      </c>
      <c r="W97" t="str">
        <f>CONCATENATE($W$4,": ",CONCATENATE("N[",Worksheet!V91,"]"))</f>
        <v xml:space="preserve"> (Наружный блок) Максимальный уровень шума: N[]</v>
      </c>
      <c r="X97" t="str">
        <f>CONCATENATE("N[",Worksheet!AM91,"]")</f>
        <v>N[6,35]</v>
      </c>
      <c r="Y97" t="str">
        <f>CONCATENATE($Y$4,": ",CONCATENATE("N[",Worksheet!AN91,"]"))</f>
        <v xml:space="preserve"> (Соединительные трубы) Газовая линия : N[9,52]</v>
      </c>
      <c r="Z97" t="str">
        <f>CONCATENATE($Z$4,": ",CONCATENATE("N[",Worksheet!P91,"]"))</f>
        <v xml:space="preserve"> (Соединительные трубы) Максимальная длина трубопровода: N[20]</v>
      </c>
      <c r="AA97" t="str">
        <f>CONCATENATE($AA$4,": ",CONCATENATE("S[",Worksheet!Q91,"]"))</f>
        <v xml:space="preserve"> (Соединительные трубы) Максимальный перепад высот: S[15]</v>
      </c>
      <c r="AB97" t="str">
        <f>CONCATENATE($AB$4,": ",CONCATENATE("S[",CONCATENATE("от ",Worksheet!W91," до +",Worksheet!X91),"]"))</f>
        <v xml:space="preserve"> (Допустимая темп. наружного воздуха) Охлаждение: S[от -10 до +46]</v>
      </c>
      <c r="AC97" t="str">
        <f>CONCATENATE($AC$4,": ",CONCATENATE("S[",CONCATENATE("от ",Worksheet!Y91," до +",Worksheet!Z91),"]"))</f>
        <v xml:space="preserve"> (Допустимая темп. наружного воздуха) Обогрев: S[от -15 до +24]</v>
      </c>
    </row>
    <row r="98" spans="1:29" x14ac:dyDescent="0.25">
      <c r="A98" t="str">
        <f>CONCATENATE($A$4,": ",CONCATENATE("E[",Worksheet!B92,"]"))</f>
        <v>Производитель: E[FUJITSU]</v>
      </c>
      <c r="B98" s="11" t="str">
        <f>CONCATENATE($B$4,": ",CONCATENATE(Worksheet!C92,"[",IF(LEFT(TRIM(Worksheet!D92),6)="Сплит-","Сплит-система",IF(LEFT(TRIM(Worksheet!D92),1)="Блок н","Наружный блок","Блок внутренний")),"]"))</f>
        <v xml:space="preserve"> Тип: PAC[Сплит-система]</v>
      </c>
      <c r="C98" t="str">
        <f>CONCATENATE($C$4,": ",CONCATENATE("N[",Worksheet!L92,"]"))</f>
        <v xml:space="preserve"> (Сплит система) Холодопроизводительность: N[5,20 (0,90–5,40)]</v>
      </c>
      <c r="D98" t="str">
        <f>CONCATENATE($D$4,": ",CONCATENATE("N[",Worksheet!AC92,"]"))</f>
        <v xml:space="preserve"> (Сплит система) Площадь помещения: N[]</v>
      </c>
      <c r="E98" t="str">
        <f>CONCATENATE($E$4,": ",IF(Worksheet!K92="Y",CONCATENATE("S[","да]"),CONCATENATE("S[","нет]")))</f>
        <v xml:space="preserve"> (Сплит система) Инвертор: S[да]</v>
      </c>
      <c r="F98" t="str">
        <f>CONCATENATE($F$4,": ",CONCATENATE("N[",Worksheet!M92,"]"))</f>
        <v xml:space="preserve"> (Сплит система) Теплопроизводительность: N[6,00 (0,90–6,30)]</v>
      </c>
      <c r="G98" t="str">
        <f>CONCATENATE($G$4,": ",CONCATENATE("N[",Worksheet!N92,"]"))</f>
        <v xml:space="preserve"> (Потребляемая мощность) Охлаждение: N[1,690]</v>
      </c>
      <c r="H98" t="str">
        <f>CONCATENATE($H$4,": ",CONCATENATE("N[",Worksheet!O92,"]"))</f>
        <v xml:space="preserve"> (Потребляемая мощность) Обогрев: N[1,720]</v>
      </c>
      <c r="I98" t="str">
        <f t="shared" si="10"/>
        <v xml:space="preserve"> (Рабочий ток) Охлаждение: </v>
      </c>
      <c r="J98" t="str">
        <f t="shared" si="11"/>
        <v xml:space="preserve"> (Рабочий ток) Обогрев: </v>
      </c>
      <c r="K98" t="str">
        <f t="shared" si="11"/>
        <v xml:space="preserve"> (Рабочий ток) Обогрев: </v>
      </c>
      <c r="L98" t="str">
        <f>CONCATENATE($L$4,": ",CONCATENATE("S[",Worksheet!AT92,"]"))</f>
        <v xml:space="preserve"> (Рабочий ток) Хладагент: S[R32]</v>
      </c>
      <c r="M98" t="str">
        <f t="shared" si="12"/>
        <v xml:space="preserve"> (Рабочий ток) Количество хладагента: </v>
      </c>
      <c r="N98" t="str">
        <f t="shared" si="13"/>
        <v xml:space="preserve"> (Рабочий ток) Объем рециркулируемого воздуха внутреннего блока: </v>
      </c>
      <c r="O98" t="str">
        <f t="shared" si="14"/>
        <v xml:space="preserve"> (Внутренний блок) Размеры (Ш × Г × В): </v>
      </c>
      <c r="P98" t="str">
        <f t="shared" si="15"/>
        <v xml:space="preserve"> (Внутренний блок) Упаковка (Ш × Г × В): </v>
      </c>
      <c r="Q98" t="str">
        <f t="shared" si="16"/>
        <v xml:space="preserve"> (Внутренний блок) Масса (нетто / брутто): </v>
      </c>
      <c r="R98" t="str">
        <f>CONCATENATE($R$4,": ",CONCATENATE("S[",CONCATENATE(Worksheet!R92," / ",Worksheet!S92),"]"))</f>
        <v xml:space="preserve"> (Внутренний блок) Уровень шума мин. / макс.: S[ / ]</v>
      </c>
      <c r="S98" t="str">
        <f>CONCATENATE($S$4,": ",CONCATENATE("S[",Worksheet!AK92,"]"))</f>
        <v xml:space="preserve"> (Наружный блок) Марка компрессора: S[]</v>
      </c>
      <c r="T98" t="str">
        <f t="shared" si="17"/>
        <v xml:space="preserve"> (Наружный блок) Размеры (Ш × Г × В): </v>
      </c>
      <c r="U98" t="str">
        <f t="shared" si="18"/>
        <v xml:space="preserve"> (Наружный блок) Упаковка (Ш × Г × В): </v>
      </c>
      <c r="V98" t="str">
        <f t="shared" si="19"/>
        <v xml:space="preserve"> (Наружный блок) Масса (нетто / брутто): </v>
      </c>
      <c r="W98" t="str">
        <f>CONCATENATE($W$4,": ",CONCATENATE("N[",Worksheet!V92,"]"))</f>
        <v xml:space="preserve"> (Наружный блок) Максимальный уровень шума: N[]</v>
      </c>
      <c r="X98" t="str">
        <f>CONCATENATE("N[",Worksheet!AM92,"]")</f>
        <v>N[6,35]</v>
      </c>
      <c r="Y98" t="str">
        <f>CONCATENATE($Y$4,": ",CONCATENATE("N[",Worksheet!AN92,"]"))</f>
        <v xml:space="preserve"> (Соединительные трубы) Газовая линия : N[12,70]</v>
      </c>
      <c r="Z98" t="str">
        <f>CONCATENATE($Z$4,": ",CONCATENATE("N[",Worksheet!P92,"]"))</f>
        <v xml:space="preserve"> (Соединительные трубы) Максимальная длина трубопровода: N[20]</v>
      </c>
      <c r="AA98" t="str">
        <f>CONCATENATE($AA$4,": ",CONCATENATE("S[",Worksheet!Q92,"]"))</f>
        <v xml:space="preserve"> (Соединительные трубы) Максимальный перепад высот: S[15]</v>
      </c>
      <c r="AB98" t="str">
        <f>CONCATENATE($AB$4,": ",CONCATENATE("S[",CONCATENATE("от ",Worksheet!W92," до +",Worksheet!X92),"]"))</f>
        <v xml:space="preserve"> (Допустимая темп. наружного воздуха) Охлаждение: S[от -10 до +46]</v>
      </c>
      <c r="AC98" t="str">
        <f>CONCATENATE($AC$4,": ",CONCATENATE("S[",CONCATENATE("от ",Worksheet!Y92," до +",Worksheet!Z92),"]"))</f>
        <v xml:space="preserve"> (Допустимая темп. наружного воздуха) Обогрев: S[от -15 до +24]</v>
      </c>
    </row>
    <row r="99" spans="1:29" x14ac:dyDescent="0.25">
      <c r="A99" t="str">
        <f>CONCATENATE($A$4,": ",CONCATENATE("E[",Worksheet!B93,"]"))</f>
        <v>Производитель: E[FUJITSU]</v>
      </c>
      <c r="B99" s="11" t="str">
        <f>CONCATENATE($B$4,": ",CONCATENATE(Worksheet!C93,"[",IF(LEFT(TRIM(Worksheet!D93),6)="Сплит-","Сплит-система",IF(LEFT(TRIM(Worksheet!D93),1)="Блок н","Наружный блок","Блок внутренний")),"]"))</f>
        <v xml:space="preserve"> Тип: PAC[Сплит-система]</v>
      </c>
      <c r="C99" t="str">
        <f>CONCATENATE($C$4,": ",CONCATENATE("N[",Worksheet!L93,"]"))</f>
        <v xml:space="preserve"> (Сплит система) Холодопроизводительность: N[6,80 (0,90–7,40)]</v>
      </c>
      <c r="D99" t="str">
        <f>CONCATENATE($D$4,": ",CONCATENATE("N[",Worksheet!AC93,"]"))</f>
        <v xml:space="preserve"> (Сплит система) Площадь помещения: N[]</v>
      </c>
      <c r="E99" t="str">
        <f>CONCATENATE($E$4,": ",IF(Worksheet!K93="Y",CONCATENATE("S[","да]"),CONCATENATE("S[","нет]")))</f>
        <v xml:space="preserve"> (Сплит система) Инвертор: S[да]</v>
      </c>
      <c r="F99" t="str">
        <f>CONCATENATE($F$4,": ",CONCATENATE("N[",Worksheet!M93,"]"))</f>
        <v xml:space="preserve"> (Сплит система) Теплопроизводительность: N[7,50 (0,90–8,60)]</v>
      </c>
      <c r="G99" t="str">
        <f>CONCATENATE($G$4,": ",CONCATENATE("N[",Worksheet!N93,"]"))</f>
        <v xml:space="preserve"> (Потребляемая мощность) Охлаждение: N[2,260]</v>
      </c>
      <c r="H99" t="str">
        <f>CONCATENATE($H$4,": ",CONCATENATE("N[",Worksheet!O93,"]"))</f>
        <v xml:space="preserve"> (Потребляемая мощность) Обогрев: N[2,080]</v>
      </c>
      <c r="I99" t="str">
        <f t="shared" si="10"/>
        <v xml:space="preserve"> (Рабочий ток) Охлаждение: </v>
      </c>
      <c r="J99" t="str">
        <f t="shared" si="11"/>
        <v xml:space="preserve"> (Рабочий ток) Обогрев: </v>
      </c>
      <c r="K99" t="str">
        <f t="shared" si="11"/>
        <v xml:space="preserve"> (Рабочий ток) Обогрев: </v>
      </c>
      <c r="L99" t="str">
        <f>CONCATENATE($L$4,": ",CONCATENATE("S[",Worksheet!AT93,"]"))</f>
        <v xml:space="preserve"> (Рабочий ток) Хладагент: S[R32]</v>
      </c>
      <c r="M99" t="str">
        <f t="shared" si="12"/>
        <v xml:space="preserve"> (Рабочий ток) Количество хладагента: </v>
      </c>
      <c r="N99" t="str">
        <f t="shared" si="13"/>
        <v xml:space="preserve"> (Рабочий ток) Объем рециркулируемого воздуха внутреннего блока: </v>
      </c>
      <c r="O99" t="str">
        <f t="shared" si="14"/>
        <v xml:space="preserve"> (Внутренний блок) Размеры (Ш × Г × В): </v>
      </c>
      <c r="P99" t="str">
        <f t="shared" si="15"/>
        <v xml:space="preserve"> (Внутренний блок) Упаковка (Ш × Г × В): </v>
      </c>
      <c r="Q99" t="str">
        <f t="shared" si="16"/>
        <v xml:space="preserve"> (Внутренний блок) Масса (нетто / брутто): </v>
      </c>
      <c r="R99" t="str">
        <f>CONCATENATE($R$4,": ",CONCATENATE("S[",CONCATENATE(Worksheet!R93," / ",Worksheet!S93),"]"))</f>
        <v xml:space="preserve"> (Внутренний блок) Уровень шума мин. / макс.: S[ / ]</v>
      </c>
      <c r="S99" t="str">
        <f>CONCATENATE($S$4,": ",CONCATENATE("S[",Worksheet!AK93,"]"))</f>
        <v xml:space="preserve"> (Наружный блок) Марка компрессора: S[]</v>
      </c>
      <c r="T99" t="str">
        <f t="shared" si="17"/>
        <v xml:space="preserve"> (Наружный блок) Размеры (Ш × Г × В): </v>
      </c>
      <c r="U99" t="str">
        <f t="shared" si="18"/>
        <v xml:space="preserve"> (Наружный блок) Упаковка (Ш × Г × В): </v>
      </c>
      <c r="V99" t="str">
        <f t="shared" si="19"/>
        <v xml:space="preserve"> (Наружный блок) Масса (нетто / брутто): </v>
      </c>
      <c r="W99" t="str">
        <f>CONCATENATE($W$4,": ",CONCATENATE("N[",Worksheet!V93,"]"))</f>
        <v xml:space="preserve"> (Наружный блок) Максимальный уровень шума: N[]</v>
      </c>
      <c r="X99" t="str">
        <f>CONCATENATE("N[",Worksheet!AM93,"]")</f>
        <v>N[6,35]</v>
      </c>
      <c r="Y99" t="str">
        <f>CONCATENATE($Y$4,": ",CONCATENATE("N[",Worksheet!AN93,"]"))</f>
        <v xml:space="preserve"> (Соединительные трубы) Газовая линия : N[12,70]</v>
      </c>
      <c r="Z99" t="str">
        <f>CONCATENATE($Z$4,": ",CONCATENATE("N[",Worksheet!P93,"]"))</f>
        <v xml:space="preserve"> (Соединительные трубы) Максимальная длина трубопровода: N[25]</v>
      </c>
      <c r="AA99" t="str">
        <f>CONCATENATE($AA$4,": ",CONCATENATE("S[",Worksheet!Q93,"]"))</f>
        <v xml:space="preserve"> (Соединительные трубы) Максимальный перепад высот: S[20]</v>
      </c>
      <c r="AB99" t="str">
        <f>CONCATENATE($AB$4,": ",CONCATENATE("S[",CONCATENATE("от ",Worksheet!W93," до +",Worksheet!X93),"]"))</f>
        <v xml:space="preserve"> (Допустимая темп. наружного воздуха) Охлаждение: S[от -10 до +46]</v>
      </c>
      <c r="AC99" t="str">
        <f>CONCATENATE($AC$4,": ",CONCATENATE("S[",CONCATENATE("от ",Worksheet!Y93," до +",Worksheet!Z93),"]"))</f>
        <v xml:space="preserve"> (Допустимая темп. наружного воздуха) Обогрев: S[от -15 до +24]</v>
      </c>
    </row>
    <row r="100" spans="1:29" x14ac:dyDescent="0.25">
      <c r="A100" t="str">
        <f>CONCATENATE($A$4,": ",CONCATENATE("E[",Worksheet!B94,"]"))</f>
        <v>Производитель: E[FUJITSU]</v>
      </c>
      <c r="B100" s="11" t="str">
        <f>CONCATENATE($B$4,": ",CONCATENATE(Worksheet!C94,"[",IF(LEFT(TRIM(Worksheet!D94),6)="Сплит-","Сплит-система",IF(LEFT(TRIM(Worksheet!D94),1)="Блок н","Наружный блок","Блок внутренний")),"]"))</f>
        <v xml:space="preserve"> Тип: PAC[Сплит-система]</v>
      </c>
      <c r="C100" t="str">
        <f>CONCATENATE($C$4,": ",CONCATENATE("N[",Worksheet!L94,"]"))</f>
        <v xml:space="preserve"> (Сплит система) Холодопроизводительность: N[2,50 (0,90–3,50)]</v>
      </c>
      <c r="D100" t="str">
        <f>CONCATENATE($D$4,": ",CONCATENATE("N[",Worksheet!AC94,"]"))</f>
        <v xml:space="preserve"> (Сплит система) Площадь помещения: N[]</v>
      </c>
      <c r="E100" t="str">
        <f>CONCATENATE($E$4,": ",IF(Worksheet!K94="Y",CONCATENATE("S[","да]"),CONCATENATE("S[","нет]")))</f>
        <v xml:space="preserve"> (Сплит система) Инвертор: S[да]</v>
      </c>
      <c r="F100" t="str">
        <f>CONCATENATE($F$4,": ",CONCATENATE("N[",Worksheet!M94,"]"))</f>
        <v xml:space="preserve"> (Сплит система) Теплопроизводительность: N[3,50 (0,90–5,10)]</v>
      </c>
      <c r="G100" t="str">
        <f>CONCATENATE($G$4,": ",CONCATENATE("N[",Worksheet!N94,"]"))</f>
        <v xml:space="preserve"> (Потребляемая мощность) Охлаждение: N[0,530]</v>
      </c>
      <c r="H100" t="str">
        <f>CONCATENATE($H$4,": ",CONCATENATE("N[",Worksheet!O94,"]"))</f>
        <v xml:space="preserve"> (Потребляемая мощность) Обогрев: N[0,810]</v>
      </c>
      <c r="I100" t="str">
        <f t="shared" si="10"/>
        <v xml:space="preserve"> (Рабочий ток) Охлаждение: </v>
      </c>
      <c r="J100" t="str">
        <f t="shared" si="11"/>
        <v xml:space="preserve"> (Рабочий ток) Обогрев: </v>
      </c>
      <c r="K100" t="str">
        <f t="shared" si="11"/>
        <v xml:space="preserve"> (Рабочий ток) Обогрев: </v>
      </c>
      <c r="L100" t="str">
        <f>CONCATENATE($L$4,": ",CONCATENATE("S[",Worksheet!AT94,"]"))</f>
        <v xml:space="preserve"> (Рабочий ток) Хладагент: S[R32]</v>
      </c>
      <c r="M100" t="str">
        <f t="shared" si="12"/>
        <v xml:space="preserve"> (Рабочий ток) Количество хладагента: </v>
      </c>
      <c r="N100" t="str">
        <f t="shared" si="13"/>
        <v xml:space="preserve"> (Рабочий ток) Объем рециркулируемого воздуха внутреннего блока: </v>
      </c>
      <c r="O100" t="str">
        <f t="shared" si="14"/>
        <v xml:space="preserve"> (Внутренний блок) Размеры (Ш × Г × В): </v>
      </c>
      <c r="P100" t="str">
        <f t="shared" si="15"/>
        <v xml:space="preserve"> (Внутренний блок) Упаковка (Ш × Г × В): </v>
      </c>
      <c r="Q100" t="str">
        <f t="shared" si="16"/>
        <v xml:space="preserve"> (Внутренний блок) Масса (нетто / брутто): </v>
      </c>
      <c r="R100" t="str">
        <f>CONCATENATE($R$4,": ",CONCATENATE("S[",CONCATENATE(Worksheet!R94," / ",Worksheet!S94),"]"))</f>
        <v xml:space="preserve"> (Внутренний блок) Уровень шума мин. / макс.: S[ / ]</v>
      </c>
      <c r="S100" t="str">
        <f>CONCATENATE($S$4,": ",CONCATENATE("S[",Worksheet!AK94,"]"))</f>
        <v xml:space="preserve"> (Наружный блок) Марка компрессора: S[]</v>
      </c>
      <c r="T100" t="str">
        <f t="shared" si="17"/>
        <v xml:space="preserve"> (Наружный блок) Размеры (Ш × Г × В): </v>
      </c>
      <c r="U100" t="str">
        <f t="shared" si="18"/>
        <v xml:space="preserve"> (Наружный блок) Упаковка (Ш × Г × В): </v>
      </c>
      <c r="V100" t="str">
        <f t="shared" si="19"/>
        <v xml:space="preserve"> (Наружный блок) Масса (нетто / брутто): </v>
      </c>
      <c r="W100" t="str">
        <f>CONCATENATE($W$4,": ",CONCATENATE("N[",Worksheet!V94,"]"))</f>
        <v xml:space="preserve"> (Наружный блок) Максимальный уровень шума: N[]</v>
      </c>
      <c r="X100" t="str">
        <f>CONCATENATE("N[",Worksheet!AM94,"]")</f>
        <v>N[6,35]</v>
      </c>
      <c r="Y100" t="str">
        <f>CONCATENATE($Y$4,": ",CONCATENATE("N[",Worksheet!AN94,"]"))</f>
        <v xml:space="preserve"> (Соединительные трубы) Газовая линия : N[9,52]</v>
      </c>
      <c r="Z100" t="str">
        <f>CONCATENATE($Z$4,": ",CONCATENATE("N[",Worksheet!P94,"]"))</f>
        <v xml:space="preserve"> (Соединительные трубы) Максимальная длина трубопровода: N[20]</v>
      </c>
      <c r="AA100" t="str">
        <f>CONCATENATE($AA$4,": ",CONCATENATE("S[",Worksheet!Q94,"]"))</f>
        <v xml:space="preserve"> (Соединительные трубы) Максимальный перепад высот: S[15]</v>
      </c>
      <c r="AB100" t="str">
        <f>CONCATENATE($AB$4,": ",CONCATENATE("S[",CONCATENATE("от ",Worksheet!W94," до +",Worksheet!X94),"]"))</f>
        <v xml:space="preserve"> (Допустимая темп. наружного воздуха) Охлаждение: S[от -10 до +46]</v>
      </c>
      <c r="AC100" t="str">
        <f>CONCATENATE($AC$4,": ",CONCATENATE("S[",CONCATENATE("от ",Worksheet!Y94," до +",Worksheet!Z94),"]"))</f>
        <v xml:space="preserve"> (Допустимая темп. наружного воздуха) Обогрев: S[от -15 до +24]</v>
      </c>
    </row>
    <row r="101" spans="1:29" x14ac:dyDescent="0.25">
      <c r="A101" t="str">
        <f>CONCATENATE($A$4,": ",CONCATENATE("E[",Worksheet!B95,"]"))</f>
        <v>Производитель: E[FUJITSU]</v>
      </c>
      <c r="B101" s="11" t="str">
        <f>CONCATENATE($B$4,": ",CONCATENATE(Worksheet!C95,"[",IF(LEFT(TRIM(Worksheet!D95),6)="Сплит-","Сплит-система",IF(LEFT(TRIM(Worksheet!D95),1)="Блок н","Наружный блок","Блок внутренний")),"]"))</f>
        <v xml:space="preserve"> Тип: PAC[Сплит-система]</v>
      </c>
      <c r="C101" t="str">
        <f>CONCATENATE($C$4,": ",CONCATENATE("N[",Worksheet!L95,"]"))</f>
        <v xml:space="preserve"> (Сплит система) Холодопроизводительность: N[3,50 (0,90–4,00)]</v>
      </c>
      <c r="D101" t="str">
        <f>CONCATENATE($D$4,": ",CONCATENATE("N[",Worksheet!AC95,"]"))</f>
        <v xml:space="preserve"> (Сплит система) Площадь помещения: N[]</v>
      </c>
      <c r="E101" t="str">
        <f>CONCATENATE($E$4,": ",IF(Worksheet!K95="Y",CONCATENATE("S[","да]"),CONCATENATE("S[","нет]")))</f>
        <v xml:space="preserve"> (Сплит система) Инвертор: S[да]</v>
      </c>
      <c r="F101" t="str">
        <f>CONCATENATE($F$4,": ",CONCATENATE("N[",Worksheet!M95,"]"))</f>
        <v xml:space="preserve"> (Сплит система) Теплопроизводительность: N[4,50 (0,90–5,30)]</v>
      </c>
      <c r="G101" t="str">
        <f>CONCATENATE($G$4,": ",CONCATENATE("N[",Worksheet!N95,"]"))</f>
        <v xml:space="preserve"> (Потребляемая мощность) Охлаждение: N[0,880]</v>
      </c>
      <c r="H101" t="str">
        <f>CONCATENATE($H$4,": ",CONCATENATE("N[",Worksheet!O95,"]"))</f>
        <v xml:space="preserve"> (Потребляемая мощность) Обогрев: N[1,220]</v>
      </c>
      <c r="I101" t="str">
        <f t="shared" si="10"/>
        <v xml:space="preserve"> (Рабочий ток) Охлаждение: </v>
      </c>
      <c r="J101" t="str">
        <f t="shared" si="11"/>
        <v xml:space="preserve"> (Рабочий ток) Обогрев: </v>
      </c>
      <c r="K101" t="str">
        <f t="shared" si="11"/>
        <v xml:space="preserve"> (Рабочий ток) Обогрев: </v>
      </c>
      <c r="L101" t="str">
        <f>CONCATENATE($L$4,": ",CONCATENATE("S[",Worksheet!AT95,"]"))</f>
        <v xml:space="preserve"> (Рабочий ток) Хладагент: S[R32]</v>
      </c>
      <c r="M101" t="str">
        <f t="shared" si="12"/>
        <v xml:space="preserve"> (Рабочий ток) Количество хладагента: </v>
      </c>
      <c r="N101" t="str">
        <f t="shared" si="13"/>
        <v xml:space="preserve"> (Рабочий ток) Объем рециркулируемого воздуха внутреннего блока: </v>
      </c>
      <c r="O101" t="str">
        <f t="shared" si="14"/>
        <v xml:space="preserve"> (Внутренний блок) Размеры (Ш × Г × В): </v>
      </c>
      <c r="P101" t="str">
        <f t="shared" si="15"/>
        <v xml:space="preserve"> (Внутренний блок) Упаковка (Ш × Г × В): </v>
      </c>
      <c r="Q101" t="str">
        <f t="shared" si="16"/>
        <v xml:space="preserve"> (Внутренний блок) Масса (нетто / брутто): </v>
      </c>
      <c r="R101" t="str">
        <f>CONCATENATE($R$4,": ",CONCATENATE("S[",CONCATENATE(Worksheet!R95," / ",Worksheet!S95),"]"))</f>
        <v xml:space="preserve"> (Внутренний блок) Уровень шума мин. / макс.: S[ / ]</v>
      </c>
      <c r="S101" t="str">
        <f>CONCATENATE($S$4,": ",CONCATENATE("S[",Worksheet!AK95,"]"))</f>
        <v xml:space="preserve"> (Наружный блок) Марка компрессора: S[]</v>
      </c>
      <c r="T101" t="str">
        <f t="shared" si="17"/>
        <v xml:space="preserve"> (Наружный блок) Размеры (Ш × Г × В): </v>
      </c>
      <c r="U101" t="str">
        <f t="shared" si="18"/>
        <v xml:space="preserve"> (Наружный блок) Упаковка (Ш × Г × В): </v>
      </c>
      <c r="V101" t="str">
        <f t="shared" si="19"/>
        <v xml:space="preserve"> (Наружный блок) Масса (нетто / брутто): </v>
      </c>
      <c r="W101" t="str">
        <f>CONCATENATE($W$4,": ",CONCATENATE("N[",Worksheet!V95,"]"))</f>
        <v xml:space="preserve"> (Наружный блок) Максимальный уровень шума: N[]</v>
      </c>
      <c r="X101" t="str">
        <f>CONCATENATE("N[",Worksheet!AM95,"]")</f>
        <v>N[6,35]</v>
      </c>
      <c r="Y101" t="str">
        <f>CONCATENATE($Y$4,": ",CONCATENATE("N[",Worksheet!AN95,"]"))</f>
        <v xml:space="preserve"> (Соединительные трубы) Газовая линия : N[9,52]</v>
      </c>
      <c r="Z101" t="str">
        <f>CONCATENATE($Z$4,": ",CONCATENATE("N[",Worksheet!P95,"]"))</f>
        <v xml:space="preserve"> (Соединительные трубы) Максимальная длина трубопровода: N[20]</v>
      </c>
      <c r="AA101" t="str">
        <f>CONCATENATE($AA$4,": ",CONCATENATE("S[",Worksheet!Q95,"]"))</f>
        <v xml:space="preserve"> (Соединительные трубы) Максимальный перепад высот: S[15]</v>
      </c>
      <c r="AB101" t="str">
        <f>CONCATENATE($AB$4,": ",CONCATENATE("S[",CONCATENATE("от ",Worksheet!W95," до +",Worksheet!X95),"]"))</f>
        <v xml:space="preserve"> (Допустимая темп. наружного воздуха) Охлаждение: S[от -10 до +46]</v>
      </c>
      <c r="AC101" t="str">
        <f>CONCATENATE($AC$4,": ",CONCATENATE("S[",CONCATENATE("от ",Worksheet!Y95," до +",Worksheet!Z95),"]"))</f>
        <v xml:space="preserve"> (Допустимая темп. наружного воздуха) Обогрев: S[от -15 до +24]</v>
      </c>
    </row>
    <row r="102" spans="1:29" x14ac:dyDescent="0.25">
      <c r="A102" t="str">
        <f>CONCATENATE($A$4,": ",CONCATENATE("E[",Worksheet!B96,"]"))</f>
        <v>Производитель: E[FUJITSU]</v>
      </c>
      <c r="B102" s="11" t="str">
        <f>CONCATENATE($B$4,": ",CONCATENATE(Worksheet!C96,"[",IF(LEFT(TRIM(Worksheet!D96),6)="Сплит-","Сплит-система",IF(LEFT(TRIM(Worksheet!D96),1)="Блок н","Наружный блок","Блок внутренний")),"]"))</f>
        <v xml:space="preserve"> Тип: PAC[Сплит-система]</v>
      </c>
      <c r="C102" t="str">
        <f>CONCATENATE($C$4,": ",CONCATENATE("N[",Worksheet!L96,"]"))</f>
        <v xml:space="preserve"> (Сплит система) Холодопроизводительность: N[4,20 (0,90–5,20)]</v>
      </c>
      <c r="D102" t="str">
        <f>CONCATENATE($D$4,": ",CONCATENATE("N[",Worksheet!AC96,"]"))</f>
        <v xml:space="preserve"> (Сплит система) Площадь помещения: N[]</v>
      </c>
      <c r="E102" t="str">
        <f>CONCATENATE($E$4,": ",IF(Worksheet!K96="Y",CONCATENATE("S[","да]"),CONCATENATE("S[","нет]")))</f>
        <v xml:space="preserve"> (Сплит система) Инвертор: S[да]</v>
      </c>
      <c r="F102" t="str">
        <f>CONCATENATE($F$4,": ",CONCATENATE("N[",Worksheet!M96,"]"))</f>
        <v xml:space="preserve"> (Сплит система) Теплопроизводительность: N[5,20 (0,90–6,30)]</v>
      </c>
      <c r="G102" t="str">
        <f>CONCATENATE($G$4,": ",CONCATENATE("N[",Worksheet!N96,"]"))</f>
        <v xml:space="preserve"> (Потребляемая мощность) Охлаждение: N[1,060]</v>
      </c>
      <c r="H102" t="str">
        <f>CONCATENATE($H$4,": ",CONCATENATE("N[",Worksheet!O96,"]"))</f>
        <v xml:space="preserve"> (Потребляемая мощность) Обогрев: N[1,410]</v>
      </c>
      <c r="I102" t="str">
        <f t="shared" si="10"/>
        <v xml:space="preserve"> (Рабочий ток) Охлаждение: </v>
      </c>
      <c r="J102" t="str">
        <f t="shared" si="11"/>
        <v xml:space="preserve"> (Рабочий ток) Обогрев: </v>
      </c>
      <c r="K102" t="str">
        <f t="shared" si="11"/>
        <v xml:space="preserve"> (Рабочий ток) Обогрев: </v>
      </c>
      <c r="L102" t="str">
        <f>CONCATENATE($L$4,": ",CONCATENATE("S[",Worksheet!AT96,"]"))</f>
        <v xml:space="preserve"> (Рабочий ток) Хладагент: S[R32]</v>
      </c>
      <c r="M102" t="str">
        <f t="shared" si="12"/>
        <v xml:space="preserve"> (Рабочий ток) Количество хладагента: </v>
      </c>
      <c r="N102" t="str">
        <f t="shared" si="13"/>
        <v xml:space="preserve"> (Рабочий ток) Объем рециркулируемого воздуха внутреннего блока: </v>
      </c>
      <c r="O102" t="str">
        <f t="shared" si="14"/>
        <v xml:space="preserve"> (Внутренний блок) Размеры (Ш × Г × В): </v>
      </c>
      <c r="P102" t="str">
        <f t="shared" si="15"/>
        <v xml:space="preserve"> (Внутренний блок) Упаковка (Ш × Г × В): </v>
      </c>
      <c r="Q102" t="str">
        <f t="shared" si="16"/>
        <v xml:space="preserve"> (Внутренний блок) Масса (нетто / брутто): </v>
      </c>
      <c r="R102" t="str">
        <f>CONCATENATE($R$4,": ",CONCATENATE("S[",CONCATENATE(Worksheet!R96," / ",Worksheet!S96),"]"))</f>
        <v xml:space="preserve"> (Внутренний блок) Уровень шума мин. / макс.: S[ / ]</v>
      </c>
      <c r="S102" t="str">
        <f>CONCATENATE($S$4,": ",CONCATENATE("S[",Worksheet!AK96,"]"))</f>
        <v xml:space="preserve"> (Наружный блок) Марка компрессора: S[]</v>
      </c>
      <c r="T102" t="str">
        <f t="shared" si="17"/>
        <v xml:space="preserve"> (Наружный блок) Размеры (Ш × Г × В): </v>
      </c>
      <c r="U102" t="str">
        <f t="shared" si="18"/>
        <v xml:space="preserve"> (Наружный блок) Упаковка (Ш × Г × В): </v>
      </c>
      <c r="V102" t="str">
        <f t="shared" si="19"/>
        <v xml:space="preserve"> (Наружный блок) Масса (нетто / брутто): </v>
      </c>
      <c r="W102" t="str">
        <f>CONCATENATE($W$4,": ",CONCATENATE("N[",Worksheet!V96,"]"))</f>
        <v xml:space="preserve"> (Наружный блок) Максимальный уровень шума: N[]</v>
      </c>
      <c r="X102" t="str">
        <f>CONCATENATE("N[",Worksheet!AM96,"]")</f>
        <v>N[6,35]</v>
      </c>
      <c r="Y102" t="str">
        <f>CONCATENATE($Y$4,": ",CONCATENATE("N[",Worksheet!AN96,"]"))</f>
        <v xml:space="preserve"> (Соединительные трубы) Газовая линия : N[9,52]</v>
      </c>
      <c r="Z102" t="str">
        <f>CONCATENATE($Z$4,": ",CONCATENATE("N[",Worksheet!P96,"]"))</f>
        <v xml:space="preserve"> (Соединительные трубы) Максимальная длина трубопровода: N[20]</v>
      </c>
      <c r="AA102" t="str">
        <f>CONCATENATE($AA$4,": ",CONCATENATE("S[",Worksheet!Q96,"]"))</f>
        <v xml:space="preserve"> (Соединительные трубы) Максимальный перепад высот: S[15]</v>
      </c>
      <c r="AB102" t="str">
        <f>CONCATENATE($AB$4,": ",CONCATENATE("S[",CONCATENATE("от ",Worksheet!W96," до +",Worksheet!X96),"]"))</f>
        <v xml:space="preserve"> (Допустимая темп. наружного воздуха) Охлаждение: S[от -10 до +46]</v>
      </c>
      <c r="AC102" t="str">
        <f>CONCATENATE($AC$4,": ",CONCATENATE("S[",CONCATENATE("от ",Worksheet!Y96," до +",Worksheet!Z96),"]"))</f>
        <v xml:space="preserve"> (Допустимая темп. наружного воздуха) Обогрев: S[от -15 до +24]</v>
      </c>
    </row>
    <row r="103" spans="1:29" x14ac:dyDescent="0.25">
      <c r="A103" t="str">
        <f>CONCATENATE($A$4,": ",CONCATENATE("E[",Worksheet!B97,"]"))</f>
        <v>Производитель: E[FUJITSU]</v>
      </c>
      <c r="B103" s="11" t="str">
        <f>CONCATENATE($B$4,": ",CONCATENATE(Worksheet!C97,"[",IF(LEFT(TRIM(Worksheet!D97),6)="Сплит-","Сплит-система",IF(LEFT(TRIM(Worksheet!D97),1)="Блок н","Наружный блок","Блок внутренний")),"]"))</f>
        <v xml:space="preserve"> Тип: PAC[Сплит-система]</v>
      </c>
      <c r="C103" t="str">
        <f>CONCATENATE($C$4,": ",CONCATENATE("N[",Worksheet!L97,"]"))</f>
        <v xml:space="preserve"> (Сплит система) Холодопроизводительность: N[5,20 (0,90–5,40)]</v>
      </c>
      <c r="D103" t="str">
        <f>CONCATENATE($D$4,": ",CONCATENATE("N[",Worksheet!AC97,"]"))</f>
        <v xml:space="preserve"> (Сплит система) Площадь помещения: N[]</v>
      </c>
      <c r="E103" t="str">
        <f>CONCATENATE($E$4,": ",IF(Worksheet!K97="Y",CONCATENATE("S[","да]"),CONCATENATE("S[","нет]")))</f>
        <v xml:space="preserve"> (Сплит система) Инвертор: S[да]</v>
      </c>
      <c r="F103" t="str">
        <f>CONCATENATE($F$4,": ",CONCATENATE("N[",Worksheet!M97,"]"))</f>
        <v xml:space="preserve"> (Сплит система) Теплопроизводительность: N[6,00 (0,90–6,30)]</v>
      </c>
      <c r="G103" t="str">
        <f>CONCATENATE($G$4,": ",CONCATENATE("N[",Worksheet!N97,"]"))</f>
        <v xml:space="preserve"> (Потребляемая мощность) Охлаждение: N[1,660]</v>
      </c>
      <c r="H103" t="str">
        <f>CONCATENATE($H$4,": ",CONCATENATE("N[",Worksheet!O97,"]"))</f>
        <v xml:space="preserve"> (Потребляемая мощность) Обогрев: N[1,710]</v>
      </c>
      <c r="I103" t="str">
        <f t="shared" si="10"/>
        <v xml:space="preserve"> (Рабочий ток) Охлаждение: </v>
      </c>
      <c r="J103" t="str">
        <f t="shared" si="11"/>
        <v xml:space="preserve"> (Рабочий ток) Обогрев: </v>
      </c>
      <c r="K103" t="str">
        <f t="shared" si="11"/>
        <v xml:space="preserve"> (Рабочий ток) Обогрев: </v>
      </c>
      <c r="L103" t="str">
        <f>CONCATENATE($L$4,": ",CONCATENATE("S[",Worksheet!AT97,"]"))</f>
        <v xml:space="preserve"> (Рабочий ток) Хладагент: S[R32]</v>
      </c>
      <c r="M103" t="str">
        <f t="shared" si="12"/>
        <v xml:space="preserve"> (Рабочий ток) Количество хладагента: </v>
      </c>
      <c r="N103" t="str">
        <f t="shared" si="13"/>
        <v xml:space="preserve"> (Рабочий ток) Объем рециркулируемого воздуха внутреннего блока: </v>
      </c>
      <c r="O103" t="str">
        <f t="shared" si="14"/>
        <v xml:space="preserve"> (Внутренний блок) Размеры (Ш × Г × В): </v>
      </c>
      <c r="P103" t="str">
        <f t="shared" si="15"/>
        <v xml:space="preserve"> (Внутренний блок) Упаковка (Ш × Г × В): </v>
      </c>
      <c r="Q103" t="str">
        <f t="shared" si="16"/>
        <v xml:space="preserve"> (Внутренний блок) Масса (нетто / брутто): </v>
      </c>
      <c r="R103" t="str">
        <f>CONCATENATE($R$4,": ",CONCATENATE("S[",CONCATENATE(Worksheet!R97," / ",Worksheet!S97),"]"))</f>
        <v xml:space="preserve"> (Внутренний блок) Уровень шума мин. / макс.: S[ / ]</v>
      </c>
      <c r="S103" t="str">
        <f>CONCATENATE($S$4,": ",CONCATENATE("S[",Worksheet!AK97,"]"))</f>
        <v xml:space="preserve"> (Наружный блок) Марка компрессора: S[]</v>
      </c>
      <c r="T103" t="str">
        <f t="shared" si="17"/>
        <v xml:space="preserve"> (Наружный блок) Размеры (Ш × Г × В): </v>
      </c>
      <c r="U103" t="str">
        <f t="shared" si="18"/>
        <v xml:space="preserve"> (Наружный блок) Упаковка (Ш × Г × В): </v>
      </c>
      <c r="V103" t="str">
        <f t="shared" si="19"/>
        <v xml:space="preserve"> (Наружный блок) Масса (нетто / брутто): </v>
      </c>
      <c r="W103" t="str">
        <f>CONCATENATE($W$4,": ",CONCATENATE("N[",Worksheet!V97,"]"))</f>
        <v xml:space="preserve"> (Наружный блок) Максимальный уровень шума: N[]</v>
      </c>
      <c r="X103" t="str">
        <f>CONCATENATE("N[",Worksheet!AM97,"]")</f>
        <v>N[6,35]</v>
      </c>
      <c r="Y103" t="str">
        <f>CONCATENATE($Y$4,": ",CONCATENATE("N[",Worksheet!AN97,"]"))</f>
        <v xml:space="preserve"> (Соединительные трубы) Газовая линия : N[12,70]</v>
      </c>
      <c r="Z103" t="str">
        <f>CONCATENATE($Z$4,": ",CONCATENATE("N[",Worksheet!P97,"]"))</f>
        <v xml:space="preserve"> (Соединительные трубы) Максимальная длина трубопровода: N[20]</v>
      </c>
      <c r="AA103" t="str">
        <f>CONCATENATE($AA$4,": ",CONCATENATE("S[",Worksheet!Q97,"]"))</f>
        <v xml:space="preserve"> (Соединительные трубы) Максимальный перепад высот: S[15]</v>
      </c>
      <c r="AB103" t="str">
        <f>CONCATENATE($AB$4,": ",CONCATENATE("S[",CONCATENATE("от ",Worksheet!W97," до +",Worksheet!X97),"]"))</f>
        <v xml:space="preserve"> (Допустимая темп. наружного воздуха) Охлаждение: S[от -10 до +46]</v>
      </c>
      <c r="AC103" t="str">
        <f>CONCATENATE($AC$4,": ",CONCATENATE("S[",CONCATENATE("от ",Worksheet!Y97," до +",Worksheet!Z97),"]"))</f>
        <v xml:space="preserve"> (Допустимая темп. наружного воздуха) Обогрев: S[от -15 до +24]</v>
      </c>
    </row>
    <row r="104" spans="1:29" x14ac:dyDescent="0.25">
      <c r="A104" t="str">
        <f>CONCATENATE($A$4,": ",CONCATENATE("E[",Worksheet!B98,"]"))</f>
        <v>Производитель: E[FUJITSU]</v>
      </c>
      <c r="B104" s="11" t="str">
        <f>CONCATENATE($B$4,": ",CONCATENATE(Worksheet!C98,"[",IF(LEFT(TRIM(Worksheet!D98),6)="Сплит-","Сплит-система",IF(LEFT(TRIM(Worksheet!D98),1)="Блок н","Наружный блок","Блок внутренний")),"]"))</f>
        <v xml:space="preserve"> Тип: PAC[Сплит-система]</v>
      </c>
      <c r="C104" t="str">
        <f>CONCATENATE($C$4,": ",CONCATENATE("N[",Worksheet!L98,"]"))</f>
        <v xml:space="preserve"> (Сплит система) Холодопроизводительность: N[6,80 (0,90–7,40)]</v>
      </c>
      <c r="D104" t="str">
        <f>CONCATENATE($D$4,": ",CONCATENATE("N[",Worksheet!AC98,"]"))</f>
        <v xml:space="preserve"> (Сплит система) Площадь помещения: N[]</v>
      </c>
      <c r="E104" t="str">
        <f>CONCATENATE($E$4,": ",IF(Worksheet!K98="Y",CONCATENATE("S[","да]"),CONCATENATE("S[","нет]")))</f>
        <v xml:space="preserve"> (Сплит система) Инвертор: S[да]</v>
      </c>
      <c r="F104" t="str">
        <f>CONCATENATE($F$4,": ",CONCATENATE("N[",Worksheet!M98,"]"))</f>
        <v xml:space="preserve"> (Сплит система) Теплопроизводительность: N[7,50 (0,90–8,60)]</v>
      </c>
      <c r="G104" t="str">
        <f>CONCATENATE($G$4,": ",CONCATENATE("N[",Worksheet!N98,"]"))</f>
        <v xml:space="preserve"> (Потребляемая мощность) Охлаждение: N[2,190]</v>
      </c>
      <c r="H104" t="str">
        <f>CONCATENATE($H$4,": ",CONCATENATE("N[",Worksheet!O98,"]"))</f>
        <v xml:space="preserve"> (Потребляемая мощность) Обогрев: N[2,000]</v>
      </c>
      <c r="I104" t="str">
        <f t="shared" si="10"/>
        <v xml:space="preserve"> (Рабочий ток) Охлаждение: </v>
      </c>
      <c r="J104" t="str">
        <f t="shared" si="11"/>
        <v xml:space="preserve"> (Рабочий ток) Обогрев: </v>
      </c>
      <c r="K104" t="str">
        <f t="shared" si="11"/>
        <v xml:space="preserve"> (Рабочий ток) Обогрев: </v>
      </c>
      <c r="L104" t="str">
        <f>CONCATENATE($L$4,": ",CONCATENATE("S[",Worksheet!AT98,"]"))</f>
        <v xml:space="preserve"> (Рабочий ток) Хладагент: S[R32]</v>
      </c>
      <c r="M104" t="str">
        <f t="shared" si="12"/>
        <v xml:space="preserve"> (Рабочий ток) Количество хладагента: </v>
      </c>
      <c r="N104" t="str">
        <f t="shared" si="13"/>
        <v xml:space="preserve"> (Рабочий ток) Объем рециркулируемого воздуха внутреннего блока: </v>
      </c>
      <c r="O104" t="str">
        <f t="shared" si="14"/>
        <v xml:space="preserve"> (Внутренний блок) Размеры (Ш × Г × В): </v>
      </c>
      <c r="P104" t="str">
        <f t="shared" si="15"/>
        <v xml:space="preserve"> (Внутренний блок) Упаковка (Ш × Г × В): </v>
      </c>
      <c r="Q104" t="str">
        <f t="shared" si="16"/>
        <v xml:space="preserve"> (Внутренний блок) Масса (нетто / брутто): </v>
      </c>
      <c r="R104" t="str">
        <f>CONCATENATE($R$4,": ",CONCATENATE("S[",CONCATENATE(Worksheet!R98," / ",Worksheet!S98),"]"))</f>
        <v xml:space="preserve"> (Внутренний блок) Уровень шума мин. / макс.: S[ / ]</v>
      </c>
      <c r="S104" t="str">
        <f>CONCATENATE($S$4,": ",CONCATENATE("S[",Worksheet!AK98,"]"))</f>
        <v xml:space="preserve"> (Наружный блок) Марка компрессора: S[]</v>
      </c>
      <c r="T104" t="str">
        <f t="shared" si="17"/>
        <v xml:space="preserve"> (Наружный блок) Размеры (Ш × Г × В): </v>
      </c>
      <c r="U104" t="str">
        <f t="shared" si="18"/>
        <v xml:space="preserve"> (Наружный блок) Упаковка (Ш × Г × В): </v>
      </c>
      <c r="V104" t="str">
        <f t="shared" si="19"/>
        <v xml:space="preserve"> (Наружный блок) Масса (нетто / брутто): </v>
      </c>
      <c r="W104" t="str">
        <f>CONCATENATE($W$4,": ",CONCATENATE("N[",Worksheet!V98,"]"))</f>
        <v xml:space="preserve"> (Наружный блок) Максимальный уровень шума: N[]</v>
      </c>
      <c r="X104" t="str">
        <f>CONCATENATE("N[",Worksheet!AM98,"]")</f>
        <v>N[6,35]</v>
      </c>
      <c r="Y104" t="str">
        <f>CONCATENATE($Y$4,": ",CONCATENATE("N[",Worksheet!AN98,"]"))</f>
        <v xml:space="preserve"> (Соединительные трубы) Газовая линия : N[12,70]</v>
      </c>
      <c r="Z104" t="str">
        <f>CONCATENATE($Z$4,": ",CONCATENATE("N[",Worksheet!P98,"]"))</f>
        <v xml:space="preserve"> (Соединительные трубы) Максимальная длина трубопровода: N[25]</v>
      </c>
      <c r="AA104" t="str">
        <f>CONCATENATE($AA$4,": ",CONCATENATE("S[",Worksheet!Q98,"]"))</f>
        <v xml:space="preserve"> (Соединительные трубы) Максимальный перепад высот: S[20]</v>
      </c>
      <c r="AB104" t="str">
        <f>CONCATENATE($AB$4,": ",CONCATENATE("S[",CONCATENATE("от ",Worksheet!W98," до +",Worksheet!X98),"]"))</f>
        <v xml:space="preserve"> (Допустимая темп. наружного воздуха) Охлаждение: S[от -10 до +46]</v>
      </c>
      <c r="AC104" t="str">
        <f>CONCATENATE($AC$4,": ",CONCATENATE("S[",CONCATENATE("от ",Worksheet!Y98," до +",Worksheet!Z98),"]"))</f>
        <v xml:space="preserve"> (Допустимая темп. наружного воздуха) Обогрев: S[от -15 до +24]</v>
      </c>
    </row>
    <row r="105" spans="1:29" x14ac:dyDescent="0.25">
      <c r="A105" t="str">
        <f>CONCATENATE($A$4,": ",CONCATENATE("E[",Worksheet!B99,"]"))</f>
        <v>Производитель: E[FUJITSU]</v>
      </c>
      <c r="B105" s="11" t="str">
        <f>CONCATENATE($B$4,": ",CONCATENATE(Worksheet!C99,"[",IF(LEFT(TRIM(Worksheet!D99),6)="Сплит-","Сплит-система",IF(LEFT(TRIM(Worksheet!D99),1)="Блок н","Наружный блок","Блок внутренний")),"]"))</f>
        <v xml:space="preserve"> Тип: PAC[Сплит-система]</v>
      </c>
      <c r="C105" t="str">
        <f>CONCATENATE($C$4,": ",CONCATENATE("N[",Worksheet!L99,"]"))</f>
        <v xml:space="preserve"> (Сплит система) Холодопроизводительность: N[8,50 (2,80–9,60)]</v>
      </c>
      <c r="D105" t="str">
        <f>CONCATENATE($D$4,": ",CONCATENATE("N[",Worksheet!AC99,"]"))</f>
        <v xml:space="preserve"> (Сплит система) Площадь помещения: N[]</v>
      </c>
      <c r="E105" t="str">
        <f>CONCATENATE($E$4,": ",IF(Worksheet!K99="Y",CONCATENATE("S[","да]"),CONCATENATE("S[","нет]")))</f>
        <v xml:space="preserve"> (Сплит система) Инвертор: S[да]</v>
      </c>
      <c r="F105" t="str">
        <f>CONCATENATE($F$4,": ",CONCATENATE("N[",Worksheet!M99,"]"))</f>
        <v xml:space="preserve"> (Сплит система) Теплопроизводительность: N[10,00 (2,70–10,80)]</v>
      </c>
      <c r="G105" t="str">
        <f>CONCATENATE($G$4,": ",CONCATENATE("N[",Worksheet!N99,"]"))</f>
        <v xml:space="preserve"> (Потребляемая мощность) Охлаждение: N[2,780]</v>
      </c>
      <c r="H105" t="str">
        <f>CONCATENATE($H$4,": ",CONCATENATE("N[",Worksheet!O99,"]"))</f>
        <v xml:space="preserve"> (Потребляемая мощность) Обогрев: N[2,860]</v>
      </c>
      <c r="I105" t="str">
        <f t="shared" si="10"/>
        <v xml:space="preserve"> (Рабочий ток) Охлаждение: </v>
      </c>
      <c r="J105" t="str">
        <f t="shared" si="11"/>
        <v xml:space="preserve"> (Рабочий ток) Обогрев: </v>
      </c>
      <c r="K105" t="str">
        <f t="shared" si="11"/>
        <v xml:space="preserve"> (Рабочий ток) Обогрев: </v>
      </c>
      <c r="L105" t="str">
        <f>CONCATENATE($L$4,": ",CONCATENATE("S[",Worksheet!AT99,"]"))</f>
        <v xml:space="preserve"> (Рабочий ток) Хладагент: S[R32]</v>
      </c>
      <c r="M105" t="str">
        <f t="shared" si="12"/>
        <v xml:space="preserve"> (Рабочий ток) Количество хладагента: </v>
      </c>
      <c r="N105" t="str">
        <f t="shared" si="13"/>
        <v xml:space="preserve"> (Рабочий ток) Объем рециркулируемого воздуха внутреннего блока: </v>
      </c>
      <c r="O105" t="str">
        <f t="shared" si="14"/>
        <v xml:space="preserve"> (Внутренний блок) Размеры (Ш × Г × В): </v>
      </c>
      <c r="P105" t="str">
        <f t="shared" si="15"/>
        <v xml:space="preserve"> (Внутренний блок) Упаковка (Ш × Г × В): </v>
      </c>
      <c r="Q105" t="str">
        <f t="shared" si="16"/>
        <v xml:space="preserve"> (Внутренний блок) Масса (нетто / брутто): </v>
      </c>
      <c r="R105" t="str">
        <f>CONCATENATE($R$4,": ",CONCATENATE("S[",CONCATENATE(Worksheet!R99," / ",Worksheet!S99),"]"))</f>
        <v xml:space="preserve"> (Внутренний блок) Уровень шума мин. / макс.: S[ / ]</v>
      </c>
      <c r="S105" t="str">
        <f>CONCATENATE($S$4,": ",CONCATENATE("S[",Worksheet!AK99,"]"))</f>
        <v xml:space="preserve"> (Наружный блок) Марка компрессора: S[]</v>
      </c>
      <c r="T105" t="str">
        <f t="shared" si="17"/>
        <v xml:space="preserve"> (Наружный блок) Размеры (Ш × Г × В): </v>
      </c>
      <c r="U105" t="str">
        <f t="shared" si="18"/>
        <v xml:space="preserve"> (Наружный блок) Упаковка (Ш × Г × В): </v>
      </c>
      <c r="V105" t="str">
        <f t="shared" si="19"/>
        <v xml:space="preserve"> (Наружный блок) Масса (нетто / брутто): </v>
      </c>
      <c r="W105" t="str">
        <f>CONCATENATE($W$4,": ",CONCATENATE("N[",Worksheet!V99,"]"))</f>
        <v xml:space="preserve"> (Наружный блок) Максимальный уровень шума: N[]</v>
      </c>
      <c r="X105" t="str">
        <f>CONCATENATE("N[",Worksheet!AM99,"]")</f>
        <v>N[9,52]</v>
      </c>
      <c r="Y105" t="str">
        <f>CONCATENATE($Y$4,": ",CONCATENATE("N[",Worksheet!AN99,"]"))</f>
        <v xml:space="preserve"> (Соединительные трубы) Газовая линия : N[15,88]</v>
      </c>
      <c r="Z105" t="str">
        <f>CONCATENATE($Z$4,": ",CONCATENATE("N[",Worksheet!P99,"]"))</f>
        <v xml:space="preserve"> (Соединительные трубы) Максимальная длина трубопровода: N[30]</v>
      </c>
      <c r="AA105" t="str">
        <f>CONCATENATE($AA$4,": ",CONCATENATE("S[",Worksheet!Q99,"]"))</f>
        <v xml:space="preserve"> (Соединительные трубы) Максимальный перепад высот: S[30]</v>
      </c>
      <c r="AB105" t="str">
        <f>CONCATENATE($AB$4,": ",CONCATENATE("S[",CONCATENATE("от ",Worksheet!W99," до +",Worksheet!X99),"]"))</f>
        <v xml:space="preserve"> (Допустимая темп. наружного воздуха) Охлаждение: S[от -10 до +46]</v>
      </c>
      <c r="AC105" t="str">
        <f>CONCATENATE($AC$4,": ",CONCATENATE("S[",CONCATENATE("от ",Worksheet!Y99," до +",Worksheet!Z99),"]"))</f>
        <v xml:space="preserve"> (Допустимая темп. наружного воздуха) Обогрев: S[от -15 до +24]</v>
      </c>
    </row>
    <row r="106" spans="1:29" x14ac:dyDescent="0.25">
      <c r="A106" t="str">
        <f>CONCATENATE($A$4,": ",CONCATENATE("E[",Worksheet!B100,"]"))</f>
        <v>Производитель: E[FUJITSU]</v>
      </c>
      <c r="B106" s="11" t="str">
        <f>CONCATENATE($B$4,": ",CONCATENATE(Worksheet!C100,"[",IF(LEFT(TRIM(Worksheet!D100),6)="Сплит-","Сплит-система",IF(LEFT(TRIM(Worksheet!D100),1)="Блок н","Наружный блок","Блок внутренний")),"]"))</f>
        <v xml:space="preserve"> Тип: PAC[Сплит-система]</v>
      </c>
      <c r="C106" t="str">
        <f>CONCATENATE($C$4,": ",CONCATENATE("N[",Worksheet!L100,"]"))</f>
        <v xml:space="preserve"> (Сплит система) Холодопроизводительность: N[9,50 (2,80–10,60)]</v>
      </c>
      <c r="D106" t="str">
        <f>CONCATENATE($D$4,": ",CONCATENATE("N[",Worksheet!AC100,"]"))</f>
        <v xml:space="preserve"> (Сплит система) Площадь помещения: N[]</v>
      </c>
      <c r="E106" t="str">
        <f>CONCATENATE($E$4,": ",IF(Worksheet!K100="Y",CONCATENATE("S[","да]"),CONCATENATE("S[","нет]")))</f>
        <v xml:space="preserve"> (Сплит система) Инвертор: S[да]</v>
      </c>
      <c r="F106" t="str">
        <f>CONCATENATE($F$4,": ",CONCATENATE("N[",Worksheet!M100,"]"))</f>
        <v xml:space="preserve"> (Сплит система) Теплопроизводительность: N[10,80 (2,70–12,50)]</v>
      </c>
      <c r="G106" t="str">
        <f>CONCATENATE($G$4,": ",CONCATENATE("N[",Worksheet!N100,"]"))</f>
        <v xml:space="preserve"> (Потребляемая мощность) Охлаждение: N[3,130]</v>
      </c>
      <c r="H106" t="str">
        <f>CONCATENATE($H$4,": ",CONCATENATE("N[",Worksheet!O100,"]"))</f>
        <v xml:space="preserve"> (Потребляемая мощность) Обогрев: N[3,030]</v>
      </c>
      <c r="I106" t="str">
        <f t="shared" si="10"/>
        <v xml:space="preserve"> (Рабочий ток) Охлаждение: </v>
      </c>
      <c r="J106" t="str">
        <f t="shared" si="11"/>
        <v xml:space="preserve"> (Рабочий ток) Обогрев: </v>
      </c>
      <c r="K106" t="str">
        <f t="shared" si="11"/>
        <v xml:space="preserve"> (Рабочий ток) Обогрев: </v>
      </c>
      <c r="L106" t="str">
        <f>CONCATENATE($L$4,": ",CONCATENATE("S[",Worksheet!AT100,"]"))</f>
        <v xml:space="preserve"> (Рабочий ток) Хладагент: S[R32]</v>
      </c>
      <c r="M106" t="str">
        <f t="shared" si="12"/>
        <v xml:space="preserve"> (Рабочий ток) Количество хладагента: </v>
      </c>
      <c r="N106" t="str">
        <f t="shared" si="13"/>
        <v xml:space="preserve"> (Рабочий ток) Объем рециркулируемого воздуха внутреннего блока: </v>
      </c>
      <c r="O106" t="str">
        <f t="shared" si="14"/>
        <v xml:space="preserve"> (Внутренний блок) Размеры (Ш × Г × В): </v>
      </c>
      <c r="P106" t="str">
        <f t="shared" si="15"/>
        <v xml:space="preserve"> (Внутренний блок) Упаковка (Ш × Г × В): </v>
      </c>
      <c r="Q106" t="str">
        <f t="shared" si="16"/>
        <v xml:space="preserve"> (Внутренний блок) Масса (нетто / брутто): </v>
      </c>
      <c r="R106" t="str">
        <f>CONCATENATE($R$4,": ",CONCATENATE("S[",CONCATENATE(Worksheet!R100," / ",Worksheet!S100),"]"))</f>
        <v xml:space="preserve"> (Внутренний блок) Уровень шума мин. / макс.: S[ / ]</v>
      </c>
      <c r="S106" t="str">
        <f>CONCATENATE($S$4,": ",CONCATENATE("S[",Worksheet!AK100,"]"))</f>
        <v xml:space="preserve"> (Наружный блок) Марка компрессора: S[]</v>
      </c>
      <c r="T106" t="str">
        <f t="shared" si="17"/>
        <v xml:space="preserve"> (Наружный блок) Размеры (Ш × Г × В): </v>
      </c>
      <c r="U106" t="str">
        <f t="shared" si="18"/>
        <v xml:space="preserve"> (Наружный блок) Упаковка (Ш × Г × В): </v>
      </c>
      <c r="V106" t="str">
        <f t="shared" si="19"/>
        <v xml:space="preserve"> (Наружный блок) Масса (нетто / брутто): </v>
      </c>
      <c r="W106" t="str">
        <f>CONCATENATE($W$4,": ",CONCATENATE("N[",Worksheet!V100,"]"))</f>
        <v xml:space="preserve"> (Наружный блок) Максимальный уровень шума: N[]</v>
      </c>
      <c r="X106" t="str">
        <f>CONCATENATE("N[",Worksheet!AM100,"]")</f>
        <v>N[9,52]</v>
      </c>
      <c r="Y106" t="str">
        <f>CONCATENATE($Y$4,": ",CONCATENATE("N[",Worksheet!AN100,"]"))</f>
        <v xml:space="preserve"> (Соединительные трубы) Газовая линия : N[15,88]</v>
      </c>
      <c r="Z106" t="str">
        <f>CONCATENATE($Z$4,": ",CONCATENATE("N[",Worksheet!P100,"]"))</f>
        <v xml:space="preserve"> (Соединительные трубы) Максимальная длина трубопровода: N[30]</v>
      </c>
      <c r="AA106" t="str">
        <f>CONCATENATE($AA$4,": ",CONCATENATE("S[",Worksheet!Q100,"]"))</f>
        <v xml:space="preserve"> (Соединительные трубы) Максимальный перепад высот: S[30]</v>
      </c>
      <c r="AB106" t="str">
        <f>CONCATENATE($AB$4,": ",CONCATENATE("S[",CONCATENATE("от ",Worksheet!W100," до +",Worksheet!X100),"]"))</f>
        <v xml:space="preserve"> (Допустимая темп. наружного воздуха) Охлаждение: S[от -10 до +46]</v>
      </c>
      <c r="AC106" t="str">
        <f>CONCATENATE($AC$4,": ",CONCATENATE("S[",CONCATENATE("от ",Worksheet!Y100," до +",Worksheet!Z100),"]"))</f>
        <v xml:space="preserve"> (Допустимая темп. наружного воздуха) Обогрев: S[от -15 до +24]</v>
      </c>
    </row>
    <row r="107" spans="1:29" x14ac:dyDescent="0.25">
      <c r="A107" t="str">
        <f>CONCATENATE($A$4,": ",CONCATENATE("E[",Worksheet!B101,"]"))</f>
        <v>Производитель: E[FUJITSU]</v>
      </c>
      <c r="B107" s="11" t="str">
        <f>CONCATENATE($B$4,": ",CONCATENATE(Worksheet!C101,"[",IF(LEFT(TRIM(Worksheet!D101),6)="Сплит-","Сплит-система",IF(LEFT(TRIM(Worksheet!D101),1)="Блок н","Наружный блок","Блок внутренний")),"]"))</f>
        <v xml:space="preserve"> Тип: PAC[Сплит-система]</v>
      </c>
      <c r="C107" t="str">
        <f>CONCATENATE($C$4,": ",CONCATENATE("N[",Worksheet!L101,"]"))</f>
        <v xml:space="preserve"> (Сплит система) Холодопроизводительность: N[9,50 (2,80–10,60)]</v>
      </c>
      <c r="D107" t="str">
        <f>CONCATENATE($D$4,": ",CONCATENATE("N[",Worksheet!AC101,"]"))</f>
        <v xml:space="preserve"> (Сплит система) Площадь помещения: N[]</v>
      </c>
      <c r="E107" t="str">
        <f>CONCATENATE($E$4,": ",IF(Worksheet!K101="Y",CONCATENATE("S[","да]"),CONCATENATE("S[","нет]")))</f>
        <v xml:space="preserve"> (Сплит система) Инвертор: S[да]</v>
      </c>
      <c r="F107" t="str">
        <f>CONCATENATE($F$4,": ",CONCATENATE("N[",Worksheet!M101,"]"))</f>
        <v xml:space="preserve"> (Сплит система) Теплопроизводительность: N[10,80 (2,70–12,50)]</v>
      </c>
      <c r="G107" t="str">
        <f>CONCATENATE($G$4,": ",CONCATENATE("N[",Worksheet!N101,"]"))</f>
        <v xml:space="preserve"> (Потребляемая мощность) Охлаждение: N[3,130]</v>
      </c>
      <c r="H107" t="str">
        <f>CONCATENATE($H$4,": ",CONCATENATE("N[",Worksheet!O101,"]"))</f>
        <v xml:space="preserve"> (Потребляемая мощность) Обогрев: N[3,030]</v>
      </c>
      <c r="I107" t="str">
        <f t="shared" si="10"/>
        <v xml:space="preserve"> (Рабочий ток) Охлаждение: </v>
      </c>
      <c r="J107" t="str">
        <f t="shared" si="11"/>
        <v xml:space="preserve"> (Рабочий ток) Обогрев: </v>
      </c>
      <c r="K107" t="str">
        <f t="shared" si="11"/>
        <v xml:space="preserve"> (Рабочий ток) Обогрев: </v>
      </c>
      <c r="L107" t="str">
        <f>CONCATENATE($L$4,": ",CONCATENATE("S[",Worksheet!AT101,"]"))</f>
        <v xml:space="preserve"> (Рабочий ток) Хладагент: S[R32]</v>
      </c>
      <c r="M107" t="str">
        <f t="shared" si="12"/>
        <v xml:space="preserve"> (Рабочий ток) Количество хладагента: </v>
      </c>
      <c r="N107" t="str">
        <f t="shared" si="13"/>
        <v xml:space="preserve"> (Рабочий ток) Объем рециркулируемого воздуха внутреннего блока: </v>
      </c>
      <c r="O107" t="str">
        <f t="shared" si="14"/>
        <v xml:space="preserve"> (Внутренний блок) Размеры (Ш × Г × В): </v>
      </c>
      <c r="P107" t="str">
        <f t="shared" si="15"/>
        <v xml:space="preserve"> (Внутренний блок) Упаковка (Ш × Г × В): </v>
      </c>
      <c r="Q107" t="str">
        <f t="shared" si="16"/>
        <v xml:space="preserve"> (Внутренний блок) Масса (нетто / брутто): </v>
      </c>
      <c r="R107" t="str">
        <f>CONCATENATE($R$4,": ",CONCATENATE("S[",CONCATENATE(Worksheet!R101," / ",Worksheet!S101),"]"))</f>
        <v xml:space="preserve"> (Внутренний блок) Уровень шума мин. / макс.: S[ / ]</v>
      </c>
      <c r="S107" t="str">
        <f>CONCATENATE($S$4,": ",CONCATENATE("S[",Worksheet!AK101,"]"))</f>
        <v xml:space="preserve"> (Наружный блок) Марка компрессора: S[]</v>
      </c>
      <c r="T107" t="str">
        <f t="shared" si="17"/>
        <v xml:space="preserve"> (Наружный блок) Размеры (Ш × Г × В): </v>
      </c>
      <c r="U107" t="str">
        <f t="shared" si="18"/>
        <v xml:space="preserve"> (Наружный блок) Упаковка (Ш × Г × В): </v>
      </c>
      <c r="V107" t="str">
        <f t="shared" si="19"/>
        <v xml:space="preserve"> (Наружный блок) Масса (нетто / брутто): </v>
      </c>
      <c r="W107" t="str">
        <f>CONCATENATE($W$4,": ",CONCATENATE("N[",Worksheet!V101,"]"))</f>
        <v xml:space="preserve"> (Наружный блок) Максимальный уровень шума: N[]</v>
      </c>
      <c r="X107" t="str">
        <f>CONCATENATE("N[",Worksheet!AM101,"]")</f>
        <v>N[9,52]</v>
      </c>
      <c r="Y107" t="str">
        <f>CONCATENATE($Y$4,": ",CONCATENATE("N[",Worksheet!AN101,"]"))</f>
        <v xml:space="preserve"> (Соединительные трубы) Газовая линия : N[15,88]</v>
      </c>
      <c r="Z107" t="str">
        <f>CONCATENATE($Z$4,": ",CONCATENATE("N[",Worksheet!P101,"]"))</f>
        <v xml:space="preserve"> (Соединительные трубы) Максимальная длина трубопровода: N[30]</v>
      </c>
      <c r="AA107" t="str">
        <f>CONCATENATE($AA$4,": ",CONCATENATE("S[",Worksheet!Q101,"]"))</f>
        <v xml:space="preserve"> (Соединительные трубы) Максимальный перепад высот: S[30]</v>
      </c>
      <c r="AB107" t="str">
        <f>CONCATENATE($AB$4,": ",CONCATENATE("S[",CONCATENATE("от ",Worksheet!W101," до +",Worksheet!X101),"]"))</f>
        <v xml:space="preserve"> (Допустимая темп. наружного воздуха) Охлаждение: S[от -10 до +46]</v>
      </c>
      <c r="AC107" t="str">
        <f>CONCATENATE($AC$4,": ",CONCATENATE("S[",CONCATENATE("от ",Worksheet!Y101," до +",Worksheet!Z101),"]"))</f>
        <v xml:space="preserve"> (Допустимая темп. наружного воздуха) Обогрев: S[от -15 до +24]</v>
      </c>
    </row>
    <row r="108" spans="1:29" x14ac:dyDescent="0.25">
      <c r="A108" t="str">
        <f>CONCATENATE($A$4,": ",CONCATENATE("E[",Worksheet!B102,"]"))</f>
        <v>Производитель: E[FUJITSU]</v>
      </c>
      <c r="B108" s="11" t="str">
        <f>CONCATENATE($B$4,": ",CONCATENATE(Worksheet!C102,"[",IF(LEFT(TRIM(Worksheet!D102),6)="Сплит-","Сплит-система",IF(LEFT(TRIM(Worksheet!D102),1)="Блок н","Наружный блок","Блок внутренний")),"]"))</f>
        <v xml:space="preserve"> Тип: PAC[Сплит-система]</v>
      </c>
      <c r="C108" t="str">
        <f>CONCATENATE($C$4,": ",CONCATENATE("N[",Worksheet!L102,"]"))</f>
        <v xml:space="preserve"> (Сплит система) Холодопроизводительность: N[12,10 (4,00–12,60)]</v>
      </c>
      <c r="D108" t="str">
        <f>CONCATENATE($D$4,": ",CONCATENATE("N[",Worksheet!AC102,"]"))</f>
        <v xml:space="preserve"> (Сплит система) Площадь помещения: N[]</v>
      </c>
      <c r="E108" t="str">
        <f>CONCATENATE($E$4,": ",IF(Worksheet!K102="Y",CONCATENATE("S[","да]"),CONCATENATE("S[","нет]")))</f>
        <v xml:space="preserve"> (Сплит система) Инвертор: S[да]</v>
      </c>
      <c r="F108" t="str">
        <f>CONCATENATE($F$4,": ",CONCATENATE("N[",Worksheet!M102,"]"))</f>
        <v xml:space="preserve"> (Сплит система) Теплопроизводительность: N[13,50 (4,20–15,00)]</v>
      </c>
      <c r="G108" t="str">
        <f>CONCATENATE($G$4,": ",CONCATENATE("N[",Worksheet!N102,"]"))</f>
        <v xml:space="preserve"> (Потребляемая мощность) Охлаждение: N[4,840]</v>
      </c>
      <c r="H108" t="str">
        <f>CONCATENATE($H$4,": ",CONCATENATE("N[",Worksheet!O102,"]"))</f>
        <v xml:space="preserve"> (Потребляемая мощность) Обогрев: N[4,180]</v>
      </c>
      <c r="I108" t="str">
        <f t="shared" si="10"/>
        <v xml:space="preserve"> (Рабочий ток) Охлаждение: </v>
      </c>
      <c r="J108" t="str">
        <f t="shared" si="11"/>
        <v xml:space="preserve"> (Рабочий ток) Обогрев: </v>
      </c>
      <c r="K108" t="str">
        <f t="shared" si="11"/>
        <v xml:space="preserve"> (Рабочий ток) Обогрев: </v>
      </c>
      <c r="L108" t="str">
        <f>CONCATENATE($L$4,": ",CONCATENATE("S[",Worksheet!AT102,"]"))</f>
        <v xml:space="preserve"> (Рабочий ток) Хладагент: S[R32]</v>
      </c>
      <c r="M108" t="str">
        <f t="shared" si="12"/>
        <v xml:space="preserve"> (Рабочий ток) Количество хладагента: </v>
      </c>
      <c r="N108" t="str">
        <f t="shared" si="13"/>
        <v xml:space="preserve"> (Рабочий ток) Объем рециркулируемого воздуха внутреннего блока: </v>
      </c>
      <c r="O108" t="str">
        <f t="shared" si="14"/>
        <v xml:space="preserve"> (Внутренний блок) Размеры (Ш × Г × В): </v>
      </c>
      <c r="P108" t="str">
        <f t="shared" si="15"/>
        <v xml:space="preserve"> (Внутренний блок) Упаковка (Ш × Г × В): </v>
      </c>
      <c r="Q108" t="str">
        <f t="shared" si="16"/>
        <v xml:space="preserve"> (Внутренний блок) Масса (нетто / брутто): </v>
      </c>
      <c r="R108" t="str">
        <f>CONCATENATE($R$4,": ",CONCATENATE("S[",CONCATENATE(Worksheet!R102," / ",Worksheet!S102),"]"))</f>
        <v xml:space="preserve"> (Внутренний блок) Уровень шума мин. / макс.: S[ / ]</v>
      </c>
      <c r="S108" t="str">
        <f>CONCATENATE($S$4,": ",CONCATENATE("S[",Worksheet!AK102,"]"))</f>
        <v xml:space="preserve"> (Наружный блок) Марка компрессора: S[]</v>
      </c>
      <c r="T108" t="str">
        <f t="shared" si="17"/>
        <v xml:space="preserve"> (Наружный блок) Размеры (Ш × Г × В): </v>
      </c>
      <c r="U108" t="str">
        <f t="shared" si="18"/>
        <v xml:space="preserve"> (Наружный блок) Упаковка (Ш × Г × В): </v>
      </c>
      <c r="V108" t="str">
        <f t="shared" si="19"/>
        <v xml:space="preserve"> (Наружный блок) Масса (нетто / брутто): </v>
      </c>
      <c r="W108" t="str">
        <f>CONCATENATE($W$4,": ",CONCATENATE("N[",Worksheet!V102,"]"))</f>
        <v xml:space="preserve"> (Наружный блок) Максимальный уровень шума: N[]</v>
      </c>
      <c r="X108" t="str">
        <f>CONCATENATE("N[",Worksheet!AM102,"]")</f>
        <v>N[9,52]</v>
      </c>
      <c r="Y108" t="str">
        <f>CONCATENATE($Y$4,": ",CONCATENATE("N[",Worksheet!AN102,"]"))</f>
        <v xml:space="preserve"> (Соединительные трубы) Газовая линия : N[15,88]</v>
      </c>
      <c r="Z108" t="str">
        <f>CONCATENATE($Z$4,": ",CONCATENATE("N[",Worksheet!P102,"]"))</f>
        <v xml:space="preserve"> (Соединительные трубы) Максимальная длина трубопровода: N[30]</v>
      </c>
      <c r="AA108" t="str">
        <f>CONCATENATE($AA$4,": ",CONCATENATE("S[",Worksheet!Q102,"]"))</f>
        <v xml:space="preserve"> (Соединительные трубы) Максимальный перепад высот: S[30]</v>
      </c>
      <c r="AB108" t="str">
        <f>CONCATENATE($AB$4,": ",CONCATENATE("S[",CONCATENATE("от ",Worksheet!W102," до +",Worksheet!X102),"]"))</f>
        <v xml:space="preserve"> (Допустимая темп. наружного воздуха) Охлаждение: S[от -10 до +46]</v>
      </c>
      <c r="AC108" t="str">
        <f>CONCATENATE($AC$4,": ",CONCATENATE("S[",CONCATENATE("от ",Worksheet!Y102," до +",Worksheet!Z102),"]"))</f>
        <v xml:space="preserve"> (Допустимая темп. наружного воздуха) Обогрев: S[от -15 до +24]</v>
      </c>
    </row>
    <row r="109" spans="1:29" x14ac:dyDescent="0.25">
      <c r="A109" t="str">
        <f>CONCATENATE($A$4,": ",CONCATENATE("E[",Worksheet!B103,"]"))</f>
        <v>Производитель: E[FUJITSU]</v>
      </c>
      <c r="B109" s="11" t="str">
        <f>CONCATENATE($B$4,": ",CONCATENATE(Worksheet!C103,"[",IF(LEFT(TRIM(Worksheet!D103),6)="Сплит-","Сплит-система",IF(LEFT(TRIM(Worksheet!D103),1)="Блок н","Наружный блок","Блок внутренний")),"]"))</f>
        <v xml:space="preserve"> Тип: PAC[Сплит-система]</v>
      </c>
      <c r="C109" t="str">
        <f>CONCATENATE($C$4,": ",CONCATENATE("N[",Worksheet!L103,"]"))</f>
        <v xml:space="preserve"> (Сплит система) Холодопроизводительность: N[12,10 (4,00–12,60)]</v>
      </c>
      <c r="D109" t="str">
        <f>CONCATENATE($D$4,": ",CONCATENATE("N[",Worksheet!AC103,"]"))</f>
        <v xml:space="preserve"> (Сплит система) Площадь помещения: N[]</v>
      </c>
      <c r="E109" t="str">
        <f>CONCATENATE($E$4,": ",IF(Worksheet!K103="Y",CONCATENATE("S[","да]"),CONCATENATE("S[","нет]")))</f>
        <v xml:space="preserve"> (Сплит система) Инвертор: S[да]</v>
      </c>
      <c r="F109" t="str">
        <f>CONCATENATE($F$4,": ",CONCATENATE("N[",Worksheet!M103,"]"))</f>
        <v xml:space="preserve"> (Сплит система) Теплопроизводительность: N[13,50 (4,20–15,00)]</v>
      </c>
      <c r="G109" t="str">
        <f>CONCATENATE($G$4,": ",CONCATENATE("N[",Worksheet!N103,"]"))</f>
        <v xml:space="preserve"> (Потребляемая мощность) Охлаждение: N[4,840]</v>
      </c>
      <c r="H109" t="str">
        <f>CONCATENATE($H$4,": ",CONCATENATE("N[",Worksheet!O103,"]"))</f>
        <v xml:space="preserve"> (Потребляемая мощность) Обогрев: N[4,180]</v>
      </c>
      <c r="I109" t="str">
        <f t="shared" si="10"/>
        <v xml:space="preserve"> (Рабочий ток) Охлаждение: </v>
      </c>
      <c r="J109" t="str">
        <f t="shared" si="11"/>
        <v xml:space="preserve"> (Рабочий ток) Обогрев: </v>
      </c>
      <c r="K109" t="str">
        <f t="shared" si="11"/>
        <v xml:space="preserve"> (Рабочий ток) Обогрев: </v>
      </c>
      <c r="L109" t="str">
        <f>CONCATENATE($L$4,": ",CONCATENATE("S[",Worksheet!AT103,"]"))</f>
        <v xml:space="preserve"> (Рабочий ток) Хладагент: S[R32]</v>
      </c>
      <c r="M109" t="str">
        <f t="shared" si="12"/>
        <v xml:space="preserve"> (Рабочий ток) Количество хладагента: </v>
      </c>
      <c r="N109" t="str">
        <f t="shared" si="13"/>
        <v xml:space="preserve"> (Рабочий ток) Объем рециркулируемого воздуха внутреннего блока: </v>
      </c>
      <c r="O109" t="str">
        <f t="shared" si="14"/>
        <v xml:space="preserve"> (Внутренний блок) Размеры (Ш × Г × В): </v>
      </c>
      <c r="P109" t="str">
        <f t="shared" si="15"/>
        <v xml:space="preserve"> (Внутренний блок) Упаковка (Ш × Г × В): </v>
      </c>
      <c r="Q109" t="str">
        <f t="shared" si="16"/>
        <v xml:space="preserve"> (Внутренний блок) Масса (нетто / брутто): </v>
      </c>
      <c r="R109" t="str">
        <f>CONCATENATE($R$4,": ",CONCATENATE("S[",CONCATENATE(Worksheet!R103," / ",Worksheet!S103),"]"))</f>
        <v xml:space="preserve"> (Внутренний блок) Уровень шума мин. / макс.: S[ / ]</v>
      </c>
      <c r="S109" t="str">
        <f>CONCATENATE($S$4,": ",CONCATENATE("S[",Worksheet!AK103,"]"))</f>
        <v xml:space="preserve"> (Наружный блок) Марка компрессора: S[]</v>
      </c>
      <c r="T109" t="str">
        <f t="shared" si="17"/>
        <v xml:space="preserve"> (Наружный блок) Размеры (Ш × Г × В): </v>
      </c>
      <c r="U109" t="str">
        <f t="shared" si="18"/>
        <v xml:space="preserve"> (Наружный блок) Упаковка (Ш × Г × В): </v>
      </c>
      <c r="V109" t="str">
        <f t="shared" si="19"/>
        <v xml:space="preserve"> (Наружный блок) Масса (нетто / брутто): </v>
      </c>
      <c r="W109" t="str">
        <f>CONCATENATE($W$4,": ",CONCATENATE("N[",Worksheet!V103,"]"))</f>
        <v xml:space="preserve"> (Наружный блок) Максимальный уровень шума: N[]</v>
      </c>
      <c r="X109" t="str">
        <f>CONCATENATE("N[",Worksheet!AM103,"]")</f>
        <v>N[9,52]</v>
      </c>
      <c r="Y109" t="str">
        <f>CONCATENATE($Y$4,": ",CONCATENATE("N[",Worksheet!AN103,"]"))</f>
        <v xml:space="preserve"> (Соединительные трубы) Газовая линия : N[15,88]</v>
      </c>
      <c r="Z109" t="str">
        <f>CONCATENATE($Z$4,": ",CONCATENATE("N[",Worksheet!P103,"]"))</f>
        <v xml:space="preserve"> (Соединительные трубы) Максимальная длина трубопровода: N[30]</v>
      </c>
      <c r="AA109" t="str">
        <f>CONCATENATE($AA$4,": ",CONCATENATE("S[",Worksheet!Q103,"]"))</f>
        <v xml:space="preserve"> (Соединительные трубы) Максимальный перепад высот: S[30]</v>
      </c>
      <c r="AB109" t="str">
        <f>CONCATENATE($AB$4,": ",CONCATENATE("S[",CONCATENATE("от ",Worksheet!W103," до +",Worksheet!X103),"]"))</f>
        <v xml:space="preserve"> (Допустимая темп. наружного воздуха) Охлаждение: S[от -10 до +46]</v>
      </c>
      <c r="AC109" t="str">
        <f>CONCATENATE($AC$4,": ",CONCATENATE("S[",CONCATENATE("от ",Worksheet!Y103," до +",Worksheet!Z103),"]"))</f>
        <v xml:space="preserve"> (Допустимая темп. наружного воздуха) Обогрев: S[от -15 до +24]</v>
      </c>
    </row>
    <row r="110" spans="1:29" x14ac:dyDescent="0.25">
      <c r="A110" t="str">
        <f>CONCATENATE($A$4,": ",CONCATENATE("E[",Worksheet!B104,"]"))</f>
        <v>Производитель: E[FUJITSU]</v>
      </c>
      <c r="B110" s="11" t="str">
        <f>CONCATENATE($B$4,": ",CONCATENATE(Worksheet!C104,"[",IF(LEFT(TRIM(Worksheet!D104),6)="Сплит-","Сплит-система",IF(LEFT(TRIM(Worksheet!D104),1)="Блок н","Наружный блок","Блок внутренний")),"]"))</f>
        <v xml:space="preserve"> Тип: PAC[Сплит-система]</v>
      </c>
      <c r="C110" t="str">
        <f>CONCATENATE($C$4,": ",CONCATENATE("N[",Worksheet!L104,"]"))</f>
        <v xml:space="preserve"> (Сплит система) Холодопроизводительность: N[12,10 (4,00–12,60)]</v>
      </c>
      <c r="D110" t="str">
        <f>CONCATENATE($D$4,": ",CONCATENATE("N[",Worksheet!AC104,"]"))</f>
        <v xml:space="preserve"> (Сплит система) Площадь помещения: N[]</v>
      </c>
      <c r="E110" t="str">
        <f>CONCATENATE($E$4,": ",IF(Worksheet!K104="Y",CONCATENATE("S[","да]"),CONCATENATE("S[","нет]")))</f>
        <v xml:space="preserve"> (Сплит система) Инвертор: S[да]</v>
      </c>
      <c r="F110" t="str">
        <f>CONCATENATE($F$4,": ",CONCATENATE("N[",Worksheet!M104,"]"))</f>
        <v xml:space="preserve"> (Сплит система) Теплопроизводительность: N[13,50 (4,20–15,00)]</v>
      </c>
      <c r="G110" t="str">
        <f>CONCATENATE($G$4,": ",CONCATENATE("N[",Worksheet!N104,"]"))</f>
        <v xml:space="preserve"> (Потребляемая мощность) Охлаждение: N[4,840]</v>
      </c>
      <c r="H110" t="str">
        <f>CONCATENATE($H$4,": ",CONCATENATE("N[",Worksheet!O104,"]"))</f>
        <v xml:space="preserve"> (Потребляемая мощность) Обогрев: N[4,180]</v>
      </c>
      <c r="I110" t="str">
        <f t="shared" si="10"/>
        <v xml:space="preserve"> (Рабочий ток) Охлаждение: </v>
      </c>
      <c r="J110" t="str">
        <f t="shared" si="11"/>
        <v xml:space="preserve"> (Рабочий ток) Обогрев: </v>
      </c>
      <c r="K110" t="str">
        <f t="shared" si="11"/>
        <v xml:space="preserve"> (Рабочий ток) Обогрев: </v>
      </c>
      <c r="L110" t="str">
        <f>CONCATENATE($L$4,": ",CONCATENATE("S[",Worksheet!AT104,"]"))</f>
        <v xml:space="preserve"> (Рабочий ток) Хладагент: S[R32]</v>
      </c>
      <c r="M110" t="str">
        <f t="shared" si="12"/>
        <v xml:space="preserve"> (Рабочий ток) Количество хладагента: </v>
      </c>
      <c r="N110" t="str">
        <f t="shared" si="13"/>
        <v xml:space="preserve"> (Рабочий ток) Объем рециркулируемого воздуха внутреннего блока: </v>
      </c>
      <c r="O110" t="str">
        <f t="shared" si="14"/>
        <v xml:space="preserve"> (Внутренний блок) Размеры (Ш × Г × В): </v>
      </c>
      <c r="P110" t="str">
        <f t="shared" si="15"/>
        <v xml:space="preserve"> (Внутренний блок) Упаковка (Ш × Г × В): </v>
      </c>
      <c r="Q110" t="str">
        <f t="shared" si="16"/>
        <v xml:space="preserve"> (Внутренний блок) Масса (нетто / брутто): </v>
      </c>
      <c r="R110" t="str">
        <f>CONCATENATE($R$4,": ",CONCATENATE("S[",CONCATENATE(Worksheet!R104," / ",Worksheet!S104),"]"))</f>
        <v xml:space="preserve"> (Внутренний блок) Уровень шума мин. / макс.: S[ / ]</v>
      </c>
      <c r="S110" t="str">
        <f>CONCATENATE($S$4,": ",CONCATENATE("S[",Worksheet!AK104,"]"))</f>
        <v xml:space="preserve"> (Наружный блок) Марка компрессора: S[]</v>
      </c>
      <c r="T110" t="str">
        <f t="shared" si="17"/>
        <v xml:space="preserve"> (Наружный блок) Размеры (Ш × Г × В): </v>
      </c>
      <c r="U110" t="str">
        <f t="shared" si="18"/>
        <v xml:space="preserve"> (Наружный блок) Упаковка (Ш × Г × В): </v>
      </c>
      <c r="V110" t="str">
        <f t="shared" si="19"/>
        <v xml:space="preserve"> (Наружный блок) Масса (нетто / брутто): </v>
      </c>
      <c r="W110" t="str">
        <f>CONCATENATE($W$4,": ",CONCATENATE("N[",Worksheet!V104,"]"))</f>
        <v xml:space="preserve"> (Наружный блок) Максимальный уровень шума: N[]</v>
      </c>
      <c r="X110" t="str">
        <f>CONCATENATE("N[",Worksheet!AM104,"]")</f>
        <v>N[9,52]</v>
      </c>
      <c r="Y110" t="str">
        <f>CONCATENATE($Y$4,": ",CONCATENATE("N[",Worksheet!AN104,"]"))</f>
        <v xml:space="preserve"> (Соединительные трубы) Газовая линия : N[15,88]</v>
      </c>
      <c r="Z110" t="str">
        <f>CONCATENATE($Z$4,": ",CONCATENATE("N[",Worksheet!P104,"]"))</f>
        <v xml:space="preserve"> (Соединительные трубы) Максимальная длина трубопровода: N[30]</v>
      </c>
      <c r="AA110" t="str">
        <f>CONCATENATE($AA$4,": ",CONCATENATE("S[",Worksheet!Q104,"]"))</f>
        <v xml:space="preserve"> (Соединительные трубы) Максимальный перепад высот: S[30]</v>
      </c>
      <c r="AB110" t="str">
        <f>CONCATENATE($AB$4,": ",CONCATENATE("S[",CONCATENATE("от ",Worksheet!W104," до +",Worksheet!X104),"]"))</f>
        <v xml:space="preserve"> (Допустимая темп. наружного воздуха) Охлаждение: S[от -10 до +46]</v>
      </c>
      <c r="AC110" t="str">
        <f>CONCATENATE($AC$4,": ",CONCATENATE("S[",CONCATENATE("от ",Worksheet!Y104," до +",Worksheet!Z104),"]"))</f>
        <v xml:space="preserve"> (Допустимая темп. наружного воздуха) Обогрев: S[от -15 до +24]</v>
      </c>
    </row>
    <row r="111" spans="1:29" x14ac:dyDescent="0.25">
      <c r="A111" t="str">
        <f>CONCATENATE($A$4,": ",CONCATENATE("E[",Worksheet!B105,"]"))</f>
        <v>Производитель: E[FUJITSU]</v>
      </c>
      <c r="B111" s="11" t="str">
        <f>CONCATENATE($B$4,": ",CONCATENATE(Worksheet!C105,"[",IF(LEFT(TRIM(Worksheet!D105),6)="Сплит-","Сплит-система",IF(LEFT(TRIM(Worksheet!D105),1)="Блок н","Наружный блок","Блок внутренний")),"]"))</f>
        <v xml:space="preserve"> Тип: PAC[Сплит-система]</v>
      </c>
      <c r="C111" t="str">
        <f>CONCATENATE($C$4,": ",CONCATENATE("N[",Worksheet!L105,"]"))</f>
        <v xml:space="preserve"> (Сплит система) Холодопроизводительность: N[]</v>
      </c>
      <c r="D111" t="str">
        <f>CONCATENATE($D$4,": ",CONCATENATE("N[",Worksheet!AC105,"]"))</f>
        <v xml:space="preserve"> (Сплит система) Площадь помещения: N[]</v>
      </c>
      <c r="E111" t="str">
        <f>CONCATENATE($E$4,": ",IF(Worksheet!K105="Y",CONCATENATE("S[","да]"),CONCATENATE("S[","нет]")))</f>
        <v xml:space="preserve"> (Сплит система) Инвертор: S[да]</v>
      </c>
      <c r="F111" t="str">
        <f>CONCATENATE($F$4,": ",CONCATENATE("N[",Worksheet!M105,"]"))</f>
        <v xml:space="preserve"> (Сплит система) Теплопроизводительность: N[]</v>
      </c>
      <c r="G111" t="str">
        <f>CONCATENATE($G$4,": ",CONCATENATE("N[",Worksheet!N105,"]"))</f>
        <v xml:space="preserve"> (Потребляемая мощность) Охлаждение: N[]</v>
      </c>
      <c r="H111" t="str">
        <f>CONCATENATE($H$4,": ",CONCATENATE("N[",Worksheet!O105,"]"))</f>
        <v xml:space="preserve"> (Потребляемая мощность) Обогрев: N[]</v>
      </c>
      <c r="I111" t="str">
        <f t="shared" si="10"/>
        <v xml:space="preserve"> (Рабочий ток) Охлаждение: </v>
      </c>
      <c r="J111" t="str">
        <f t="shared" si="11"/>
        <v xml:space="preserve"> (Рабочий ток) Обогрев: </v>
      </c>
      <c r="K111" t="str">
        <f t="shared" si="11"/>
        <v xml:space="preserve"> (Рабочий ток) Обогрев: </v>
      </c>
      <c r="L111" t="str">
        <f>CONCATENATE($L$4,": ",CONCATENATE("S[",Worksheet!AT105,"]"))</f>
        <v xml:space="preserve"> (Рабочий ток) Хладагент: S[R32]</v>
      </c>
      <c r="M111" t="str">
        <f t="shared" si="12"/>
        <v xml:space="preserve"> (Рабочий ток) Количество хладагента: </v>
      </c>
      <c r="N111" t="str">
        <f t="shared" si="13"/>
        <v xml:space="preserve"> (Рабочий ток) Объем рециркулируемого воздуха внутреннего блока: </v>
      </c>
      <c r="O111" t="str">
        <f t="shared" si="14"/>
        <v xml:space="preserve"> (Внутренний блок) Размеры (Ш × Г × В): </v>
      </c>
      <c r="P111" t="str">
        <f t="shared" si="15"/>
        <v xml:space="preserve"> (Внутренний блок) Упаковка (Ш × Г × В): </v>
      </c>
      <c r="Q111" t="str">
        <f t="shared" si="16"/>
        <v xml:space="preserve"> (Внутренний блок) Масса (нетто / брутто): </v>
      </c>
      <c r="R111" t="str">
        <f>CONCATENATE($R$4,": ",CONCATENATE("S[",CONCATENATE(Worksheet!R105," / ",Worksheet!S105),"]"))</f>
        <v xml:space="preserve"> (Внутренний блок) Уровень шума мин. / макс.: S[ / ]</v>
      </c>
      <c r="S111" t="str">
        <f>CONCATENATE($S$4,": ",CONCATENATE("S[",Worksheet!AK105,"]"))</f>
        <v xml:space="preserve"> (Наружный блок) Марка компрессора: S[]</v>
      </c>
      <c r="T111" t="str">
        <f t="shared" si="17"/>
        <v xml:space="preserve"> (Наружный блок) Размеры (Ш × Г × В): </v>
      </c>
      <c r="U111" t="str">
        <f t="shared" si="18"/>
        <v xml:space="preserve"> (Наружный блок) Упаковка (Ш × Г × В): </v>
      </c>
      <c r="V111" t="str">
        <f t="shared" si="19"/>
        <v xml:space="preserve"> (Наружный блок) Масса (нетто / брутто): </v>
      </c>
      <c r="W111" t="str">
        <f>CONCATENATE($W$4,": ",CONCATENATE("N[",Worksheet!V105,"]"))</f>
        <v xml:space="preserve"> (Наружный блок) Максимальный уровень шума: N[]</v>
      </c>
      <c r="X111" t="str">
        <f>CONCATENATE("N[",Worksheet!AM105,"]")</f>
        <v>N[]</v>
      </c>
      <c r="Y111" t="str">
        <f>CONCATENATE($Y$4,": ",CONCATENATE("N[",Worksheet!AN105,"]"))</f>
        <v xml:space="preserve"> (Соединительные трубы) Газовая линия : N[]</v>
      </c>
      <c r="Z111" t="str">
        <f>CONCATENATE($Z$4,": ",CONCATENATE("N[",Worksheet!P105,"]"))</f>
        <v xml:space="preserve"> (Соединительные трубы) Максимальная длина трубопровода: N[]</v>
      </c>
      <c r="AA111" t="str">
        <f>CONCATENATE($AA$4,": ",CONCATENATE("S[",Worksheet!Q105,"]"))</f>
        <v xml:space="preserve"> (Соединительные трубы) Максимальный перепад высот: S[]</v>
      </c>
      <c r="AB111" t="str">
        <f>CONCATENATE($AB$4,": ",CONCATENATE("S[",CONCATENATE("от ",Worksheet!W105," до +",Worksheet!X105),"]"))</f>
        <v xml:space="preserve"> (Допустимая темп. наружного воздуха) Охлаждение: S[от -10 до +46]</v>
      </c>
      <c r="AC111" t="str">
        <f>CONCATENATE($AC$4,": ",CONCATENATE("S[",CONCATENATE("от ",Worksheet!Y105," до +",Worksheet!Z105),"]"))</f>
        <v xml:space="preserve"> (Допустимая темп. наружного воздуха) Обогрев: S[от -15 до +24]</v>
      </c>
    </row>
    <row r="112" spans="1:29" x14ac:dyDescent="0.25">
      <c r="A112" t="str">
        <f>CONCATENATE($A$4,": ",CONCATENATE("E[",Worksheet!B106,"]"))</f>
        <v>Производитель: E[FUJITSU]</v>
      </c>
      <c r="B112" s="11" t="str">
        <f>CONCATENATE($B$4,": ",CONCATENATE(Worksheet!C106,"[",IF(LEFT(TRIM(Worksheet!D106),6)="Сплит-","Сплит-система",IF(LEFT(TRIM(Worksheet!D106),1)="Блок н","Наружный блок","Блок внутренний")),"]"))</f>
        <v xml:space="preserve"> Тип: PAC[Блок внутренний]</v>
      </c>
      <c r="C112" t="str">
        <f>CONCATENATE($C$4,": ",CONCATENATE("N[",Worksheet!L106,"]"))</f>
        <v xml:space="preserve"> (Сплит система) Холодопроизводительность: N[10]</v>
      </c>
      <c r="D112" t="str">
        <f>CONCATENATE($D$4,": ",CONCATENATE("N[",Worksheet!AC106,"]"))</f>
        <v xml:space="preserve"> (Сплит система) Площадь помещения: N[]</v>
      </c>
      <c r="E112" t="str">
        <f>CONCATENATE($E$4,": ",IF(Worksheet!K106="Y",CONCATENATE("S[","да]"),CONCATENATE("S[","нет]")))</f>
        <v xml:space="preserve"> (Сплит система) Инвертор: S[да]</v>
      </c>
      <c r="F112" t="str">
        <f>CONCATENATE($F$4,": ",CONCATENATE("N[",Worksheet!M106,"]"))</f>
        <v xml:space="preserve"> (Сплит система) Теплопроизводительность: N[11,2]</v>
      </c>
      <c r="G112" t="str">
        <f>CONCATENATE($G$4,": ",CONCATENATE("N[",Worksheet!N106,"]"))</f>
        <v xml:space="preserve"> (Потребляемая мощность) Охлаждение: N[2,84]</v>
      </c>
      <c r="H112" t="str">
        <f>CONCATENATE($H$4,": ",CONCATENATE("N[",Worksheet!O106,"]"))</f>
        <v xml:space="preserve"> (Потребляемая мощность) Обогрев: N[2,87]</v>
      </c>
      <c r="I112" t="str">
        <f t="shared" si="10"/>
        <v xml:space="preserve"> (Рабочий ток) Охлаждение: </v>
      </c>
      <c r="J112" t="str">
        <f t="shared" si="11"/>
        <v xml:space="preserve"> (Рабочий ток) Обогрев: </v>
      </c>
      <c r="K112" t="str">
        <f t="shared" si="11"/>
        <v xml:space="preserve"> (Рабочий ток) Обогрев: </v>
      </c>
      <c r="L112" t="str">
        <f>CONCATENATE($L$4,": ",CONCATENATE("S[",Worksheet!AT106,"]"))</f>
        <v xml:space="preserve"> (Рабочий ток) Хладагент: S[R410A]</v>
      </c>
      <c r="M112" t="str">
        <f t="shared" si="12"/>
        <v xml:space="preserve"> (Рабочий ток) Количество хладагента: </v>
      </c>
      <c r="N112" t="str">
        <f t="shared" si="13"/>
        <v xml:space="preserve"> (Рабочий ток) Объем рециркулируемого воздуха внутреннего блока: </v>
      </c>
      <c r="O112" t="str">
        <f t="shared" si="14"/>
        <v xml:space="preserve"> (Внутренний блок) Размеры (Ш × Г × В): </v>
      </c>
      <c r="P112" t="str">
        <f t="shared" si="15"/>
        <v xml:space="preserve"> (Внутренний блок) Упаковка (Ш × Г × В): </v>
      </c>
      <c r="Q112" t="str">
        <f t="shared" si="16"/>
        <v xml:space="preserve"> (Внутренний блок) Масса (нетто / брутто): </v>
      </c>
      <c r="R112" t="str">
        <f>CONCATENATE($R$4,": ",CONCATENATE("S[",CONCATENATE(Worksheet!R106," / ",Worksheet!S106),"]"))</f>
        <v xml:space="preserve"> (Внутренний блок) Уровень шума мин. / макс.: S[ / ]</v>
      </c>
      <c r="S112" t="str">
        <f>CONCATENATE($S$4,": ",CONCATENATE("S[",Worksheet!AK106,"]"))</f>
        <v xml:space="preserve"> (Наружный блок) Марка компрессора: S[TOSHIBA]</v>
      </c>
      <c r="T112" t="str">
        <f t="shared" si="17"/>
        <v xml:space="preserve"> (Наружный блок) Размеры (Ш × Г × В): </v>
      </c>
      <c r="U112" t="str">
        <f t="shared" si="18"/>
        <v xml:space="preserve"> (Наружный блок) Упаковка (Ш × Г × В): </v>
      </c>
      <c r="V112" t="str">
        <f t="shared" si="19"/>
        <v xml:space="preserve"> (Наружный блок) Масса (нетто / брутто): </v>
      </c>
      <c r="W112" t="str">
        <f>CONCATENATE($W$4,": ",CONCATENATE("N[",Worksheet!V106,"]"))</f>
        <v xml:space="preserve"> (Наружный блок) Максимальный уровень шума: N[53]</v>
      </c>
      <c r="X112" t="str">
        <f>CONCATENATE("N[",Worksheet!AM106,"]")</f>
        <v>N[9,52]</v>
      </c>
      <c r="Y112" t="str">
        <f>CONCATENATE($Y$4,": ",CONCATENATE("N[",Worksheet!AN106,"]"))</f>
        <v xml:space="preserve"> (Соединительные трубы) Газовая линия : N[15,88]</v>
      </c>
      <c r="Z112" t="str">
        <f>CONCATENATE($Z$4,": ",CONCATENATE("N[",Worksheet!P106,"]"))</f>
        <v xml:space="preserve"> (Соединительные трубы) Максимальная длина трубопровода: N[75]</v>
      </c>
      <c r="AA112" t="str">
        <f>CONCATENATE($AA$4,": ",CONCATENATE("S[",Worksheet!Q106,"]"))</f>
        <v xml:space="preserve"> (Соединительные трубы) Максимальный перепад высот: S[30]</v>
      </c>
      <c r="AB112" t="str">
        <f>CONCATENATE($AB$4,": ",CONCATENATE("S[",CONCATENATE("от ",Worksheet!W106," до +",Worksheet!X106),"]"))</f>
        <v xml:space="preserve"> (Допустимая темп. наружного воздуха) Охлаждение: S[от -15 до +46]</v>
      </c>
      <c r="AC112" t="str">
        <f>CONCATENATE($AC$4,": ",CONCATENATE("S[",CONCATENATE("от ",Worksheet!Y106," до +",Worksheet!Z106),"]"))</f>
        <v xml:space="preserve"> (Допустимая темп. наружного воздуха) Обогрев: S[от -15 до +24]</v>
      </c>
    </row>
    <row r="113" spans="1:29" x14ac:dyDescent="0.25">
      <c r="A113" t="str">
        <f>CONCATENATE($A$4,": ",CONCATENATE("E[",Worksheet!B107,"]"))</f>
        <v>Производитель: E[FUJITSU]</v>
      </c>
      <c r="B113" s="11" t="str">
        <f>CONCATENATE($B$4,": ",CONCATENATE(Worksheet!C107,"[",IF(LEFT(TRIM(Worksheet!D107),6)="Сплит-","Сплит-система",IF(LEFT(TRIM(Worksheet!D107),1)="Блок н","Наружный блок","Блок внутренний")),"]"))</f>
        <v xml:space="preserve"> Тип: PAC[Блок внутренний]</v>
      </c>
      <c r="C113" t="str">
        <f>CONCATENATE($C$4,": ",CONCATENATE("N[",Worksheet!L107,"]"))</f>
        <v xml:space="preserve"> (Сплит система) Холодопроизводительность: N[14]</v>
      </c>
      <c r="D113" t="str">
        <f>CONCATENATE($D$4,": ",CONCATENATE("N[",Worksheet!AC107,"]"))</f>
        <v xml:space="preserve"> (Сплит система) Площадь помещения: N[]</v>
      </c>
      <c r="E113" t="str">
        <f>CONCATENATE($E$4,": ",IF(Worksheet!K107="Y",CONCATENATE("S[","да]"),CONCATENATE("S[","нет]")))</f>
        <v xml:space="preserve"> (Сплит система) Инвертор: S[да]</v>
      </c>
      <c r="F113" t="str">
        <f>CONCATENATE($F$4,": ",CONCATENATE("N[",Worksheet!M107,"]"))</f>
        <v xml:space="preserve"> (Сплит система) Теплопроизводительность: N[16]</v>
      </c>
      <c r="G113" t="str">
        <f>CONCATENATE($G$4,": ",CONCATENATE("N[",Worksheet!N107,"]"))</f>
        <v xml:space="preserve"> (Потребляемая мощность) Охлаждение: N[4,65]</v>
      </c>
      <c r="H113" t="str">
        <f>CONCATENATE($H$4,": ",CONCATENATE("N[",Worksheet!O107,"]"))</f>
        <v xml:space="preserve"> (Потребляемая мощность) Обогрев: N[4,37]</v>
      </c>
      <c r="I113" t="str">
        <f t="shared" si="10"/>
        <v xml:space="preserve"> (Рабочий ток) Охлаждение: </v>
      </c>
      <c r="J113" t="str">
        <f t="shared" si="11"/>
        <v xml:space="preserve"> (Рабочий ток) Обогрев: </v>
      </c>
      <c r="K113" t="str">
        <f t="shared" si="11"/>
        <v xml:space="preserve"> (Рабочий ток) Обогрев: </v>
      </c>
      <c r="L113" t="str">
        <f>CONCATENATE($L$4,": ",CONCATENATE("S[",Worksheet!AT107,"]"))</f>
        <v xml:space="preserve"> (Рабочий ток) Хладагент: S[R410A]</v>
      </c>
      <c r="M113" t="str">
        <f t="shared" si="12"/>
        <v xml:space="preserve"> (Рабочий ток) Количество хладагента: </v>
      </c>
      <c r="N113" t="str">
        <f t="shared" si="13"/>
        <v xml:space="preserve"> (Рабочий ток) Объем рециркулируемого воздуха внутреннего блока: </v>
      </c>
      <c r="O113" t="str">
        <f t="shared" si="14"/>
        <v xml:space="preserve"> (Внутренний блок) Размеры (Ш × Г × В): </v>
      </c>
      <c r="P113" t="str">
        <f t="shared" si="15"/>
        <v xml:space="preserve"> (Внутренний блок) Упаковка (Ш × Г × В): </v>
      </c>
      <c r="Q113" t="str">
        <f t="shared" si="16"/>
        <v xml:space="preserve"> (Внутренний блок) Масса (нетто / брутто): </v>
      </c>
      <c r="R113" t="str">
        <f>CONCATENATE($R$4,": ",CONCATENATE("S[",CONCATENATE(Worksheet!R107," / ",Worksheet!S107),"]"))</f>
        <v xml:space="preserve"> (Внутренний блок) Уровень шума мин. / макс.: S[ / ]</v>
      </c>
      <c r="S113" t="str">
        <f>CONCATENATE($S$4,": ",CONCATENATE("S[",Worksheet!AK107,"]"))</f>
        <v xml:space="preserve"> (Наружный блок) Марка компрессора: S[TOSHIBA]</v>
      </c>
      <c r="T113" t="str">
        <f t="shared" si="17"/>
        <v xml:space="preserve"> (Наружный блок) Размеры (Ш × Г × В): </v>
      </c>
      <c r="U113" t="str">
        <f t="shared" si="18"/>
        <v xml:space="preserve"> (Наружный блок) Упаковка (Ш × Г × В): </v>
      </c>
      <c r="V113" t="str">
        <f t="shared" si="19"/>
        <v xml:space="preserve"> (Наружный блок) Масса (нетто / брутто): </v>
      </c>
      <c r="W113" t="str">
        <f>CONCATENATE($W$4,": ",CONCATENATE("N[",Worksheet!V107,"]"))</f>
        <v xml:space="preserve"> (Наружный блок) Максимальный уровень шума: N[56]</v>
      </c>
      <c r="X113" t="str">
        <f>CONCATENATE("N[",Worksheet!AM107,"]")</f>
        <v>N[9,52]</v>
      </c>
      <c r="Y113" t="str">
        <f>CONCATENATE($Y$4,": ",CONCATENATE("N[",Worksheet!AN107,"]"))</f>
        <v xml:space="preserve"> (Соединительные трубы) Газовая линия : N[15,88]</v>
      </c>
      <c r="Z113" t="str">
        <f>CONCATENATE($Z$4,": ",CONCATENATE("N[",Worksheet!P107,"]"))</f>
        <v xml:space="preserve"> (Соединительные трубы) Максимальная длина трубопровода: N[75]</v>
      </c>
      <c r="AA113" t="str">
        <f>CONCATENATE($AA$4,": ",CONCATENATE("S[",Worksheet!Q107,"]"))</f>
        <v xml:space="preserve"> (Соединительные трубы) Максимальный перепад высот: S[30]</v>
      </c>
      <c r="AB113" t="str">
        <f>CONCATENATE($AB$4,": ",CONCATENATE("S[",CONCATENATE("от ",Worksheet!W107," до +",Worksheet!X107),"]"))</f>
        <v xml:space="preserve"> (Допустимая темп. наружного воздуха) Охлаждение: S[от -15 до +46]</v>
      </c>
      <c r="AC113" t="str">
        <f>CONCATENATE($AC$4,": ",CONCATENATE("S[",CONCATENATE("от ",Worksheet!Y107," до +",Worksheet!Z107),"]"))</f>
        <v xml:space="preserve"> (Допустимая темп. наружного воздуха) Обогрев: S[от -15 до +24]</v>
      </c>
    </row>
    <row r="114" spans="1:29" x14ac:dyDescent="0.25">
      <c r="A114" t="str">
        <f>CONCATENATE($A$4,": ",CONCATENATE("E[",Worksheet!B108,"]"))</f>
        <v>Производитель: E[FUJITSU]</v>
      </c>
      <c r="B114" s="11" t="str">
        <f>CONCATENATE($B$4,": ",CONCATENATE(Worksheet!C108,"[",IF(LEFT(TRIM(Worksheet!D108),6)="Сплит-","Сплит-система",IF(LEFT(TRIM(Worksheet!D108),1)="Блок н","Наружный блок","Блок внутренний")),"]"))</f>
        <v xml:space="preserve"> Тип: PAC[Блок внутренний]</v>
      </c>
      <c r="C114" t="str">
        <f>CONCATENATE($C$4,": ",CONCATENATE("N[",Worksheet!L108,"]"))</f>
        <v xml:space="preserve"> (Сплит система) Холодопроизводительность: N[19]</v>
      </c>
      <c r="D114" t="str">
        <f>CONCATENATE($D$4,": ",CONCATENATE("N[",Worksheet!AC108,"]"))</f>
        <v xml:space="preserve"> (Сплит система) Площадь помещения: N[]</v>
      </c>
      <c r="E114" t="str">
        <f>CONCATENATE($E$4,": ",IF(Worksheet!K108="Y",CONCATENATE("S[","да]"),CONCATENATE("S[","нет]")))</f>
        <v xml:space="preserve"> (Сплит система) Инвертор: S[да]</v>
      </c>
      <c r="F114" t="str">
        <f>CONCATENATE($F$4,": ",CONCATENATE("N[",Worksheet!M108,"]"))</f>
        <v xml:space="preserve"> (Сплит система) Теплопроизводительность: N[22,4]</v>
      </c>
      <c r="G114" t="str">
        <f>CONCATENATE($G$4,": ",CONCATENATE("N[",Worksheet!N108,"]"))</f>
        <v xml:space="preserve"> (Потребляемая мощность) Охлаждение: N[5,99]</v>
      </c>
      <c r="H114" t="str">
        <f>CONCATENATE($H$4,": ",CONCATENATE("N[",Worksheet!O108,"]"))</f>
        <v xml:space="preserve"> (Потребляемая мощность) Обогрев: N[6,12]</v>
      </c>
      <c r="I114" t="str">
        <f t="shared" si="10"/>
        <v xml:space="preserve"> (Рабочий ток) Охлаждение: </v>
      </c>
      <c r="J114" t="str">
        <f t="shared" si="11"/>
        <v xml:space="preserve"> (Рабочий ток) Обогрев: </v>
      </c>
      <c r="K114" t="str">
        <f t="shared" si="11"/>
        <v xml:space="preserve"> (Рабочий ток) Обогрев: </v>
      </c>
      <c r="L114" t="str">
        <f>CONCATENATE($L$4,": ",CONCATENATE("S[",Worksheet!AT108,"]"))</f>
        <v xml:space="preserve"> (Рабочий ток) Хладагент: S[R410A]</v>
      </c>
      <c r="M114" t="str">
        <f t="shared" si="12"/>
        <v xml:space="preserve"> (Рабочий ток) Количество хладагента: </v>
      </c>
      <c r="N114" t="str">
        <f t="shared" si="13"/>
        <v xml:space="preserve"> (Рабочий ток) Объем рециркулируемого воздуха внутреннего блока: </v>
      </c>
      <c r="O114" t="str">
        <f t="shared" si="14"/>
        <v xml:space="preserve"> (Внутренний блок) Размеры (Ш × Г × В): </v>
      </c>
      <c r="P114" t="str">
        <f t="shared" si="15"/>
        <v xml:space="preserve"> (Внутренний блок) Упаковка (Ш × Г × В): </v>
      </c>
      <c r="Q114" t="str">
        <f t="shared" si="16"/>
        <v xml:space="preserve"> (Внутренний блок) Масса (нетто / брутто): </v>
      </c>
      <c r="R114" t="str">
        <f>CONCATENATE($R$4,": ",CONCATENATE("S[",CONCATENATE(Worksheet!R108," / ",Worksheet!S108),"]"))</f>
        <v xml:space="preserve"> (Внутренний блок) Уровень шума мин. / макс.: S[ / ]</v>
      </c>
      <c r="S114" t="str">
        <f>CONCATENATE($S$4,": ",CONCATENATE("S[",Worksheet!AK108,"]"))</f>
        <v xml:space="preserve"> (Наружный блок) Марка компрессора: S[]</v>
      </c>
      <c r="T114" t="str">
        <f t="shared" si="17"/>
        <v xml:space="preserve"> (Наружный блок) Размеры (Ш × Г × В): </v>
      </c>
      <c r="U114" t="str">
        <f t="shared" si="18"/>
        <v xml:space="preserve"> (Наружный блок) Упаковка (Ш × Г × В): </v>
      </c>
      <c r="V114" t="str">
        <f t="shared" si="19"/>
        <v xml:space="preserve"> (Наружный блок) Масса (нетто / брутто): </v>
      </c>
      <c r="W114" t="str">
        <f>CONCATENATE($W$4,": ",CONCATENATE("N[",Worksheet!V108,"]"))</f>
        <v xml:space="preserve"> (Наружный блок) Максимальный уровень шума: N[55]</v>
      </c>
      <c r="X114" t="str">
        <f>CONCATENATE("N[",Worksheet!AM108,"]")</f>
        <v>N[12,7]</v>
      </c>
      <c r="Y114" t="str">
        <f>CONCATENATE($Y$4,": ",CONCATENATE("N[",Worksheet!AN108,"]"))</f>
        <v xml:space="preserve"> (Соединительные трубы) Газовая линия : N[25,4]</v>
      </c>
      <c r="Z114" t="str">
        <f>CONCATENATE($Z$4,": ",CONCATENATE("N[",Worksheet!P108,"]"))</f>
        <v xml:space="preserve"> (Соединительные трубы) Максимальная длина трубопровода: N[100]</v>
      </c>
      <c r="AA114" t="str">
        <f>CONCATENATE($AA$4,": ",CONCATENATE("S[",Worksheet!Q108,"]"))</f>
        <v xml:space="preserve"> (Соединительные трубы) Максимальный перепад высот: S[30]</v>
      </c>
      <c r="AB114" t="str">
        <f>CONCATENATE($AB$4,": ",CONCATENATE("S[",CONCATENATE("от ",Worksheet!W108," до +",Worksheet!X108),"]"))</f>
        <v xml:space="preserve"> (Допустимая темп. наружного воздуха) Охлаждение: S[от -15 до +46]</v>
      </c>
      <c r="AC114" t="str">
        <f>CONCATENATE($AC$4,": ",CONCATENATE("S[",CONCATENATE("от ",Worksheet!Y108," до +",Worksheet!Z108),"]"))</f>
        <v xml:space="preserve"> (Допустимая темп. наружного воздуха) Обогрев: S[от -20 до +24]</v>
      </c>
    </row>
    <row r="115" spans="1:29" x14ac:dyDescent="0.25">
      <c r="A115" t="str">
        <f>CONCATENATE($A$4,": ",CONCATENATE("E[",Worksheet!B109,"]"))</f>
        <v>Производитель: E[FUJITSU]</v>
      </c>
      <c r="B115" s="11" t="str">
        <f>CONCATENATE($B$4,": ",CONCATENATE(Worksheet!C109,"[",IF(LEFT(TRIM(Worksheet!D109),6)="Сплит-","Сплит-система",IF(LEFT(TRIM(Worksheet!D109),1)="Блок н","Наружный блок","Блок внутренний")),"]"))</f>
        <v xml:space="preserve"> Тип: PAC[Блок внутренний]</v>
      </c>
      <c r="C115" t="str">
        <f>CONCATENATE($C$4,": ",CONCATENATE("N[",Worksheet!L109,"]"))</f>
        <v xml:space="preserve"> (Сплит система) Холодопроизводительность: N[22]</v>
      </c>
      <c r="D115" t="str">
        <f>CONCATENATE($D$4,": ",CONCATENATE("N[",Worksheet!AC109,"]"))</f>
        <v xml:space="preserve"> (Сплит система) Площадь помещения: N[]</v>
      </c>
      <c r="E115" t="str">
        <f>CONCATENATE($E$4,": ",IF(Worksheet!K109="Y",CONCATENATE("S[","да]"),CONCATENATE("S[","нет]")))</f>
        <v xml:space="preserve"> (Сплит система) Инвертор: S[да]</v>
      </c>
      <c r="F115" t="str">
        <f>CONCATENATE($F$4,": ",CONCATENATE("N[",Worksheet!M109,"]"))</f>
        <v xml:space="preserve"> (Сплит система) Теплопроизводительность: N[27]</v>
      </c>
      <c r="G115" t="str">
        <f>CONCATENATE($G$4,": ",CONCATENATE("N[",Worksheet!N109,"]"))</f>
        <v xml:space="preserve"> (Потребляемая мощность) Охлаждение: N[7,24]</v>
      </c>
      <c r="H115" t="str">
        <f>CONCATENATE($H$4,": ",CONCATENATE("N[",Worksheet!O109,"]"))</f>
        <v xml:space="preserve"> (Потребляемая мощность) Обогрев: N[7,65]</v>
      </c>
      <c r="I115" t="str">
        <f t="shared" si="10"/>
        <v xml:space="preserve"> (Рабочий ток) Охлаждение: </v>
      </c>
      <c r="J115" t="str">
        <f t="shared" si="11"/>
        <v xml:space="preserve"> (Рабочий ток) Обогрев: </v>
      </c>
      <c r="K115" t="str">
        <f t="shared" si="11"/>
        <v xml:space="preserve"> (Рабочий ток) Обогрев: </v>
      </c>
      <c r="L115" t="str">
        <f>CONCATENATE($L$4,": ",CONCATENATE("S[",Worksheet!AT109,"]"))</f>
        <v xml:space="preserve"> (Рабочий ток) Хладагент: S[R410A]</v>
      </c>
      <c r="M115" t="str">
        <f t="shared" si="12"/>
        <v xml:space="preserve"> (Рабочий ток) Количество хладагента: </v>
      </c>
      <c r="N115" t="str">
        <f t="shared" si="13"/>
        <v xml:space="preserve"> (Рабочий ток) Объем рециркулируемого воздуха внутреннего блока: </v>
      </c>
      <c r="O115" t="str">
        <f t="shared" si="14"/>
        <v xml:space="preserve"> (Внутренний блок) Размеры (Ш × Г × В): </v>
      </c>
      <c r="P115" t="str">
        <f t="shared" si="15"/>
        <v xml:space="preserve"> (Внутренний блок) Упаковка (Ш × Г × В): </v>
      </c>
      <c r="Q115" t="str">
        <f t="shared" si="16"/>
        <v xml:space="preserve"> (Внутренний блок) Масса (нетто / брутто): </v>
      </c>
      <c r="R115" t="str">
        <f>CONCATENATE($R$4,": ",CONCATENATE("S[",CONCATENATE(Worksheet!R109," / ",Worksheet!S109),"]"))</f>
        <v xml:space="preserve"> (Внутренний блок) Уровень шума мин. / макс.: S[ / ]</v>
      </c>
      <c r="S115" t="str">
        <f>CONCATENATE($S$4,": ",CONCATENATE("S[",Worksheet!AK109,"]"))</f>
        <v xml:space="preserve"> (Наружный блок) Марка компрессора: S[]</v>
      </c>
      <c r="T115" t="str">
        <f t="shared" si="17"/>
        <v xml:space="preserve"> (Наружный блок) Размеры (Ш × Г × В): </v>
      </c>
      <c r="U115" t="str">
        <f t="shared" si="18"/>
        <v xml:space="preserve"> (Наружный блок) Упаковка (Ш × Г × В): </v>
      </c>
      <c r="V115" t="str">
        <f t="shared" si="19"/>
        <v xml:space="preserve"> (Наружный блок) Масса (нетто / брутто): </v>
      </c>
      <c r="W115" t="str">
        <f>CONCATENATE($W$4,": ",CONCATENATE("N[",Worksheet!V109,"]"))</f>
        <v xml:space="preserve"> (Наружный блок) Максимальный уровень шума: N[57]</v>
      </c>
      <c r="X115" t="str">
        <f>CONCATENATE("N[",Worksheet!AM109,"]")</f>
        <v>N[12,7]</v>
      </c>
      <c r="Y115" t="str">
        <f>CONCATENATE($Y$4,": ",CONCATENATE("N[",Worksheet!AN109,"]"))</f>
        <v xml:space="preserve"> (Соединительные трубы) Газовая линия : N[25,4]</v>
      </c>
      <c r="Z115" t="str">
        <f>CONCATENATE($Z$4,": ",CONCATENATE("N[",Worksheet!P109,"]"))</f>
        <v xml:space="preserve"> (Соединительные трубы) Максимальная длина трубопровода: N[100]</v>
      </c>
      <c r="AA115" t="str">
        <f>CONCATENATE($AA$4,": ",CONCATENATE("S[",Worksheet!Q109,"]"))</f>
        <v xml:space="preserve"> (Соединительные трубы) Максимальный перепад высот: S[30]</v>
      </c>
      <c r="AB115" t="str">
        <f>CONCATENATE($AB$4,": ",CONCATENATE("S[",CONCATENATE("от ",Worksheet!W109," до +",Worksheet!X109),"]"))</f>
        <v xml:space="preserve"> (Допустимая темп. наружного воздуха) Охлаждение: S[от -15 до +46]</v>
      </c>
      <c r="AC115" t="str">
        <f>CONCATENATE($AC$4,": ",CONCATENATE("S[",CONCATENATE("от ",Worksheet!Y109," до +",Worksheet!Z109),"]"))</f>
        <v xml:space="preserve"> (Допустимая темп. наружного воздуха) Обогрев: S[от -20 до +24]</v>
      </c>
    </row>
    <row r="116" spans="1:29" x14ac:dyDescent="0.25">
      <c r="A116" t="str">
        <f>CONCATENATE($A$4,": ",CONCATENATE("E[",Worksheet!B110,"]"))</f>
        <v>Производитель: E[FUJITSU]</v>
      </c>
      <c r="B116" s="11" t="str">
        <f>CONCATENATE($B$4,": ",CONCATENATE(Worksheet!C110,"[",IF(LEFT(TRIM(Worksheet!D110),6)="Сплит-","Сплит-система",IF(LEFT(TRIM(Worksheet!D110),1)="Блок н","Наружный блок","Блок внутренний")),"]"))</f>
        <v xml:space="preserve"> Тип: MULTY[Блок внутренний]</v>
      </c>
      <c r="C116" t="str">
        <f>CONCATENATE($C$4,": ",CONCATENATE("N[",Worksheet!L110,"]"))</f>
        <v xml:space="preserve"> (Сплит система) Холодопроизводительность: N[6,8]</v>
      </c>
      <c r="D116" t="str">
        <f>CONCATENATE($D$4,": ",CONCATENATE("N[",Worksheet!AC110,"]"))</f>
        <v xml:space="preserve"> (Сплит система) Площадь помещения: N[38]</v>
      </c>
      <c r="E116" t="str">
        <f>CONCATENATE($E$4,": ",IF(Worksheet!K110="Y",CONCATENATE("S[","да]"),CONCATENATE("S[","нет]")))</f>
        <v xml:space="preserve"> (Сплит система) Инвертор: S[да]</v>
      </c>
      <c r="F116" t="str">
        <f>CONCATENATE($F$4,": ",CONCATENATE("N[",Worksheet!M110,"]"))</f>
        <v xml:space="preserve"> (Сплит система) Теплопроизводительность: N[8]</v>
      </c>
      <c r="G116" t="str">
        <f>CONCATENATE($G$4,": ",CONCATENATE("N[",Worksheet!N110,"]"))</f>
        <v xml:space="preserve"> (Потребляемая мощность) Охлаждение: N[2,21]</v>
      </c>
      <c r="H116" t="str">
        <f>CONCATENATE($H$4,": ",CONCATENATE("N[",Worksheet!O110,"]"))</f>
        <v xml:space="preserve"> (Потребляемая мощность) Обогрев: N[2,26]</v>
      </c>
      <c r="I116" t="str">
        <f t="shared" si="10"/>
        <v xml:space="preserve"> (Рабочий ток) Охлаждение: </v>
      </c>
      <c r="J116" t="str">
        <f t="shared" si="11"/>
        <v xml:space="preserve"> (Рабочий ток) Обогрев: </v>
      </c>
      <c r="K116" t="str">
        <f t="shared" si="11"/>
        <v xml:space="preserve"> (Рабочий ток) Обогрев: </v>
      </c>
      <c r="L116" t="str">
        <f>CONCATENATE($L$4,": ",CONCATENATE("S[",Worksheet!AT110,"]"))</f>
        <v xml:space="preserve"> (Рабочий ток) Хладагент: S[R410A]</v>
      </c>
      <c r="M116" t="str">
        <f t="shared" si="12"/>
        <v xml:space="preserve"> (Рабочий ток) Количество хладагента: </v>
      </c>
      <c r="N116" t="str">
        <f t="shared" si="13"/>
        <v xml:space="preserve"> (Рабочий ток) Объем рециркулируемого воздуха внутреннего блока: </v>
      </c>
      <c r="O116" t="str">
        <f t="shared" si="14"/>
        <v xml:space="preserve"> (Внутренний блок) Размеры (Ш × Г × В): </v>
      </c>
      <c r="P116" t="str">
        <f t="shared" si="15"/>
        <v xml:space="preserve"> (Внутренний блок) Упаковка (Ш × Г × В): </v>
      </c>
      <c r="Q116" t="str">
        <f t="shared" si="16"/>
        <v xml:space="preserve"> (Внутренний блок) Масса (нетто / брутто): </v>
      </c>
      <c r="R116" t="str">
        <f>CONCATENATE($R$4,": ",CONCATENATE("S[",CONCATENATE(Worksheet!R110," / ",Worksheet!S110),"]"))</f>
        <v xml:space="preserve"> (Внутренний блок) Уровень шума мин. / макс.: S[25 / 31]</v>
      </c>
      <c r="S116" t="str">
        <f>CONCATENATE($S$4,": ",CONCATENATE("S[",Worksheet!AK110,"]"))</f>
        <v xml:space="preserve"> (Наружный блок) Марка компрессора: S[]</v>
      </c>
      <c r="T116" t="str">
        <f t="shared" si="17"/>
        <v xml:space="preserve"> (Наружный блок) Размеры (Ш × Г × В): </v>
      </c>
      <c r="U116" t="str">
        <f t="shared" si="18"/>
        <v xml:space="preserve"> (Наружный блок) Упаковка (Ш × Г × В): </v>
      </c>
      <c r="V116" t="str">
        <f t="shared" si="19"/>
        <v xml:space="preserve"> (Наружный блок) Масса (нетто / брутто): </v>
      </c>
      <c r="W116" t="str">
        <f>CONCATENATE($W$4,": ",CONCATENATE("N[",Worksheet!V110,"]"))</f>
        <v xml:space="preserve"> (Наружный блок) Максимальный уровень шума: N[]</v>
      </c>
      <c r="X116" t="str">
        <f>CONCATENATE("N[",Worksheet!AM110,"]")</f>
        <v>N[6,35]</v>
      </c>
      <c r="Y116" t="str">
        <f>CONCATENATE($Y$4,": ",CONCATENATE("N[",Worksheet!AN110,"]"))</f>
        <v xml:space="preserve"> (Соединительные трубы) Газовая линия : N[15,88]</v>
      </c>
      <c r="Z116" t="str">
        <f>CONCATENATE($Z$4,": ",CONCATENATE("N[",Worksheet!P110,"]"))</f>
        <v xml:space="preserve"> (Соединительные трубы) Максимальная длина трубопровода: N[30]</v>
      </c>
      <c r="AA116" t="str">
        <f>CONCATENATE($AA$4,": ",CONCATENATE("S[",Worksheet!Q110,"]"))</f>
        <v xml:space="preserve"> (Соединительные трубы) Максимальный перепад высот: S[20]</v>
      </c>
      <c r="AB116" t="str">
        <f>CONCATENATE($AB$4,": ",CONCATENATE("S[",CONCATENATE("от ",Worksheet!W110," до +",Worksheet!X110),"]"))</f>
        <v xml:space="preserve"> (Допустимая темп. наружного воздуха) Охлаждение: S[от  до +]</v>
      </c>
      <c r="AC116" t="str">
        <f>CONCATENATE($AC$4,": ",CONCATENATE("S[",CONCATENATE("от ",Worksheet!Y110," до +",Worksheet!Z110),"]"))</f>
        <v xml:space="preserve"> (Допустимая темп. наружного воздуха) Обогрев: S[от  до +]</v>
      </c>
    </row>
    <row r="117" spans="1:29" x14ac:dyDescent="0.25">
      <c r="A117" t="str">
        <f>CONCATENATE($A$4,": ",CONCATENATE("E[",Worksheet!B111,"]"))</f>
        <v>Производитель: E[FUJITSU]</v>
      </c>
      <c r="B117" s="11" t="str">
        <f>CONCATENATE($B$4,": ",CONCATENATE(Worksheet!C111,"[",IF(LEFT(TRIM(Worksheet!D111),6)="Сплит-","Сплит-система",IF(LEFT(TRIM(Worksheet!D111),1)="Блок н","Наружный блок","Блок внутренний")),"]"))</f>
        <v xml:space="preserve"> Тип: MULTY[Блок внутренний]</v>
      </c>
      <c r="C117" t="str">
        <f>CONCATENATE($C$4,": ",CONCATENATE("N[",Worksheet!L111,"]"))</f>
        <v xml:space="preserve"> (Сплит система) Холодопроизводительность: N[6,25]</v>
      </c>
      <c r="D117" t="str">
        <f>CONCATENATE($D$4,": ",CONCATENATE("N[",Worksheet!AC111,"]"))</f>
        <v xml:space="preserve"> (Сплит система) Площадь помещения: N[35]</v>
      </c>
      <c r="E117" t="str">
        <f>CONCATENATE($E$4,": ",IF(Worksheet!K111="Y",CONCATENATE("S[","да]"),CONCATENATE("S[","нет]")))</f>
        <v xml:space="preserve"> (Сплит система) Инвертор: S[да]</v>
      </c>
      <c r="F117" t="str">
        <f>CONCATENATE($F$4,": ",CONCATENATE("N[",Worksheet!M111,"]"))</f>
        <v xml:space="preserve"> (Сплит система) Теплопроизводительность: N[7]</v>
      </c>
      <c r="G117" t="str">
        <f>CONCATENATE($G$4,": ",CONCATENATE("N[",Worksheet!N111,"]"))</f>
        <v xml:space="preserve"> (Потребляемая мощность) Охлаждение: N[0,106]</v>
      </c>
      <c r="H117" t="str">
        <f>CONCATENATE($H$4,": ",CONCATENATE("N[",Worksheet!O111,"]"))</f>
        <v xml:space="preserve"> (Потребляемая мощность) Обогрев: N[0,11]</v>
      </c>
      <c r="I117" t="str">
        <f t="shared" si="10"/>
        <v xml:space="preserve"> (Рабочий ток) Охлаждение: </v>
      </c>
      <c r="J117" t="str">
        <f t="shared" si="11"/>
        <v xml:space="preserve"> (Рабочий ток) Обогрев: </v>
      </c>
      <c r="K117" t="str">
        <f t="shared" si="11"/>
        <v xml:space="preserve"> (Рабочий ток) Обогрев: </v>
      </c>
      <c r="L117" t="str">
        <f>CONCATENATE($L$4,": ",CONCATENATE("S[",Worksheet!AT111,"]"))</f>
        <v xml:space="preserve"> (Рабочий ток) Хладагент: S[R410A]</v>
      </c>
      <c r="M117" t="str">
        <f t="shared" si="12"/>
        <v xml:space="preserve"> (Рабочий ток) Количество хладагента: </v>
      </c>
      <c r="N117" t="str">
        <f t="shared" si="13"/>
        <v xml:space="preserve"> (Рабочий ток) Объем рециркулируемого воздуха внутреннего блока: </v>
      </c>
      <c r="O117" t="str">
        <f t="shared" si="14"/>
        <v xml:space="preserve"> (Внутренний блок) Размеры (Ш × Г × В): </v>
      </c>
      <c r="P117" t="str">
        <f t="shared" si="15"/>
        <v xml:space="preserve"> (Внутренний блок) Упаковка (Ш × Г × В): </v>
      </c>
      <c r="Q117" t="str">
        <f t="shared" si="16"/>
        <v xml:space="preserve"> (Внутренний блок) Масса (нетто / брутто): </v>
      </c>
      <c r="R117" t="str">
        <f>CONCATENATE($R$4,": ",CONCATENATE("S[",CONCATENATE(Worksheet!R111," / ",Worksheet!S111),"]"))</f>
        <v xml:space="preserve"> (Внутренний блок) Уровень шума мин. / макс.: S[25 / 31]</v>
      </c>
      <c r="S117" t="str">
        <f>CONCATENATE($S$4,": ",CONCATENATE("S[",Worksheet!AK111,"]"))</f>
        <v xml:space="preserve"> (Наружный блок) Марка компрессора: S[]</v>
      </c>
      <c r="T117" t="str">
        <f t="shared" si="17"/>
        <v xml:space="preserve"> (Наружный блок) Размеры (Ш × Г × В): </v>
      </c>
      <c r="U117" t="str">
        <f t="shared" si="18"/>
        <v xml:space="preserve"> (Наружный блок) Упаковка (Ш × Г × В): </v>
      </c>
      <c r="V117" t="str">
        <f t="shared" si="19"/>
        <v xml:space="preserve"> (Наружный блок) Масса (нетто / брутто): </v>
      </c>
      <c r="W117" t="str">
        <f>CONCATENATE($W$4,": ",CONCATENATE("N[",Worksheet!V111,"]"))</f>
        <v xml:space="preserve"> (Наружный блок) Максимальный уровень шума: N[]</v>
      </c>
      <c r="X117" t="str">
        <f>CONCATENATE("N[",Worksheet!AM111,"]")</f>
        <v>N[6,35]</v>
      </c>
      <c r="Y117" t="str">
        <f>CONCATENATE($Y$4,": ",CONCATENATE("N[",Worksheet!AN111,"]"))</f>
        <v xml:space="preserve"> (Соединительные трубы) Газовая линия : N[15,88]</v>
      </c>
      <c r="Z117" t="str">
        <f>CONCATENATE($Z$4,": ",CONCATENATE("N[",Worksheet!P111,"]"))</f>
        <v xml:space="preserve"> (Соединительные трубы) Максимальная длина трубопровода: N[]</v>
      </c>
      <c r="AA117" t="str">
        <f>CONCATENATE($AA$4,": ",CONCATENATE("S[",Worksheet!Q111,"]"))</f>
        <v xml:space="preserve"> (Соединительные трубы) Максимальный перепад высот: S[]</v>
      </c>
      <c r="AB117" t="str">
        <f>CONCATENATE($AB$4,": ",CONCATENATE("S[",CONCATENATE("от ",Worksheet!W111," до +",Worksheet!X111),"]"))</f>
        <v xml:space="preserve"> (Допустимая темп. наружного воздуха) Охлаждение: S[от  до +]</v>
      </c>
      <c r="AC117" t="str">
        <f>CONCATENATE($AC$4,": ",CONCATENATE("S[",CONCATENATE("от ",Worksheet!Y111," до +",Worksheet!Z111),"]"))</f>
        <v xml:space="preserve"> (Допустимая темп. наружного воздуха) Обогрев: S[от  до +]</v>
      </c>
    </row>
    <row r="118" spans="1:29" x14ac:dyDescent="0.25">
      <c r="A118" t="str">
        <f>CONCATENATE($A$4,": ",CONCATENATE("E[",Worksheet!B112,"]"))</f>
        <v>Производитель: E[FUJITSU]</v>
      </c>
      <c r="B118" s="11" t="str">
        <f>CONCATENATE($B$4,": ",CONCATENATE(Worksheet!C112,"[",IF(LEFT(TRIM(Worksheet!D112),6)="Сплит-","Сплит-система",IF(LEFT(TRIM(Worksheet!D112),1)="Блок н","Наружный блок","Блок внутренний")),"]"))</f>
        <v xml:space="preserve"> Тип: MULTY[Блок внутренний]</v>
      </c>
      <c r="C118" t="str">
        <f>CONCATENATE($C$4,": ",CONCATENATE("N[",Worksheet!L112,"]"))</f>
        <v xml:space="preserve"> (Сплит система) Холодопроизводительность: N[2,0]</v>
      </c>
      <c r="D118" t="str">
        <f>CONCATENATE($D$4,": ",CONCATENATE("N[",Worksheet!AC112,"]"))</f>
        <v xml:space="preserve"> (Сплит система) Площадь помещения: N[]</v>
      </c>
      <c r="E118" t="str">
        <f>CONCATENATE($E$4,": ",IF(Worksheet!K112="Y",CONCATENATE("S[","да]"),CONCATENATE("S[","нет]")))</f>
        <v xml:space="preserve"> (Сплит система) Инвертор: S[да]</v>
      </c>
      <c r="F118" t="str">
        <f>CONCATENATE($F$4,": ",CONCATENATE("N[",Worksheet!M112,"]"))</f>
        <v xml:space="preserve"> (Сплит система) Теплопроизводительность: N[]</v>
      </c>
      <c r="G118" t="str">
        <f>CONCATENATE($G$4,": ",CONCATENATE("N[",Worksheet!N112,"]"))</f>
        <v xml:space="preserve"> (Потребляемая мощность) Охлаждение: N[0,033]</v>
      </c>
      <c r="H118" t="str">
        <f>CONCATENATE($H$4,": ",CONCATENATE("N[",Worksheet!O112,"]"))</f>
        <v xml:space="preserve"> (Потребляемая мощность) Обогрев: N[0,033]</v>
      </c>
      <c r="I118" t="str">
        <f t="shared" si="10"/>
        <v xml:space="preserve"> (Рабочий ток) Охлаждение: </v>
      </c>
      <c r="J118" t="str">
        <f t="shared" si="11"/>
        <v xml:space="preserve"> (Рабочий ток) Обогрев: </v>
      </c>
      <c r="K118" t="str">
        <f t="shared" si="11"/>
        <v xml:space="preserve"> (Рабочий ток) Обогрев: </v>
      </c>
      <c r="L118" t="str">
        <f>CONCATENATE($L$4,": ",CONCATENATE("S[",Worksheet!AT112,"]"))</f>
        <v xml:space="preserve"> (Рабочий ток) Хладагент: S[R32]</v>
      </c>
      <c r="M118" t="str">
        <f t="shared" si="12"/>
        <v xml:space="preserve"> (Рабочий ток) Количество хладагента: </v>
      </c>
      <c r="N118" t="str">
        <f t="shared" si="13"/>
        <v xml:space="preserve"> (Рабочий ток) Объем рециркулируемого воздуха внутреннего блока: </v>
      </c>
      <c r="O118" t="str">
        <f t="shared" si="14"/>
        <v xml:space="preserve"> (Внутренний блок) Размеры (Ш × Г × В): </v>
      </c>
      <c r="P118" t="str">
        <f t="shared" si="15"/>
        <v xml:space="preserve"> (Внутренний блок) Упаковка (Ш × Г × В): </v>
      </c>
      <c r="Q118" t="str">
        <f t="shared" si="16"/>
        <v xml:space="preserve"> (Внутренний блок) Масса (нетто / брутто): </v>
      </c>
      <c r="R118" t="str">
        <f>CONCATENATE($R$4,": ",CONCATENATE("S[",CONCATENATE(Worksheet!R112," / ",Worksheet!S112),"]"))</f>
        <v xml:space="preserve"> (Внутренний блок) Уровень шума мин. / макс.: S[ / ]</v>
      </c>
      <c r="S118" t="str">
        <f>CONCATENATE($S$4,": ",CONCATENATE("S[",Worksheet!AK112,"]"))</f>
        <v xml:space="preserve"> (Наружный блок) Марка компрессора: S[]</v>
      </c>
      <c r="T118" t="str">
        <f t="shared" si="17"/>
        <v xml:space="preserve"> (Наружный блок) Размеры (Ш × Г × В): </v>
      </c>
      <c r="U118" t="str">
        <f t="shared" si="18"/>
        <v xml:space="preserve"> (Наружный блок) Упаковка (Ш × Г × В): </v>
      </c>
      <c r="V118" t="str">
        <f t="shared" si="19"/>
        <v xml:space="preserve"> (Наружный блок) Масса (нетто / брутто): </v>
      </c>
      <c r="W118" t="str">
        <f>CONCATENATE($W$4,": ",CONCATENATE("N[",Worksheet!V112,"]"))</f>
        <v xml:space="preserve"> (Наружный блок) Максимальный уровень шума: N[]</v>
      </c>
      <c r="X118" t="str">
        <f>CONCATENATE("N[",Worksheet!AM112,"]")</f>
        <v>N[6,35]</v>
      </c>
      <c r="Y118" t="str">
        <f>CONCATENATE($Y$4,": ",CONCATENATE("N[",Worksheet!AN112,"]"))</f>
        <v xml:space="preserve"> (Соединительные трубы) Газовая линия : N[9,52]</v>
      </c>
      <c r="Z118" t="str">
        <f>CONCATENATE($Z$4,": ",CONCATENATE("N[",Worksheet!P112,"]"))</f>
        <v xml:space="preserve"> (Соединительные трубы) Максимальная длина трубопровода: N[]</v>
      </c>
      <c r="AA118" t="str">
        <f>CONCATENATE($AA$4,": ",CONCATENATE("S[",Worksheet!Q112,"]"))</f>
        <v xml:space="preserve"> (Соединительные трубы) Максимальный перепад высот: S[]</v>
      </c>
      <c r="AB118" t="str">
        <f>CONCATENATE($AB$4,": ",CONCATENATE("S[",CONCATENATE("от ",Worksheet!W112," до +",Worksheet!X112),"]"))</f>
        <v xml:space="preserve"> (Допустимая темп. наружного воздуха) Охлаждение: S[от  до +]</v>
      </c>
      <c r="AC118" t="str">
        <f>CONCATENATE($AC$4,": ",CONCATENATE("S[",CONCATENATE("от ",Worksheet!Y112," до +",Worksheet!Z112),"]"))</f>
        <v xml:space="preserve"> (Допустимая темп. наружного воздуха) Обогрев: S[от  до +]</v>
      </c>
    </row>
    <row r="119" spans="1:29" x14ac:dyDescent="0.25">
      <c r="A119" t="str">
        <f>CONCATENATE($A$4,": ",CONCATENATE("E[",Worksheet!B113,"]"))</f>
        <v>Производитель: E[FUJITSU]</v>
      </c>
      <c r="B119" s="11" t="str">
        <f>CONCATENATE($B$4,": ",CONCATENATE(Worksheet!C113,"[",IF(LEFT(TRIM(Worksheet!D113),6)="Сплит-","Сплит-система",IF(LEFT(TRIM(Worksheet!D113),1)="Блок н","Наружный блок","Блок внутренний")),"]"))</f>
        <v xml:space="preserve"> Тип: MULTY[Блок внутренний]</v>
      </c>
      <c r="C119" t="str">
        <f>CONCATENATE($C$4,": ",CONCATENATE("N[",Worksheet!L113,"]"))</f>
        <v xml:space="preserve"> (Сплит система) Холодопроизводительность: N[2]</v>
      </c>
      <c r="D119" t="str">
        <f>CONCATENATE($D$4,": ",CONCATENATE("N[",Worksheet!AC113,"]"))</f>
        <v xml:space="preserve"> (Сплит система) Площадь помещения: N[11]</v>
      </c>
      <c r="E119" t="str">
        <f>CONCATENATE($E$4,": ",IF(Worksheet!K113="Y",CONCATENATE("S[","да]"),CONCATENATE("S[","нет]")))</f>
        <v xml:space="preserve"> (Сплит система) Инвертор: S[да]</v>
      </c>
      <c r="F119" t="str">
        <f>CONCATENATE($F$4,": ",CONCATENATE("N[",Worksheet!M113,"]"))</f>
        <v xml:space="preserve"> (Сплит система) Теплопроизводительность: N[2]</v>
      </c>
      <c r="G119" t="str">
        <f>CONCATENATE($G$4,": ",CONCATENATE("N[",Worksheet!N113,"]"))</f>
        <v xml:space="preserve"> (Потребляемая мощность) Охлаждение: N[0,033]</v>
      </c>
      <c r="H119" t="str">
        <f>CONCATENATE($H$4,": ",CONCATENATE("N[",Worksheet!O113,"]"))</f>
        <v xml:space="preserve"> (Потребляемая мощность) Обогрев: N[0,033]</v>
      </c>
      <c r="I119" t="str">
        <f t="shared" si="10"/>
        <v xml:space="preserve"> (Рабочий ток) Охлаждение: </v>
      </c>
      <c r="J119" t="str">
        <f t="shared" si="11"/>
        <v xml:space="preserve"> (Рабочий ток) Обогрев: </v>
      </c>
      <c r="K119" t="str">
        <f t="shared" si="11"/>
        <v xml:space="preserve"> (Рабочий ток) Обогрев: </v>
      </c>
      <c r="L119" t="str">
        <f>CONCATENATE($L$4,": ",CONCATENATE("S[",Worksheet!AT113,"]"))</f>
        <v xml:space="preserve"> (Рабочий ток) Хладагент: S[R410A]</v>
      </c>
      <c r="M119" t="str">
        <f t="shared" si="12"/>
        <v xml:space="preserve"> (Рабочий ток) Количество хладагента: </v>
      </c>
      <c r="N119" t="str">
        <f t="shared" si="13"/>
        <v xml:space="preserve"> (Рабочий ток) Объем рециркулируемого воздуха внутреннего блока: </v>
      </c>
      <c r="O119" t="str">
        <f t="shared" si="14"/>
        <v xml:space="preserve"> (Внутренний блок) Размеры (Ш × Г × В): </v>
      </c>
      <c r="P119" t="str">
        <f t="shared" si="15"/>
        <v xml:space="preserve"> (Внутренний блок) Упаковка (Ш × Г × В): </v>
      </c>
      <c r="Q119" t="str">
        <f t="shared" si="16"/>
        <v xml:space="preserve"> (Внутренний блок) Масса (нетто / брутто): </v>
      </c>
      <c r="R119" t="str">
        <f>CONCATENATE($R$4,": ",CONCATENATE("S[",CONCATENATE(Worksheet!R113," / ",Worksheet!S113),"]"))</f>
        <v xml:space="preserve"> (Внутренний блок) Уровень шума мин. / макс.: S[ / ]</v>
      </c>
      <c r="S119" t="str">
        <f>CONCATENATE($S$4,": ",CONCATENATE("S[",Worksheet!AK113,"]"))</f>
        <v xml:space="preserve"> (Наружный блок) Марка компрессора: S[]</v>
      </c>
      <c r="T119" t="str">
        <f t="shared" si="17"/>
        <v xml:space="preserve"> (Наружный блок) Размеры (Ш × Г × В): </v>
      </c>
      <c r="U119" t="str">
        <f t="shared" si="18"/>
        <v xml:space="preserve"> (Наружный блок) Упаковка (Ш × Г × В): </v>
      </c>
      <c r="V119" t="str">
        <f t="shared" si="19"/>
        <v xml:space="preserve"> (Наружный блок) Масса (нетто / брутто): </v>
      </c>
      <c r="W119" t="str">
        <f>CONCATENATE($W$4,": ",CONCATENATE("N[",Worksheet!V113,"]"))</f>
        <v xml:space="preserve"> (Наружный блок) Максимальный уровень шума: N[]</v>
      </c>
      <c r="X119" t="str">
        <f>CONCATENATE("N[",Worksheet!AM113,"]")</f>
        <v>N[6,35]</v>
      </c>
      <c r="Y119" t="str">
        <f>CONCATENATE($Y$4,": ",CONCATENATE("N[",Worksheet!AN113,"]"))</f>
        <v xml:space="preserve"> (Соединительные трубы) Газовая линия : N[9,52]</v>
      </c>
      <c r="Z119" t="str">
        <f>CONCATENATE($Z$4,": ",CONCATENATE("N[",Worksheet!P113,"]"))</f>
        <v xml:space="preserve"> (Соединительные трубы) Максимальная длина трубопровода: N[]</v>
      </c>
      <c r="AA119" t="str">
        <f>CONCATENATE($AA$4,": ",CONCATENATE("S[",Worksheet!Q113,"]"))</f>
        <v xml:space="preserve"> (Соединительные трубы) Максимальный перепад высот: S[]</v>
      </c>
      <c r="AB119" t="str">
        <f>CONCATENATE($AB$4,": ",CONCATENATE("S[",CONCATENATE("от ",Worksheet!W113," до +",Worksheet!X113),"]"))</f>
        <v xml:space="preserve"> (Допустимая темп. наружного воздуха) Охлаждение: S[от  до +]</v>
      </c>
      <c r="AC119" t="str">
        <f>CONCATENATE($AC$4,": ",CONCATENATE("S[",CONCATENATE("от ",Worksheet!Y113," до +",Worksheet!Z113),"]"))</f>
        <v xml:space="preserve"> (Допустимая темп. наружного воздуха) Обогрев: S[от  до +]</v>
      </c>
    </row>
    <row r="120" spans="1:29" x14ac:dyDescent="0.25">
      <c r="A120" t="str">
        <f>CONCATENATE($A$4,": ",CONCATENATE("E[",Worksheet!B114,"]"))</f>
        <v>Производитель: E[FUJITSU]</v>
      </c>
      <c r="B120" s="11" t="str">
        <f>CONCATENATE($B$4,": ",CONCATENATE(Worksheet!C114,"[",IF(LEFT(TRIM(Worksheet!D114),6)="Сплит-","Сплит-система",IF(LEFT(TRIM(Worksheet!D114),1)="Блок н","Наружный блок","Блок внутренний")),"]"))</f>
        <v xml:space="preserve"> Тип: MULTY[Блок внутренний]</v>
      </c>
      <c r="C120" t="str">
        <f>CONCATENATE($C$4,": ",CONCATENATE("N[",Worksheet!L114,"]"))</f>
        <v xml:space="preserve"> (Сплит система) Холодопроизводительность: N[2,5]</v>
      </c>
      <c r="D120" t="str">
        <f>CONCATENATE($D$4,": ",CONCATENATE("N[",Worksheet!AC114,"]"))</f>
        <v xml:space="preserve"> (Сплит система) Площадь помещения: N[14]</v>
      </c>
      <c r="E120" t="str">
        <f>CONCATENATE($E$4,": ",IF(Worksheet!K114="Y",CONCATENATE("S[","да]"),CONCATENATE("S[","нет]")))</f>
        <v xml:space="preserve"> (Сплит система) Инвертор: S[да]</v>
      </c>
      <c r="F120" t="str">
        <f>CONCATENATE($F$4,": ",CONCATENATE("N[",Worksheet!M114,"]"))</f>
        <v xml:space="preserve"> (Сплит система) Теплопроизводительность: N[2,5]</v>
      </c>
      <c r="G120" t="str">
        <f>CONCATENATE($G$4,": ",CONCATENATE("N[",Worksheet!N114,"]"))</f>
        <v xml:space="preserve"> (Потребляемая мощность) Охлаждение: N[0,049]</v>
      </c>
      <c r="H120" t="str">
        <f>CONCATENATE($H$4,": ",CONCATENATE("N[",Worksheet!O114,"]"))</f>
        <v xml:space="preserve"> (Потребляемая мощность) Обогрев: N[0,049]</v>
      </c>
      <c r="I120" t="str">
        <f t="shared" si="10"/>
        <v xml:space="preserve"> (Рабочий ток) Охлаждение: </v>
      </c>
      <c r="J120" t="str">
        <f t="shared" si="11"/>
        <v xml:space="preserve"> (Рабочий ток) Обогрев: </v>
      </c>
      <c r="K120" t="str">
        <f t="shared" si="11"/>
        <v xml:space="preserve"> (Рабочий ток) Обогрев: </v>
      </c>
      <c r="L120" t="str">
        <f>CONCATENATE($L$4,": ",CONCATENATE("S[",Worksheet!AT114,"]"))</f>
        <v xml:space="preserve"> (Рабочий ток) Хладагент: S[R410A]</v>
      </c>
      <c r="M120" t="str">
        <f t="shared" si="12"/>
        <v xml:space="preserve"> (Рабочий ток) Количество хладагента: </v>
      </c>
      <c r="N120" t="str">
        <f t="shared" si="13"/>
        <v xml:space="preserve"> (Рабочий ток) Объем рециркулируемого воздуха внутреннего блока: </v>
      </c>
      <c r="O120" t="str">
        <f t="shared" si="14"/>
        <v xml:space="preserve"> (Внутренний блок) Размеры (Ш × Г × В): </v>
      </c>
      <c r="P120" t="str">
        <f t="shared" si="15"/>
        <v xml:space="preserve"> (Внутренний блок) Упаковка (Ш × Г × В): </v>
      </c>
      <c r="Q120" t="str">
        <f t="shared" si="16"/>
        <v xml:space="preserve"> (Внутренний блок) Масса (нетто / брутто): </v>
      </c>
      <c r="R120" t="str">
        <f>CONCATENATE($R$4,": ",CONCATENATE("S[",CONCATENATE(Worksheet!R114," / ",Worksheet!S114),"]"))</f>
        <v xml:space="preserve"> (Внутренний блок) Уровень шума мин. / макс.: S[ / ]</v>
      </c>
      <c r="S120" t="str">
        <f>CONCATENATE($S$4,": ",CONCATENATE("S[",Worksheet!AK114,"]"))</f>
        <v xml:space="preserve"> (Наружный блок) Марка компрессора: S[]</v>
      </c>
      <c r="T120" t="str">
        <f t="shared" si="17"/>
        <v xml:space="preserve"> (Наружный блок) Размеры (Ш × Г × В): </v>
      </c>
      <c r="U120" t="str">
        <f t="shared" si="18"/>
        <v xml:space="preserve"> (Наружный блок) Упаковка (Ш × Г × В): </v>
      </c>
      <c r="V120" t="str">
        <f t="shared" si="19"/>
        <v xml:space="preserve"> (Наружный блок) Масса (нетто / брутто): </v>
      </c>
      <c r="W120" t="str">
        <f>CONCATENATE($W$4,": ",CONCATENATE("N[",Worksheet!V114,"]"))</f>
        <v xml:space="preserve"> (Наружный блок) Максимальный уровень шума: N[]</v>
      </c>
      <c r="X120" t="str">
        <f>CONCATENATE("N[",Worksheet!AM114,"]")</f>
        <v>N[6,35]</v>
      </c>
      <c r="Y120" t="str">
        <f>CONCATENATE($Y$4,": ",CONCATENATE("N[",Worksheet!AN114,"]"))</f>
        <v xml:space="preserve"> (Соединительные трубы) Газовая линия : N[9,52]</v>
      </c>
      <c r="Z120" t="str">
        <f>CONCATENATE($Z$4,": ",CONCATENATE("N[",Worksheet!P114,"]"))</f>
        <v xml:space="preserve"> (Соединительные трубы) Максимальная длина трубопровода: N[]</v>
      </c>
      <c r="AA120" t="str">
        <f>CONCATENATE($AA$4,": ",CONCATENATE("S[",Worksheet!Q114,"]"))</f>
        <v xml:space="preserve"> (Соединительные трубы) Максимальный перепад высот: S[]</v>
      </c>
      <c r="AB120" t="str">
        <f>CONCATENATE($AB$4,": ",CONCATENATE("S[",CONCATENATE("от ",Worksheet!W114," до +",Worksheet!X114),"]"))</f>
        <v xml:space="preserve"> (Допустимая темп. наружного воздуха) Охлаждение: S[от  до +]</v>
      </c>
      <c r="AC120" t="str">
        <f>CONCATENATE($AC$4,": ",CONCATENATE("S[",CONCATENATE("от ",Worksheet!Y114," до +",Worksheet!Z114),"]"))</f>
        <v xml:space="preserve"> (Допустимая темп. наружного воздуха) Обогрев: S[от  до +]</v>
      </c>
    </row>
    <row r="121" spans="1:29" x14ac:dyDescent="0.25">
      <c r="A121" t="str">
        <f>CONCATENATE($A$4,": ",CONCATENATE("E[",Worksheet!B115,"]"))</f>
        <v>Производитель: E[FUJITSU]</v>
      </c>
      <c r="B121" s="11" t="str">
        <f>CONCATENATE($B$4,": ",CONCATENATE(Worksheet!C115,"[",IF(LEFT(TRIM(Worksheet!D115),6)="Сплит-","Сплит-система",IF(LEFT(TRIM(Worksheet!D115),1)="Блок н","Наружный блок","Блок внутренний")),"]"))</f>
        <v xml:space="preserve"> Тип: MULTY[Блок внутренний]</v>
      </c>
      <c r="C121" t="str">
        <f>CONCATENATE($C$4,": ",CONCATENATE("N[",Worksheet!L115,"]"))</f>
        <v xml:space="preserve"> (Сплит система) Холодопроизводительность: N[3,5]</v>
      </c>
      <c r="D121" t="str">
        <f>CONCATENATE($D$4,": ",CONCATENATE("N[",Worksheet!AC115,"]"))</f>
        <v xml:space="preserve"> (Сплит система) Площадь помещения: N[20]</v>
      </c>
      <c r="E121" t="str">
        <f>CONCATENATE($E$4,": ",IF(Worksheet!K115="Y",CONCATENATE("S[","да]"),CONCATENATE("S[","нет]")))</f>
        <v xml:space="preserve"> (Сплит система) Инвертор: S[да]</v>
      </c>
      <c r="F121" t="str">
        <f>CONCATENATE($F$4,": ",CONCATENATE("N[",Worksheet!M115,"]"))</f>
        <v xml:space="preserve"> (Сплит система) Теплопроизводительность: N[3,5]</v>
      </c>
      <c r="G121" t="str">
        <f>CONCATENATE($G$4,": ",CONCATENATE("N[",Worksheet!N115,"]"))</f>
        <v xml:space="preserve"> (Потребляемая мощность) Охлаждение: N[0,058]</v>
      </c>
      <c r="H121" t="str">
        <f>CONCATENATE($H$4,": ",CONCATENATE("N[",Worksheet!O115,"]"))</f>
        <v xml:space="preserve"> (Потребляемая мощность) Обогрев: N[0,058]</v>
      </c>
      <c r="I121" t="str">
        <f t="shared" si="10"/>
        <v xml:space="preserve"> (Рабочий ток) Охлаждение: </v>
      </c>
      <c r="J121" t="str">
        <f t="shared" si="11"/>
        <v xml:space="preserve"> (Рабочий ток) Обогрев: </v>
      </c>
      <c r="K121" t="str">
        <f t="shared" si="11"/>
        <v xml:space="preserve"> (Рабочий ток) Обогрев: </v>
      </c>
      <c r="L121" t="str">
        <f>CONCATENATE($L$4,": ",CONCATENATE("S[",Worksheet!AT115,"]"))</f>
        <v xml:space="preserve"> (Рабочий ток) Хладагент: S[R410A]</v>
      </c>
      <c r="M121" t="str">
        <f t="shared" si="12"/>
        <v xml:space="preserve"> (Рабочий ток) Количество хладагента: </v>
      </c>
      <c r="N121" t="str">
        <f t="shared" si="13"/>
        <v xml:space="preserve"> (Рабочий ток) Объем рециркулируемого воздуха внутреннего блока: </v>
      </c>
      <c r="O121" t="str">
        <f t="shared" si="14"/>
        <v xml:space="preserve"> (Внутренний блок) Размеры (Ш × Г × В): </v>
      </c>
      <c r="P121" t="str">
        <f t="shared" si="15"/>
        <v xml:space="preserve"> (Внутренний блок) Упаковка (Ш × Г × В): </v>
      </c>
      <c r="Q121" t="str">
        <f t="shared" si="16"/>
        <v xml:space="preserve"> (Внутренний блок) Масса (нетто / брутто): </v>
      </c>
      <c r="R121" t="str">
        <f>CONCATENATE($R$4,": ",CONCATENATE("S[",CONCATENATE(Worksheet!R115," / ",Worksheet!S115),"]"))</f>
        <v xml:space="preserve"> (Внутренний блок) Уровень шума мин. / макс.: S[26 / 29]</v>
      </c>
      <c r="S121" t="str">
        <f>CONCATENATE($S$4,": ",CONCATENATE("S[",Worksheet!AK115,"]"))</f>
        <v xml:space="preserve"> (Наружный блок) Марка компрессора: S[]</v>
      </c>
      <c r="T121" t="str">
        <f t="shared" si="17"/>
        <v xml:space="preserve"> (Наружный блок) Размеры (Ш × Г × В): </v>
      </c>
      <c r="U121" t="str">
        <f t="shared" si="18"/>
        <v xml:space="preserve"> (Наружный блок) Упаковка (Ш × Г × В): </v>
      </c>
      <c r="V121" t="str">
        <f t="shared" si="19"/>
        <v xml:space="preserve"> (Наружный блок) Масса (нетто / брутто): </v>
      </c>
      <c r="W121" t="str">
        <f>CONCATENATE($W$4,": ",CONCATENATE("N[",Worksheet!V115,"]"))</f>
        <v xml:space="preserve"> (Наружный блок) Максимальный уровень шума: N[]</v>
      </c>
      <c r="X121" t="str">
        <f>CONCATENATE("N[",Worksheet!AM115,"]")</f>
        <v>N[6,35]</v>
      </c>
      <c r="Y121" t="str">
        <f>CONCATENATE($Y$4,": ",CONCATENATE("N[",Worksheet!AN115,"]"))</f>
        <v xml:space="preserve"> (Соединительные трубы) Газовая линия : N[9,52]</v>
      </c>
      <c r="Z121" t="str">
        <f>CONCATENATE($Z$4,": ",CONCATENATE("N[",Worksheet!P115,"]"))</f>
        <v xml:space="preserve"> (Соединительные трубы) Максимальная длина трубопровода: N[25]</v>
      </c>
      <c r="AA121" t="str">
        <f>CONCATENATE($AA$4,": ",CONCATENATE("S[",Worksheet!Q115,"]"))</f>
        <v xml:space="preserve"> (Соединительные трубы) Максимальный перепад высот: S[15]</v>
      </c>
      <c r="AB121" t="str">
        <f>CONCATENATE($AB$4,": ",CONCATENATE("S[",CONCATENATE("от ",Worksheet!W115," до +",Worksheet!X115),"]"))</f>
        <v xml:space="preserve"> (Допустимая темп. наружного воздуха) Охлаждение: S[от -10 до +46]</v>
      </c>
      <c r="AC121" t="str">
        <f>CONCATENATE($AC$4,": ",CONCATENATE("S[",CONCATENATE("от ",Worksheet!Y115," до +",Worksheet!Z115),"]"))</f>
        <v xml:space="preserve"> (Допустимая темп. наружного воздуха) Обогрев: S[от -15 до +24]</v>
      </c>
    </row>
    <row r="122" spans="1:29" x14ac:dyDescent="0.25">
      <c r="A122" t="str">
        <f>CONCATENATE($A$4,": ",CONCATENATE("E[",Worksheet!B116,"]"))</f>
        <v>Производитель: E[FUJITSU]</v>
      </c>
      <c r="B122" s="11" t="str">
        <f>CONCATENATE($B$4,": ",CONCATENATE(Worksheet!C116,"[",IF(LEFT(TRIM(Worksheet!D116),6)="Сплит-","Сплит-система",IF(LEFT(TRIM(Worksheet!D116),1)="Блок н","Наружный блок","Блок внутренний")),"]"))</f>
        <v xml:space="preserve"> Тип: MULTY[Блок внутренний]</v>
      </c>
      <c r="C122" t="str">
        <f>CONCATENATE($C$4,": ",CONCATENATE("N[",Worksheet!L116,"]"))</f>
        <v xml:space="preserve"> (Сплит система) Холодопроизводительность: N[4]</v>
      </c>
      <c r="D122" t="str">
        <f>CONCATENATE($D$4,": ",CONCATENATE("N[",Worksheet!AC116,"]"))</f>
        <v xml:space="preserve"> (Сплит система) Площадь помещения: N[24]</v>
      </c>
      <c r="E122" t="str">
        <f>CONCATENATE($E$4,": ",IF(Worksheet!K116="Y",CONCATENATE("S[","да]"),CONCATENATE("S[","нет]")))</f>
        <v xml:space="preserve"> (Сплит система) Инвертор: S[да]</v>
      </c>
      <c r="F122" t="str">
        <f>CONCATENATE($F$4,": ",CONCATENATE("N[",Worksheet!M116,"]"))</f>
        <v xml:space="preserve"> (Сплит система) Теплопроизводительность: N[4]</v>
      </c>
      <c r="G122" t="str">
        <f>CONCATENATE($G$4,": ",CONCATENATE("N[",Worksheet!N116,"]"))</f>
        <v xml:space="preserve"> (Потребляемая мощность) Охлаждение: N[0,076]</v>
      </c>
      <c r="H122" t="str">
        <f>CONCATENATE($H$4,": ",CONCATENATE("N[",Worksheet!O116,"]"))</f>
        <v xml:space="preserve"> (Потребляемая мощность) Обогрев: N[0,076]</v>
      </c>
      <c r="I122" t="str">
        <f t="shared" si="10"/>
        <v xml:space="preserve"> (Рабочий ток) Охлаждение: </v>
      </c>
      <c r="J122" t="str">
        <f t="shared" si="11"/>
        <v xml:space="preserve"> (Рабочий ток) Обогрев: </v>
      </c>
      <c r="K122" t="str">
        <f t="shared" si="11"/>
        <v xml:space="preserve"> (Рабочий ток) Обогрев: </v>
      </c>
      <c r="L122" t="str">
        <f>CONCATENATE($L$4,": ",CONCATENATE("S[",Worksheet!AT116,"]"))</f>
        <v xml:space="preserve"> (Рабочий ток) Хладагент: S[]</v>
      </c>
      <c r="M122" t="str">
        <f t="shared" si="12"/>
        <v xml:space="preserve"> (Рабочий ток) Количество хладагента: </v>
      </c>
      <c r="N122" t="str">
        <f t="shared" si="13"/>
        <v xml:space="preserve"> (Рабочий ток) Объем рециркулируемого воздуха внутреннего блока: </v>
      </c>
      <c r="O122" t="str">
        <f t="shared" si="14"/>
        <v xml:space="preserve"> (Внутренний блок) Размеры (Ш × Г × В): </v>
      </c>
      <c r="P122" t="str">
        <f t="shared" si="15"/>
        <v xml:space="preserve"> (Внутренний блок) Упаковка (Ш × Г × В): </v>
      </c>
      <c r="Q122" t="str">
        <f t="shared" si="16"/>
        <v xml:space="preserve"> (Внутренний блок) Масса (нетто / брутто): </v>
      </c>
      <c r="R122" t="str">
        <f>CONCATENATE($R$4,": ",CONCATENATE("S[",CONCATENATE(Worksheet!R116," / ",Worksheet!S116),"]"))</f>
        <v xml:space="preserve"> (Внутренний блок) Уровень шума мин. / макс.: S[26 / 32]</v>
      </c>
      <c r="S122" t="str">
        <f>CONCATENATE($S$4,": ",CONCATENATE("S[",Worksheet!AK116,"]"))</f>
        <v xml:space="preserve"> (Наружный блок) Марка компрессора: S[]</v>
      </c>
      <c r="T122" t="str">
        <f t="shared" si="17"/>
        <v xml:space="preserve"> (Наружный блок) Размеры (Ш × Г × В): </v>
      </c>
      <c r="U122" t="str">
        <f t="shared" si="18"/>
        <v xml:space="preserve"> (Наружный блок) Упаковка (Ш × Г × В): </v>
      </c>
      <c r="V122" t="str">
        <f t="shared" si="19"/>
        <v xml:space="preserve"> (Наружный блок) Масса (нетто / брутто): </v>
      </c>
      <c r="W122" t="str">
        <f>CONCATENATE($W$4,": ",CONCATENATE("N[",Worksheet!V116,"]"))</f>
        <v xml:space="preserve"> (Наружный блок) Максимальный уровень шума: N[]</v>
      </c>
      <c r="X122" t="str">
        <f>CONCATENATE("N[",Worksheet!AM116,"]")</f>
        <v>N[6,35]</v>
      </c>
      <c r="Y122" t="str">
        <f>CONCATENATE($Y$4,": ",CONCATENATE("N[",Worksheet!AN116,"]"))</f>
        <v xml:space="preserve"> (Соединительные трубы) Газовая линия : N[12,7]</v>
      </c>
      <c r="Z122" t="str">
        <f>CONCATENATE($Z$4,": ",CONCATENATE("N[",Worksheet!P116,"]"))</f>
        <v xml:space="preserve"> (Соединительные трубы) Максимальная длина трубопровода: N[25]</v>
      </c>
      <c r="AA122" t="str">
        <f>CONCATENATE($AA$4,": ",CONCATENATE("S[",Worksheet!Q116,"]"))</f>
        <v xml:space="preserve"> (Соединительные трубы) Максимальный перепад высот: S[15]</v>
      </c>
      <c r="AB122" t="str">
        <f>CONCATENATE($AB$4,": ",CONCATENATE("S[",CONCATENATE("от ",Worksheet!W116," до +",Worksheet!X116),"]"))</f>
        <v xml:space="preserve"> (Допустимая темп. наружного воздуха) Охлаждение: S[от  до +]</v>
      </c>
      <c r="AC122" t="str">
        <f>CONCATENATE($AC$4,": ",CONCATENATE("S[",CONCATENATE("от ",Worksheet!Y116," до +",Worksheet!Z116),"]"))</f>
        <v xml:space="preserve"> (Допустимая темп. наружного воздуха) Обогрев: S[от  до +]</v>
      </c>
    </row>
    <row r="123" spans="1:29" x14ac:dyDescent="0.25">
      <c r="A123" t="str">
        <f>CONCATENATE($A$4,": ",CONCATENATE("E[",Worksheet!B117,"]"))</f>
        <v>Производитель: E[FUJITSU]</v>
      </c>
      <c r="B123" s="11" t="str">
        <f>CONCATENATE($B$4,": ",CONCATENATE(Worksheet!C117,"[",IF(LEFT(TRIM(Worksheet!D117),6)="Сплит-","Сплит-система",IF(LEFT(TRIM(Worksheet!D117),1)="Блок н","Наружный блок","Блок внутренний")),"]"))</f>
        <v xml:space="preserve"> Тип: MULTY[Блок внутренний]</v>
      </c>
      <c r="C123" t="str">
        <f>CONCATENATE($C$4,": ",CONCATENATE("N[",Worksheet!L117,"]"))</f>
        <v xml:space="preserve"> (Сплит система) Холодопроизводительность: N[5]</v>
      </c>
      <c r="D123" t="str">
        <f>CONCATENATE($D$4,": ",CONCATENATE("N[",Worksheet!AC117,"]"))</f>
        <v xml:space="preserve"> (Сплит система) Площадь помещения: N[29]</v>
      </c>
      <c r="E123" t="str">
        <f>CONCATENATE($E$4,": ",IF(Worksheet!K117="Y",CONCATENATE("S[","да]"),CONCATENATE("S[","нет]")))</f>
        <v xml:space="preserve"> (Сплит система) Инвертор: S[да]</v>
      </c>
      <c r="F123" t="str">
        <f>CONCATENATE($F$4,": ",CONCATENATE("N[",Worksheet!M117,"]"))</f>
        <v xml:space="preserve"> (Сплит система) Теплопроизводительность: N[5]</v>
      </c>
      <c r="G123" t="str">
        <f>CONCATENATE($G$4,": ",CONCATENATE("N[",Worksheet!N117,"]"))</f>
        <v xml:space="preserve"> (Потребляемая мощность) Охлаждение: N[0,073]</v>
      </c>
      <c r="H123" t="str">
        <f>CONCATENATE($H$4,": ",CONCATENATE("N[",Worksheet!O117,"]"))</f>
        <v xml:space="preserve"> (Потребляемая мощность) Обогрев: N[0,073]</v>
      </c>
      <c r="I123" t="str">
        <f t="shared" si="10"/>
        <v xml:space="preserve"> (Рабочий ток) Охлаждение: </v>
      </c>
      <c r="J123" t="str">
        <f t="shared" si="11"/>
        <v xml:space="preserve"> (Рабочий ток) Обогрев: </v>
      </c>
      <c r="K123" t="str">
        <f t="shared" si="11"/>
        <v xml:space="preserve"> (Рабочий ток) Обогрев: </v>
      </c>
      <c r="L123" t="str">
        <f>CONCATENATE($L$4,": ",CONCATENATE("S[",Worksheet!AT117,"]"))</f>
        <v xml:space="preserve"> (Рабочий ток) Хладагент: S[]</v>
      </c>
      <c r="M123" t="str">
        <f t="shared" si="12"/>
        <v xml:space="preserve"> (Рабочий ток) Количество хладагента: </v>
      </c>
      <c r="N123" t="str">
        <f t="shared" si="13"/>
        <v xml:space="preserve"> (Рабочий ток) Объем рециркулируемого воздуха внутреннего блока: </v>
      </c>
      <c r="O123" t="str">
        <f t="shared" si="14"/>
        <v xml:space="preserve"> (Внутренний блок) Размеры (Ш × Г × В): </v>
      </c>
      <c r="P123" t="str">
        <f t="shared" si="15"/>
        <v xml:space="preserve"> (Внутренний блок) Упаковка (Ш × Г × В): </v>
      </c>
      <c r="Q123" t="str">
        <f t="shared" si="16"/>
        <v xml:space="preserve"> (Внутренний блок) Масса (нетто / брутто): </v>
      </c>
      <c r="R123" t="str">
        <f>CONCATENATE($R$4,": ",CONCATENATE("S[",CONCATENATE(Worksheet!R117," / ",Worksheet!S117),"]"))</f>
        <v xml:space="preserve"> (Внутренний блок) Уровень шума мин. / макс.: S[29 / 32]</v>
      </c>
      <c r="S123" t="str">
        <f>CONCATENATE($S$4,": ",CONCATENATE("S[",Worksheet!AK117,"]"))</f>
        <v xml:space="preserve"> (Наружный блок) Марка компрессора: S[]</v>
      </c>
      <c r="T123" t="str">
        <f t="shared" si="17"/>
        <v xml:space="preserve"> (Наружный блок) Размеры (Ш × Г × В): </v>
      </c>
      <c r="U123" t="str">
        <f t="shared" si="18"/>
        <v xml:space="preserve"> (Наружный блок) Упаковка (Ш × Г × В): </v>
      </c>
      <c r="V123" t="str">
        <f t="shared" si="19"/>
        <v xml:space="preserve"> (Наружный блок) Масса (нетто / брутто): </v>
      </c>
      <c r="W123" t="str">
        <f>CONCATENATE($W$4,": ",CONCATENATE("N[",Worksheet!V117,"]"))</f>
        <v xml:space="preserve"> (Наружный блок) Максимальный уровень шума: N[]</v>
      </c>
      <c r="X123" t="str">
        <f>CONCATENATE("N[",Worksheet!AM117,"]")</f>
        <v>N[6,35]</v>
      </c>
      <c r="Y123" t="str">
        <f>CONCATENATE($Y$4,": ",CONCATENATE("N[",Worksheet!AN117,"]"))</f>
        <v xml:space="preserve"> (Соединительные трубы) Газовая линия : N[12,7]</v>
      </c>
      <c r="Z123" t="str">
        <f>CONCATENATE($Z$4,": ",CONCATENATE("N[",Worksheet!P117,"]"))</f>
        <v xml:space="preserve"> (Соединительные трубы) Максимальная длина трубопровода: N[25]</v>
      </c>
      <c r="AA123" t="str">
        <f>CONCATENATE($AA$4,": ",CONCATENATE("S[",Worksheet!Q117,"]"))</f>
        <v xml:space="preserve"> (Соединительные трубы) Максимальный перепад высот: S[15]</v>
      </c>
      <c r="AB123" t="str">
        <f>CONCATENATE($AB$4,": ",CONCATENATE("S[",CONCATENATE("от ",Worksheet!W117," до +",Worksheet!X117),"]"))</f>
        <v xml:space="preserve"> (Допустимая темп. наружного воздуха) Охлаждение: S[от  до +]</v>
      </c>
      <c r="AC123" t="str">
        <f>CONCATENATE($AC$4,": ",CONCATENATE("S[",CONCATENATE("от ",Worksheet!Y117," до +",Worksheet!Z117),"]"))</f>
        <v xml:space="preserve"> (Допустимая темп. наружного воздуха) Обогрев: S[от  до +]</v>
      </c>
    </row>
    <row r="124" spans="1:29" x14ac:dyDescent="0.25">
      <c r="A124" t="str">
        <f>CONCATENATE($A$4,": ",CONCATENATE("E[",Worksheet!B118,"]"))</f>
        <v>Производитель: E[FUJITSU]</v>
      </c>
      <c r="B124" s="11" t="str">
        <f>CONCATENATE($B$4,": ",CONCATENATE(Worksheet!C118,"[",IF(LEFT(TRIM(Worksheet!D118),6)="Сплит-","Сплит-система",IF(LEFT(TRIM(Worksheet!D118),1)="Блок н","Наружный блок","Блок внутренний")),"]"))</f>
        <v xml:space="preserve"> Тип: MULTY[Блок внутренний]</v>
      </c>
      <c r="C124" t="str">
        <f>CONCATENATE($C$4,": ",CONCATENATE("N[",Worksheet!L118,"]"))</f>
        <v xml:space="preserve"> (Сплит система) Холодопроизводительность: N[2,0]</v>
      </c>
      <c r="D124" t="str">
        <f>CONCATENATE($D$4,": ",CONCATENATE("N[",Worksheet!AC118,"]"))</f>
        <v xml:space="preserve"> (Сплит система) Площадь помещения: N[12]</v>
      </c>
      <c r="E124" t="str">
        <f>CONCATENATE($E$4,": ",IF(Worksheet!K118="Y",CONCATENATE("S[","да]"),CONCATENATE("S[","нет]")))</f>
        <v xml:space="preserve"> (Сплит система) Инвертор: S[да]</v>
      </c>
      <c r="F124" t="str">
        <f>CONCATENATE($F$4,": ",CONCATENATE("N[",Worksheet!M118,"]"))</f>
        <v xml:space="preserve"> (Сплит система) Теплопроизводительность: N[2,0]</v>
      </c>
      <c r="G124" t="str">
        <f>CONCATENATE($G$4,": ",CONCATENATE("N[",Worksheet!N118,"]"))</f>
        <v xml:space="preserve"> (Потребляемая мощность) Охлаждение: N[0,018]</v>
      </c>
      <c r="H124" t="str">
        <f>CONCATENATE($H$4,": ",CONCATENATE("N[",Worksheet!O118,"]"))</f>
        <v xml:space="preserve"> (Потребляемая мощность) Обогрев: N[0,018]</v>
      </c>
      <c r="I124" t="str">
        <f t="shared" si="10"/>
        <v xml:space="preserve"> (Рабочий ток) Охлаждение: </v>
      </c>
      <c r="J124" t="str">
        <f t="shared" si="11"/>
        <v xml:space="preserve"> (Рабочий ток) Обогрев: </v>
      </c>
      <c r="K124" t="str">
        <f t="shared" si="11"/>
        <v xml:space="preserve"> (Рабочий ток) Обогрев: </v>
      </c>
      <c r="L124" t="str">
        <f>CONCATENATE($L$4,": ",CONCATENATE("S[",Worksheet!AT118,"]"))</f>
        <v xml:space="preserve"> (Рабочий ток) Хладагент: S[R32]</v>
      </c>
      <c r="M124" t="str">
        <f t="shared" si="12"/>
        <v xml:space="preserve"> (Рабочий ток) Количество хладагента: </v>
      </c>
      <c r="N124" t="str">
        <f t="shared" si="13"/>
        <v xml:space="preserve"> (Рабочий ток) Объем рециркулируемого воздуха внутреннего блока: </v>
      </c>
      <c r="O124" t="str">
        <f t="shared" si="14"/>
        <v xml:space="preserve"> (Внутренний блок) Размеры (Ш × Г × В): </v>
      </c>
      <c r="P124" t="str">
        <f t="shared" si="15"/>
        <v xml:space="preserve"> (Внутренний блок) Упаковка (Ш × Г × В): </v>
      </c>
      <c r="Q124" t="str">
        <f t="shared" si="16"/>
        <v xml:space="preserve"> (Внутренний блок) Масса (нетто / брутто): </v>
      </c>
      <c r="R124" t="str">
        <f>CONCATENATE($R$4,": ",CONCATENATE("S[",CONCATENATE(Worksheet!R118," / ",Worksheet!S118),"]"))</f>
        <v xml:space="preserve"> (Внутренний блок) Уровень шума мин. / макс.: S[ / ]</v>
      </c>
      <c r="S124" t="str">
        <f>CONCATENATE($S$4,": ",CONCATENATE("S[",Worksheet!AK118,"]"))</f>
        <v xml:space="preserve"> (Наружный блок) Марка компрессора: S[]</v>
      </c>
      <c r="T124" t="str">
        <f t="shared" si="17"/>
        <v xml:space="preserve"> (Наружный блок) Размеры (Ш × Г × В): </v>
      </c>
      <c r="U124" t="str">
        <f t="shared" si="18"/>
        <v xml:space="preserve"> (Наружный блок) Упаковка (Ш × Г × В): </v>
      </c>
      <c r="V124" t="str">
        <f t="shared" si="19"/>
        <v xml:space="preserve"> (Наружный блок) Масса (нетто / брутто): </v>
      </c>
      <c r="W124" t="str">
        <f>CONCATENATE($W$4,": ",CONCATENATE("N[",Worksheet!V118,"]"))</f>
        <v xml:space="preserve"> (Наружный блок) Максимальный уровень шума: N[]</v>
      </c>
      <c r="X124" t="str">
        <f>CONCATENATE("N[",Worksheet!AM118,"]")</f>
        <v>N[6,35]</v>
      </c>
      <c r="Y124" t="str">
        <f>CONCATENATE($Y$4,": ",CONCATENATE("N[",Worksheet!AN118,"]"))</f>
        <v xml:space="preserve"> (Соединительные трубы) Газовая линия : N[9,52]</v>
      </c>
      <c r="Z124" t="str">
        <f>CONCATENATE($Z$4,": ",CONCATENATE("N[",Worksheet!P118,"]"))</f>
        <v xml:space="preserve"> (Соединительные трубы) Максимальная длина трубопровода: N[]</v>
      </c>
      <c r="AA124" t="str">
        <f>CONCATENATE($AA$4,": ",CONCATENATE("S[",Worksheet!Q118,"]"))</f>
        <v xml:space="preserve"> (Соединительные трубы) Максимальный перепад высот: S[]</v>
      </c>
      <c r="AB124" t="str">
        <f>CONCATENATE($AB$4,": ",CONCATENATE("S[",CONCATENATE("от ",Worksheet!W118," до +",Worksheet!X118),"]"))</f>
        <v xml:space="preserve"> (Допустимая темп. наружного воздуха) Охлаждение: S[от  до +]</v>
      </c>
      <c r="AC124" t="str">
        <f>CONCATENATE($AC$4,": ",CONCATENATE("S[",CONCATENATE("от ",Worksheet!Y118," до +",Worksheet!Z118),"]"))</f>
        <v xml:space="preserve"> (Допустимая темп. наружного воздуха) Обогрев: S[от  до +]</v>
      </c>
    </row>
    <row r="125" spans="1:29" x14ac:dyDescent="0.25">
      <c r="A125" t="str">
        <f>CONCATENATE($A$4,": ",CONCATENATE("E[",Worksheet!B119,"]"))</f>
        <v>Производитель: E[FUJITSU]</v>
      </c>
      <c r="B125" s="11" t="str">
        <f>CONCATENATE($B$4,": ",CONCATENATE(Worksheet!C119,"[",IF(LEFT(TRIM(Worksheet!D119),6)="Сплит-","Сплит-система",IF(LEFT(TRIM(Worksheet!D119),1)="Блок н","Наружный блок","Блок внутренний")),"]"))</f>
        <v xml:space="preserve"> Тип: MULTY[Блок внутренний]</v>
      </c>
      <c r="C125" t="str">
        <f>CONCATENATE($C$4,": ",CONCATENATE("N[",Worksheet!L119,"]"))</f>
        <v xml:space="preserve"> (Сплит система) Холодопроизводительность: N[2,5]</v>
      </c>
      <c r="D125" t="str">
        <f>CONCATENATE($D$4,": ",CONCATENATE("N[",Worksheet!AC119,"]"))</f>
        <v xml:space="preserve"> (Сплит система) Площадь помещения: N[15]</v>
      </c>
      <c r="E125" t="str">
        <f>CONCATENATE($E$4,": ",IF(Worksheet!K119="Y",CONCATENATE("S[","да]"),CONCATENATE("S[","нет]")))</f>
        <v xml:space="preserve"> (Сплит система) Инвертор: S[да]</v>
      </c>
      <c r="F125" t="str">
        <f>CONCATENATE($F$4,": ",CONCATENATE("N[",Worksheet!M119,"]"))</f>
        <v xml:space="preserve"> (Сплит система) Теплопроизводительность: N[2,5]</v>
      </c>
      <c r="G125" t="str">
        <f>CONCATENATE($G$4,": ",CONCATENATE("N[",Worksheet!N119,"]"))</f>
        <v xml:space="preserve"> (Потребляемая мощность) Охлаждение: N[0,018]</v>
      </c>
      <c r="H125" t="str">
        <f>CONCATENATE($H$4,": ",CONCATENATE("N[",Worksheet!O119,"]"))</f>
        <v xml:space="preserve"> (Потребляемая мощность) Обогрев: N[0,018]</v>
      </c>
      <c r="I125" t="str">
        <f t="shared" si="10"/>
        <v xml:space="preserve"> (Рабочий ток) Охлаждение: </v>
      </c>
      <c r="J125" t="str">
        <f t="shared" si="11"/>
        <v xml:space="preserve"> (Рабочий ток) Обогрев: </v>
      </c>
      <c r="K125" t="str">
        <f t="shared" si="11"/>
        <v xml:space="preserve"> (Рабочий ток) Обогрев: </v>
      </c>
      <c r="L125" t="str">
        <f>CONCATENATE($L$4,": ",CONCATENATE("S[",Worksheet!AT119,"]"))</f>
        <v xml:space="preserve"> (Рабочий ток) Хладагент: S[R32]</v>
      </c>
      <c r="M125" t="str">
        <f t="shared" si="12"/>
        <v xml:space="preserve"> (Рабочий ток) Количество хладагента: </v>
      </c>
      <c r="N125" t="str">
        <f t="shared" si="13"/>
        <v xml:space="preserve"> (Рабочий ток) Объем рециркулируемого воздуха внутреннего блока: </v>
      </c>
      <c r="O125" t="str">
        <f t="shared" si="14"/>
        <v xml:space="preserve"> (Внутренний блок) Размеры (Ш × Г × В): </v>
      </c>
      <c r="P125" t="str">
        <f t="shared" si="15"/>
        <v xml:space="preserve"> (Внутренний блок) Упаковка (Ш × Г × В): </v>
      </c>
      <c r="Q125" t="str">
        <f t="shared" si="16"/>
        <v xml:space="preserve"> (Внутренний блок) Масса (нетто / брутто): </v>
      </c>
      <c r="R125" t="str">
        <f>CONCATENATE($R$4,": ",CONCATENATE("S[",CONCATENATE(Worksheet!R119," / ",Worksheet!S119),"]"))</f>
        <v xml:space="preserve"> (Внутренний блок) Уровень шума мин. / макс.: S[ / ]</v>
      </c>
      <c r="S125" t="str">
        <f>CONCATENATE($S$4,": ",CONCATENATE("S[",Worksheet!AK119,"]"))</f>
        <v xml:space="preserve"> (Наружный блок) Марка компрессора: S[]</v>
      </c>
      <c r="T125" t="str">
        <f t="shared" si="17"/>
        <v xml:space="preserve"> (Наружный блок) Размеры (Ш × Г × В): </v>
      </c>
      <c r="U125" t="str">
        <f t="shared" si="18"/>
        <v xml:space="preserve"> (Наружный блок) Упаковка (Ш × Г × В): </v>
      </c>
      <c r="V125" t="str">
        <f t="shared" si="19"/>
        <v xml:space="preserve"> (Наружный блок) Масса (нетто / брутто): </v>
      </c>
      <c r="W125" t="str">
        <f>CONCATENATE($W$4,": ",CONCATENATE("N[",Worksheet!V119,"]"))</f>
        <v xml:space="preserve"> (Наружный блок) Максимальный уровень шума: N[]</v>
      </c>
      <c r="X125" t="str">
        <f>CONCATENATE("N[",Worksheet!AM119,"]")</f>
        <v>N[6,35]</v>
      </c>
      <c r="Y125" t="str">
        <f>CONCATENATE($Y$4,": ",CONCATENATE("N[",Worksheet!AN119,"]"))</f>
        <v xml:space="preserve"> (Соединительные трубы) Газовая линия : N[9,52]</v>
      </c>
      <c r="Z125" t="str">
        <f>CONCATENATE($Z$4,": ",CONCATENATE("N[",Worksheet!P119,"]"))</f>
        <v xml:space="preserve"> (Соединительные трубы) Максимальная длина трубопровода: N[]</v>
      </c>
      <c r="AA125" t="str">
        <f>CONCATENATE($AA$4,": ",CONCATENATE("S[",Worksheet!Q119,"]"))</f>
        <v xml:space="preserve"> (Соединительные трубы) Максимальный перепад высот: S[]</v>
      </c>
      <c r="AB125" t="str">
        <f>CONCATENATE($AB$4,": ",CONCATENATE("S[",CONCATENATE("от ",Worksheet!W119," до +",Worksheet!X119),"]"))</f>
        <v xml:space="preserve"> (Допустимая темп. наружного воздуха) Охлаждение: S[от  до +]</v>
      </c>
      <c r="AC125" t="str">
        <f>CONCATENATE($AC$4,": ",CONCATENATE("S[",CONCATENATE("от ",Worksheet!Y119," до +",Worksheet!Z119),"]"))</f>
        <v xml:space="preserve"> (Допустимая темп. наружного воздуха) Обогрев: S[от  до +]</v>
      </c>
    </row>
    <row r="126" spans="1:29" x14ac:dyDescent="0.25">
      <c r="A126" t="str">
        <f>CONCATENATE($A$4,": ",CONCATENATE("E[",Worksheet!B120,"]"))</f>
        <v>Производитель: E[FUJITSU]</v>
      </c>
      <c r="B126" s="11" t="str">
        <f>CONCATENATE($B$4,": ",CONCATENATE(Worksheet!C120,"[",IF(LEFT(TRIM(Worksheet!D120),6)="Сплит-","Сплит-система",IF(LEFT(TRIM(Worksheet!D120),1)="Блок н","Наружный блок","Блок внутренний")),"]"))</f>
        <v xml:space="preserve"> Тип: MULTY[Блок внутренний]</v>
      </c>
      <c r="C126" t="str">
        <f>CONCATENATE($C$4,": ",CONCATENATE("N[",Worksheet!L120,"]"))</f>
        <v xml:space="preserve"> (Сплит система) Холодопроизводительность: N[3,5]</v>
      </c>
      <c r="D126" t="str">
        <f>CONCATENATE($D$4,": ",CONCATENATE("N[",Worksheet!AC120,"]"))</f>
        <v xml:space="preserve"> (Сплит система) Площадь помещения: N[21]</v>
      </c>
      <c r="E126" t="str">
        <f>CONCATENATE($E$4,": ",IF(Worksheet!K120="Y",CONCATENATE("S[","да]"),CONCATENATE("S[","нет]")))</f>
        <v xml:space="preserve"> (Сплит система) Инвертор: S[да]</v>
      </c>
      <c r="F126" t="str">
        <f>CONCATENATE($F$4,": ",CONCATENATE("N[",Worksheet!M120,"]"))</f>
        <v xml:space="preserve"> (Сплит система) Теплопроизводительность: N[3,5]</v>
      </c>
      <c r="G126" t="str">
        <f>CONCATENATE($G$4,": ",CONCATENATE("N[",Worksheet!N120,"]"))</f>
        <v xml:space="preserve"> (Потребляемая мощность) Охлаждение: N[0,023]</v>
      </c>
      <c r="H126" t="str">
        <f>CONCATENATE($H$4,": ",CONCATENATE("N[",Worksheet!O120,"]"))</f>
        <v xml:space="preserve"> (Потребляемая мощность) Обогрев: N[0,023]</v>
      </c>
      <c r="I126" t="str">
        <f t="shared" si="10"/>
        <v xml:space="preserve"> (Рабочий ток) Охлаждение: </v>
      </c>
      <c r="J126" t="str">
        <f t="shared" si="11"/>
        <v xml:space="preserve"> (Рабочий ток) Обогрев: </v>
      </c>
      <c r="K126" t="str">
        <f t="shared" si="11"/>
        <v xml:space="preserve"> (Рабочий ток) Обогрев: </v>
      </c>
      <c r="L126" t="str">
        <f>CONCATENATE($L$4,": ",CONCATENATE("S[",Worksheet!AT120,"]"))</f>
        <v xml:space="preserve"> (Рабочий ток) Хладагент: S[]</v>
      </c>
      <c r="M126" t="str">
        <f t="shared" si="12"/>
        <v xml:space="preserve"> (Рабочий ток) Количество хладагента: </v>
      </c>
      <c r="N126" t="str">
        <f t="shared" si="13"/>
        <v xml:space="preserve"> (Рабочий ток) Объем рециркулируемого воздуха внутреннего блока: </v>
      </c>
      <c r="O126" t="str">
        <f t="shared" si="14"/>
        <v xml:space="preserve"> (Внутренний блок) Размеры (Ш × Г × В): </v>
      </c>
      <c r="P126" t="str">
        <f t="shared" si="15"/>
        <v xml:space="preserve"> (Внутренний блок) Упаковка (Ш × Г × В): </v>
      </c>
      <c r="Q126" t="str">
        <f t="shared" si="16"/>
        <v xml:space="preserve"> (Внутренний блок) Масса (нетто / брутто): </v>
      </c>
      <c r="R126" t="str">
        <f>CONCATENATE($R$4,": ",CONCATENATE("S[",CONCATENATE(Worksheet!R120," / ",Worksheet!S120),"]"))</f>
        <v xml:space="preserve"> (Внутренний блок) Уровень шума мин. / макс.: S[28 / 37]</v>
      </c>
      <c r="S126" t="str">
        <f>CONCATENATE($S$4,": ",CONCATENATE("S[",Worksheet!AK120,"]"))</f>
        <v xml:space="preserve"> (Наружный блок) Марка компрессора: S[]</v>
      </c>
      <c r="T126" t="str">
        <f t="shared" si="17"/>
        <v xml:space="preserve"> (Наружный блок) Размеры (Ш × Г × В): </v>
      </c>
      <c r="U126" t="str">
        <f t="shared" si="18"/>
        <v xml:space="preserve"> (Наружный блок) Упаковка (Ш × Г × В): </v>
      </c>
      <c r="V126" t="str">
        <f t="shared" si="19"/>
        <v xml:space="preserve"> (Наружный блок) Масса (нетто / брутто): </v>
      </c>
      <c r="W126" t="str">
        <f>CONCATENATE($W$4,": ",CONCATENATE("N[",Worksheet!V120,"]"))</f>
        <v xml:space="preserve"> (Наружный блок) Максимальный уровень шума: N[]</v>
      </c>
      <c r="X126" t="str">
        <f>CONCATENATE("N[",Worksheet!AM120,"]")</f>
        <v>N[6,35]</v>
      </c>
      <c r="Y126" t="str">
        <f>CONCATENATE($Y$4,": ",CONCATENATE("N[",Worksheet!AN120,"]"))</f>
        <v xml:space="preserve"> (Соединительные трубы) Газовая линия : N[9,52]</v>
      </c>
      <c r="Z126" t="str">
        <f>CONCATENATE($Z$4,": ",CONCATENATE("N[",Worksheet!P120,"]"))</f>
        <v xml:space="preserve"> (Соединительные трубы) Максимальная длина трубопровода: N[15]</v>
      </c>
      <c r="AA126" t="str">
        <f>CONCATENATE($AA$4,": ",CONCATENATE("S[",Worksheet!Q120,"]"))</f>
        <v xml:space="preserve"> (Соединительные трубы) Максимальный перепад высот: S[15]</v>
      </c>
      <c r="AB126" t="str">
        <f>CONCATENATE($AB$4,": ",CONCATENATE("S[",CONCATENATE("от ",Worksheet!W120," до +",Worksheet!X120),"]"))</f>
        <v xml:space="preserve"> (Допустимая темп. наружного воздуха) Охлаждение: S[от  до +]</v>
      </c>
      <c r="AC126" t="str">
        <f>CONCATENATE($AC$4,": ",CONCATENATE("S[",CONCATENATE("от ",Worksheet!Y120," до +",Worksheet!Z120),"]"))</f>
        <v xml:space="preserve"> (Допустимая темп. наружного воздуха) Обогрев: S[от  до +]</v>
      </c>
    </row>
    <row r="127" spans="1:29" x14ac:dyDescent="0.25">
      <c r="A127" t="str">
        <f>CONCATENATE($A$4,": ",CONCATENATE("E[",Worksheet!B121,"]"))</f>
        <v>Производитель: E[FUJITSU]</v>
      </c>
      <c r="B127" s="11" t="str">
        <f>CONCATENATE($B$4,": ",CONCATENATE(Worksheet!C121,"[",IF(LEFT(TRIM(Worksheet!D121),6)="Сплит-","Сплит-система",IF(LEFT(TRIM(Worksheet!D121),1)="Блок н","Наружный блок","Блок внутренний")),"]"))</f>
        <v xml:space="preserve"> Тип: MULTY[Блок внутренний]</v>
      </c>
      <c r="C127" t="str">
        <f>CONCATENATE($C$4,": ",CONCATENATE("N[",Worksheet!L121,"]"))</f>
        <v xml:space="preserve"> (Сплит система) Холодопроизводительность: N[4]</v>
      </c>
      <c r="D127" t="str">
        <f>CONCATENATE($D$4,": ",CONCATENATE("N[",Worksheet!AC121,"]"))</f>
        <v xml:space="preserve"> (Сплит система) Площадь помещения: N[24]</v>
      </c>
      <c r="E127" t="str">
        <f>CONCATENATE($E$4,": ",IF(Worksheet!K121="Y",CONCATENATE("S[","да]"),CONCATENATE("S[","нет]")))</f>
        <v xml:space="preserve"> (Сплит система) Инвертор: S[да]</v>
      </c>
      <c r="F127" t="str">
        <f>CONCATENATE($F$4,": ",CONCATENATE("N[",Worksheet!M121,"]"))</f>
        <v xml:space="preserve"> (Сплит система) Теплопроизводительность: N[4]</v>
      </c>
      <c r="G127" t="str">
        <f>CONCATENATE($G$4,": ",CONCATENATE("N[",Worksheet!N121,"]"))</f>
        <v xml:space="preserve"> (Потребляемая мощность) Охлаждение: N[0,028]</v>
      </c>
      <c r="H127" t="str">
        <f>CONCATENATE($H$4,": ",CONCATENATE("N[",Worksheet!O121,"]"))</f>
        <v xml:space="preserve"> (Потребляемая мощность) Обогрев: N[0,028]</v>
      </c>
      <c r="I127" t="str">
        <f t="shared" si="10"/>
        <v xml:space="preserve"> (Рабочий ток) Охлаждение: </v>
      </c>
      <c r="J127" t="str">
        <f t="shared" si="11"/>
        <v xml:space="preserve"> (Рабочий ток) Обогрев: </v>
      </c>
      <c r="K127" t="str">
        <f t="shared" si="11"/>
        <v xml:space="preserve"> (Рабочий ток) Обогрев: </v>
      </c>
      <c r="L127" t="str">
        <f>CONCATENATE($L$4,": ",CONCATENATE("S[",Worksheet!AT121,"]"))</f>
        <v xml:space="preserve"> (Рабочий ток) Хладагент: S[]</v>
      </c>
      <c r="M127" t="str">
        <f t="shared" si="12"/>
        <v xml:space="preserve"> (Рабочий ток) Количество хладагента: </v>
      </c>
      <c r="N127" t="str">
        <f t="shared" si="13"/>
        <v xml:space="preserve"> (Рабочий ток) Объем рециркулируемого воздуха внутреннего блока: </v>
      </c>
      <c r="O127" t="str">
        <f t="shared" si="14"/>
        <v xml:space="preserve"> (Внутренний блок) Размеры (Ш × Г × В): </v>
      </c>
      <c r="P127" t="str">
        <f t="shared" si="15"/>
        <v xml:space="preserve"> (Внутренний блок) Упаковка (Ш × Г × В): </v>
      </c>
      <c r="Q127" t="str">
        <f t="shared" si="16"/>
        <v xml:space="preserve"> (Внутренний блок) Масса (нетто / брутто): </v>
      </c>
      <c r="R127" t="str">
        <f>CONCATENATE($R$4,": ",CONCATENATE("S[",CONCATENATE(Worksheet!R121," / ",Worksheet!S121),"]"))</f>
        <v xml:space="preserve"> (Внутренний блок) Уровень шума мин. / макс.: S[29 / 38]</v>
      </c>
      <c r="S127" t="str">
        <f>CONCATENATE($S$4,": ",CONCATENATE("S[",Worksheet!AK121,"]"))</f>
        <v xml:space="preserve"> (Наружный блок) Марка компрессора: S[]</v>
      </c>
      <c r="T127" t="str">
        <f t="shared" si="17"/>
        <v xml:space="preserve"> (Наружный блок) Размеры (Ш × Г × В): </v>
      </c>
      <c r="U127" t="str">
        <f t="shared" si="18"/>
        <v xml:space="preserve"> (Наружный блок) Упаковка (Ш × Г × В): </v>
      </c>
      <c r="V127" t="str">
        <f t="shared" si="19"/>
        <v xml:space="preserve"> (Наружный блок) Масса (нетто / брутто): </v>
      </c>
      <c r="W127" t="str">
        <f>CONCATENATE($W$4,": ",CONCATENATE("N[",Worksheet!V121,"]"))</f>
        <v xml:space="preserve"> (Наружный блок) Максимальный уровень шума: N[]</v>
      </c>
      <c r="X127" t="str">
        <f>CONCATENATE("N[",Worksheet!AM121,"]")</f>
        <v>N[6,35]</v>
      </c>
      <c r="Y127" t="str">
        <f>CONCATENATE($Y$4,": ",CONCATENATE("N[",Worksheet!AN121,"]"))</f>
        <v xml:space="preserve"> (Соединительные трубы) Газовая линия : N[9,52]</v>
      </c>
      <c r="Z127" t="str">
        <f>CONCATENATE($Z$4,": ",CONCATENATE("N[",Worksheet!P121,"]"))</f>
        <v xml:space="preserve"> (Соединительные трубы) Максимальная длина трубопровода: N[20]</v>
      </c>
      <c r="AA127" t="str">
        <f>CONCATENATE($AA$4,": ",CONCATENATE("S[",Worksheet!Q121,"]"))</f>
        <v xml:space="preserve"> (Соединительные трубы) Максимальный перепад высот: S[15]</v>
      </c>
      <c r="AB127" t="str">
        <f>CONCATENATE($AB$4,": ",CONCATENATE("S[",CONCATENATE("от ",Worksheet!W121," до +",Worksheet!X121),"]"))</f>
        <v xml:space="preserve"> (Допустимая темп. наружного воздуха) Охлаждение: S[от  до +]</v>
      </c>
      <c r="AC127" t="str">
        <f>CONCATENATE($AC$4,": ",CONCATENATE("S[",CONCATENATE("от ",Worksheet!Y121," до +",Worksheet!Z121),"]"))</f>
        <v xml:space="preserve"> (Допустимая темп. наружного воздуха) Обогрев: S[от  до +]</v>
      </c>
    </row>
    <row r="128" spans="1:29" x14ac:dyDescent="0.25">
      <c r="A128" t="str">
        <f>CONCATENATE($A$4,": ",CONCATENATE("E[",Worksheet!B122,"]"))</f>
        <v>Производитель: E[FUJITSU]</v>
      </c>
      <c r="B128" s="11" t="str">
        <f>CONCATENATE($B$4,": ",CONCATENATE(Worksheet!C122,"[",IF(LEFT(TRIM(Worksheet!D122),6)="Сплит-","Сплит-система",IF(LEFT(TRIM(Worksheet!D122),1)="Блок н","Наружный блок","Блок внутренний")),"]"))</f>
        <v xml:space="preserve"> Тип: MULTY[Блок внутренний]</v>
      </c>
      <c r="C128" t="str">
        <f>CONCATENATE($C$4,": ",CONCATENATE("N[",Worksheet!L122,"]"))</f>
        <v xml:space="preserve"> (Сплит система) Холодопроизводительность: N[5]</v>
      </c>
      <c r="D128" t="str">
        <f>CONCATENATE($D$4,": ",CONCATENATE("N[",Worksheet!AC122,"]"))</f>
        <v xml:space="preserve"> (Сплит система) Площадь помещения: N[]</v>
      </c>
      <c r="E128" t="str">
        <f>CONCATENATE($E$4,": ",IF(Worksheet!K122="Y",CONCATENATE("S[","да]"),CONCATENATE("S[","нет]")))</f>
        <v xml:space="preserve"> (Сплит система) Инвертор: S[да]</v>
      </c>
      <c r="F128" t="str">
        <f>CONCATENATE($F$4,": ",CONCATENATE("N[",Worksheet!M122,"]"))</f>
        <v xml:space="preserve"> (Сплит система) Теплопроизводительность: N[5]</v>
      </c>
      <c r="G128" t="str">
        <f>CONCATENATE($G$4,": ",CONCATENATE("N[",Worksheet!N122,"]"))</f>
        <v xml:space="preserve"> (Потребляемая мощность) Охлаждение: N[0,039]</v>
      </c>
      <c r="H128" t="str">
        <f>CONCATENATE($H$4,": ",CONCATENATE("N[",Worksheet!O122,"]"))</f>
        <v xml:space="preserve"> (Потребляемая мощность) Обогрев: N[0,039]</v>
      </c>
      <c r="I128" t="str">
        <f t="shared" si="10"/>
        <v xml:space="preserve"> (Рабочий ток) Охлаждение: </v>
      </c>
      <c r="J128" t="str">
        <f t="shared" si="11"/>
        <v xml:space="preserve"> (Рабочий ток) Обогрев: </v>
      </c>
      <c r="K128" t="str">
        <f t="shared" si="11"/>
        <v xml:space="preserve"> (Рабочий ток) Обогрев: </v>
      </c>
      <c r="L128" t="str">
        <f>CONCATENATE($L$4,": ",CONCATENATE("S[",Worksheet!AT122,"]"))</f>
        <v xml:space="preserve"> (Рабочий ток) Хладагент: S[]</v>
      </c>
      <c r="M128" t="str">
        <f t="shared" si="12"/>
        <v xml:space="preserve"> (Рабочий ток) Количество хладагента: </v>
      </c>
      <c r="N128" t="str">
        <f t="shared" si="13"/>
        <v xml:space="preserve"> (Рабочий ток) Объем рециркулируемого воздуха внутреннего блока: </v>
      </c>
      <c r="O128" t="str">
        <f t="shared" si="14"/>
        <v xml:space="preserve"> (Внутренний блок) Размеры (Ш × Г × В): </v>
      </c>
      <c r="P128" t="str">
        <f t="shared" si="15"/>
        <v xml:space="preserve"> (Внутренний блок) Упаковка (Ш × Г × В): </v>
      </c>
      <c r="Q128" t="str">
        <f t="shared" si="16"/>
        <v xml:space="preserve"> (Внутренний блок) Масса (нетто / брутто): </v>
      </c>
      <c r="R128" t="str">
        <f>CONCATENATE($R$4,": ",CONCATENATE("S[",CONCATENATE(Worksheet!R122," / ",Worksheet!S122),"]"))</f>
        <v xml:space="preserve"> (Внутренний блок) Уровень шума мин. / макс.: S[29 / 38]</v>
      </c>
      <c r="S128" t="str">
        <f>CONCATENATE($S$4,": ",CONCATENATE("S[",Worksheet!AK122,"]"))</f>
        <v xml:space="preserve"> (Наружный блок) Марка компрессора: S[]</v>
      </c>
      <c r="T128" t="str">
        <f t="shared" si="17"/>
        <v xml:space="preserve"> (Наружный блок) Размеры (Ш × Г × В): </v>
      </c>
      <c r="U128" t="str">
        <f t="shared" si="18"/>
        <v xml:space="preserve"> (Наружный блок) Упаковка (Ш × Г × В): </v>
      </c>
      <c r="V128" t="str">
        <f t="shared" si="19"/>
        <v xml:space="preserve"> (Наружный блок) Масса (нетто / брутто): </v>
      </c>
      <c r="W128" t="str">
        <f>CONCATENATE($W$4,": ",CONCATENATE("N[",Worksheet!V122,"]"))</f>
        <v xml:space="preserve"> (Наружный блок) Максимальный уровень шума: N[]</v>
      </c>
      <c r="X128" t="str">
        <f>CONCATENATE("N[",Worksheet!AM122,"]")</f>
        <v>N[6,35]</v>
      </c>
      <c r="Y128" t="str">
        <f>CONCATENATE($Y$4,": ",CONCATENATE("N[",Worksheet!AN122,"]"))</f>
        <v xml:space="preserve"> (Соединительные трубы) Газовая линия : N[12,70]</v>
      </c>
      <c r="Z128" t="str">
        <f>CONCATENATE($Z$4,": ",CONCATENATE("N[",Worksheet!P122,"]"))</f>
        <v xml:space="preserve"> (Соединительные трубы) Максимальная длина трубопровода: N[20]</v>
      </c>
      <c r="AA128" t="str">
        <f>CONCATENATE($AA$4,": ",CONCATENATE("S[",Worksheet!Q122,"]"))</f>
        <v xml:space="preserve"> (Соединительные трубы) Максимальный перепад высот: S[15]</v>
      </c>
      <c r="AB128" t="str">
        <f>CONCATENATE($AB$4,": ",CONCATENATE("S[",CONCATENATE("от ",Worksheet!W122," до +",Worksheet!X122),"]"))</f>
        <v xml:space="preserve"> (Допустимая темп. наружного воздуха) Охлаждение: S[от  до +]</v>
      </c>
      <c r="AC128" t="str">
        <f>CONCATENATE($AC$4,": ",CONCATENATE("S[",CONCATENATE("от ",Worksheet!Y122," до +",Worksheet!Z122),"]"))</f>
        <v xml:space="preserve"> (Допустимая темп. наружного воздуха) Обогрев: S[от  до +]</v>
      </c>
    </row>
    <row r="129" spans="1:29" x14ac:dyDescent="0.25">
      <c r="A129" t="str">
        <f>CONCATENATE($A$4,": ",CONCATENATE("E[",Worksheet!B123,"]"))</f>
        <v>Производитель: E[FUJITSU]</v>
      </c>
      <c r="B129" s="11" t="str">
        <f>CONCATENATE($B$4,": ",CONCATENATE(Worksheet!C123,"[",IF(LEFT(TRIM(Worksheet!D123),6)="Сплит-","Сплит-система",IF(LEFT(TRIM(Worksheet!D123),1)="Блок н","Наружный блок","Блок внутренний")),"]"))</f>
        <v xml:space="preserve"> Тип: MULTY[Блок внутренний]</v>
      </c>
      <c r="C129" t="str">
        <f>CONCATENATE($C$4,": ",CONCATENATE("N[",Worksheet!L123,"]"))</f>
        <v xml:space="preserve"> (Сплит система) Холодопроизводительность: N[2]</v>
      </c>
      <c r="D129" t="str">
        <f>CONCATENATE($D$4,": ",CONCATENATE("N[",Worksheet!AC123,"]"))</f>
        <v xml:space="preserve"> (Сплит система) Площадь помещения: N[11]</v>
      </c>
      <c r="E129" t="str">
        <f>CONCATENATE($E$4,": ",IF(Worksheet!K123="Y",CONCATENATE("S[","да]"),CONCATENATE("S[","нет]")))</f>
        <v xml:space="preserve"> (Сплит система) Инвертор: S[да]</v>
      </c>
      <c r="F129" t="str">
        <f>CONCATENATE($F$4,": ",CONCATENATE("N[",Worksheet!M123,"]"))</f>
        <v xml:space="preserve"> (Сплит система) Теплопроизводительность: N[2]</v>
      </c>
      <c r="G129" t="str">
        <f>CONCATENATE($G$4,": ",CONCATENATE("N[",Worksheet!N123,"]"))</f>
        <v xml:space="preserve"> (Потребляемая мощность) Охлаждение: N[0,018]</v>
      </c>
      <c r="H129" t="str">
        <f>CONCATENATE($H$4,": ",CONCATENATE("N[",Worksheet!O123,"]"))</f>
        <v xml:space="preserve"> (Потребляемая мощность) Обогрев: N[0,018]</v>
      </c>
      <c r="I129" t="str">
        <f t="shared" si="10"/>
        <v xml:space="preserve"> (Рабочий ток) Охлаждение: </v>
      </c>
      <c r="J129" t="str">
        <f t="shared" si="11"/>
        <v xml:space="preserve"> (Рабочий ток) Обогрев: </v>
      </c>
      <c r="K129" t="str">
        <f t="shared" si="11"/>
        <v xml:space="preserve"> (Рабочий ток) Обогрев: </v>
      </c>
      <c r="L129" t="str">
        <f>CONCATENATE($L$4,": ",CONCATENATE("S[",Worksheet!AT123,"]"))</f>
        <v xml:space="preserve"> (Рабочий ток) Хладагент: S[R410A]</v>
      </c>
      <c r="M129" t="str">
        <f t="shared" si="12"/>
        <v xml:space="preserve"> (Рабочий ток) Количество хладагента: </v>
      </c>
      <c r="N129" t="str">
        <f t="shared" si="13"/>
        <v xml:space="preserve"> (Рабочий ток) Объем рециркулируемого воздуха внутреннего блока: </v>
      </c>
      <c r="O129" t="str">
        <f t="shared" si="14"/>
        <v xml:space="preserve"> (Внутренний блок) Размеры (Ш × Г × В): </v>
      </c>
      <c r="P129" t="str">
        <f t="shared" si="15"/>
        <v xml:space="preserve"> (Внутренний блок) Упаковка (Ш × Г × В): </v>
      </c>
      <c r="Q129" t="str">
        <f t="shared" si="16"/>
        <v xml:space="preserve"> (Внутренний блок) Масса (нетто / брутто): </v>
      </c>
      <c r="R129" t="str">
        <f>CONCATENATE($R$4,": ",CONCATENATE("S[",CONCATENATE(Worksheet!R123," / ",Worksheet!S123),"]"))</f>
        <v xml:space="preserve"> (Внутренний блок) Уровень шума мин. / макс.: S[ / ]</v>
      </c>
      <c r="S129" t="str">
        <f>CONCATENATE($S$4,": ",CONCATENATE("S[",Worksheet!AK123,"]"))</f>
        <v xml:space="preserve"> (Наружный блок) Марка компрессора: S[]</v>
      </c>
      <c r="T129" t="str">
        <f t="shared" si="17"/>
        <v xml:space="preserve"> (Наружный блок) Размеры (Ш × Г × В): </v>
      </c>
      <c r="U129" t="str">
        <f t="shared" si="18"/>
        <v xml:space="preserve"> (Наружный блок) Упаковка (Ш × Г × В): </v>
      </c>
      <c r="V129" t="str">
        <f t="shared" si="19"/>
        <v xml:space="preserve"> (Наружный блок) Масса (нетто / брутто): </v>
      </c>
      <c r="W129" t="str">
        <f>CONCATENATE($W$4,": ",CONCATENATE("N[",Worksheet!V123,"]"))</f>
        <v xml:space="preserve"> (Наружный блок) Максимальный уровень шума: N[]</v>
      </c>
      <c r="X129" t="str">
        <f>CONCATENATE("N[",Worksheet!AM123,"]")</f>
        <v>N[6,35]</v>
      </c>
      <c r="Y129" t="str">
        <f>CONCATENATE($Y$4,": ",CONCATENATE("N[",Worksheet!AN123,"]"))</f>
        <v xml:space="preserve"> (Соединительные трубы) Газовая линия : N[9,52]</v>
      </c>
      <c r="Z129" t="str">
        <f>CONCATENATE($Z$4,": ",CONCATENATE("N[",Worksheet!P123,"]"))</f>
        <v xml:space="preserve"> (Соединительные трубы) Максимальная длина трубопровода: N[]</v>
      </c>
      <c r="AA129" t="str">
        <f>CONCATENATE($AA$4,": ",CONCATENATE("S[",Worksheet!Q123,"]"))</f>
        <v xml:space="preserve"> (Соединительные трубы) Максимальный перепад высот: S[]</v>
      </c>
      <c r="AB129" t="str">
        <f>CONCATENATE($AB$4,": ",CONCATENATE("S[",CONCATENATE("от ",Worksheet!W123," до +",Worksheet!X123),"]"))</f>
        <v xml:space="preserve"> (Допустимая темп. наружного воздуха) Охлаждение: S[от  до +]</v>
      </c>
      <c r="AC129" t="str">
        <f>CONCATENATE($AC$4,": ",CONCATENATE("S[",CONCATENATE("от ",Worksheet!Y123," до +",Worksheet!Z123),"]"))</f>
        <v xml:space="preserve"> (Допустимая темп. наружного воздуха) Обогрев: S[от  до +]</v>
      </c>
    </row>
    <row r="130" spans="1:29" x14ac:dyDescent="0.25">
      <c r="A130" t="str">
        <f>CONCATENATE($A$4,": ",CONCATENATE("E[",Worksheet!B124,"]"))</f>
        <v>Производитель: E[FUJITSU]</v>
      </c>
      <c r="B130" s="11" t="str">
        <f>CONCATENATE($B$4,": ",CONCATENATE(Worksheet!C124,"[",IF(LEFT(TRIM(Worksheet!D124),6)="Сплит-","Сплит-система",IF(LEFT(TRIM(Worksheet!D124),1)="Блок н","Наружный блок","Блок внутренний")),"]"))</f>
        <v xml:space="preserve"> Тип: MULTY[Блок внутренний]</v>
      </c>
      <c r="C130" t="str">
        <f>CONCATENATE($C$4,": ",CONCATENATE("N[",Worksheet!L124,"]"))</f>
        <v xml:space="preserve"> (Сплит система) Холодопроизводительность: N[5,5]</v>
      </c>
      <c r="D130" t="str">
        <f>CONCATENATE($D$4,": ",CONCATENATE("N[",Worksheet!AC124,"]"))</f>
        <v xml:space="preserve"> (Сплит система) Площадь помещения: N[31]</v>
      </c>
      <c r="E130" t="str">
        <f>CONCATENATE($E$4,": ",IF(Worksheet!K124="Y",CONCATENATE("S[","да]"),CONCATENATE("S[","нет]")))</f>
        <v xml:space="preserve"> (Сплит система) Инвертор: S[да]</v>
      </c>
      <c r="F130" t="str">
        <f>CONCATENATE($F$4,": ",CONCATENATE("N[",Worksheet!M124,"]"))</f>
        <v xml:space="preserve"> (Сплит система) Теплопроизводительность: N[5,5]</v>
      </c>
      <c r="G130" t="str">
        <f>CONCATENATE($G$4,": ",CONCATENATE("N[",Worksheet!N124,"]"))</f>
        <v xml:space="preserve"> (Потребляемая мощность) Охлаждение: N[5,5]</v>
      </c>
      <c r="H130" t="str">
        <f>CONCATENATE($H$4,": ",CONCATENATE("N[",Worksheet!O124,"]"))</f>
        <v xml:space="preserve"> (Потребляемая мощность) Обогрев: N[5,5]</v>
      </c>
      <c r="I130" t="str">
        <f t="shared" si="10"/>
        <v xml:space="preserve"> (Рабочий ток) Охлаждение: </v>
      </c>
      <c r="J130" t="str">
        <f t="shared" si="11"/>
        <v xml:space="preserve"> (Рабочий ток) Обогрев: </v>
      </c>
      <c r="K130" t="str">
        <f t="shared" si="11"/>
        <v xml:space="preserve"> (Рабочий ток) Обогрев: </v>
      </c>
      <c r="L130" t="str">
        <f>CONCATENATE($L$4,": ",CONCATENATE("S[",Worksheet!AT124,"]"))</f>
        <v xml:space="preserve"> (Рабочий ток) Хладагент: S[]</v>
      </c>
      <c r="M130" t="str">
        <f t="shared" si="12"/>
        <v xml:space="preserve"> (Рабочий ток) Количество хладагента: </v>
      </c>
      <c r="N130" t="str">
        <f t="shared" si="13"/>
        <v xml:space="preserve"> (Рабочий ток) Объем рециркулируемого воздуха внутреннего блока: </v>
      </c>
      <c r="O130" t="str">
        <f t="shared" si="14"/>
        <v xml:space="preserve"> (Внутренний блок) Размеры (Ш × Г × В): </v>
      </c>
      <c r="P130" t="str">
        <f t="shared" si="15"/>
        <v xml:space="preserve"> (Внутренний блок) Упаковка (Ш × Г × В): </v>
      </c>
      <c r="Q130" t="str">
        <f t="shared" si="16"/>
        <v xml:space="preserve"> (Внутренний блок) Масса (нетто / брутто): </v>
      </c>
      <c r="R130" t="str">
        <f>CONCATENATE($R$4,": ",CONCATENATE("S[",CONCATENATE(Worksheet!R124," / ",Worksheet!S124),"]"))</f>
        <v xml:space="preserve"> (Внутренний блок) Уровень шума мин. / макс.: S[30 / 49]</v>
      </c>
      <c r="S130" t="str">
        <f>CONCATENATE($S$4,": ",CONCATENATE("S[",Worksheet!AK124,"]"))</f>
        <v xml:space="preserve"> (Наружный блок) Марка компрессора: S[]</v>
      </c>
      <c r="T130" t="str">
        <f t="shared" si="17"/>
        <v xml:space="preserve"> (Наружный блок) Размеры (Ш × Г × В): </v>
      </c>
      <c r="U130" t="str">
        <f t="shared" si="18"/>
        <v xml:space="preserve"> (Наружный блок) Упаковка (Ш × Г × В): </v>
      </c>
      <c r="V130" t="str">
        <f t="shared" si="19"/>
        <v xml:space="preserve"> (Наружный блок) Масса (нетто / брутто): </v>
      </c>
      <c r="W130" t="str">
        <f>CONCATENATE($W$4,": ",CONCATENATE("N[",Worksheet!V124,"]"))</f>
        <v xml:space="preserve"> (Наружный блок) Максимальный уровень шума: N[]</v>
      </c>
      <c r="X130" t="str">
        <f>CONCATENATE("N[",Worksheet!AM124,"]")</f>
        <v>N[6,35]</v>
      </c>
      <c r="Y130" t="str">
        <f>CONCATENATE($Y$4,": ",CONCATENATE("N[",Worksheet!AN124,"]"))</f>
        <v xml:space="preserve"> (Соединительные трубы) Газовая линия : N[15,88]</v>
      </c>
      <c r="Z130" t="str">
        <f>CONCATENATE($Z$4,": ",CONCATENATE("N[",Worksheet!P124,"]"))</f>
        <v xml:space="preserve"> (Соединительные трубы) Максимальная длина трубопровода: N[]</v>
      </c>
      <c r="AA130" t="str">
        <f>CONCATENATE($AA$4,": ",CONCATENATE("S[",Worksheet!Q124,"]"))</f>
        <v xml:space="preserve"> (Соединительные трубы) Максимальный перепад высот: S[]</v>
      </c>
      <c r="AB130" t="str">
        <f>CONCATENATE($AB$4,": ",CONCATENATE("S[",CONCATENATE("от ",Worksheet!W124," до +",Worksheet!X124),"]"))</f>
        <v xml:space="preserve"> (Допустимая темп. наружного воздуха) Охлаждение: S[от  до +]</v>
      </c>
      <c r="AC130" t="str">
        <f>CONCATENATE($AC$4,": ",CONCATENATE("S[",CONCATENATE("от ",Worksheet!Y124," до +",Worksheet!Z124),"]"))</f>
        <v xml:space="preserve"> (Допустимая темп. наружного воздуха) Обогрев: S[от  до +]</v>
      </c>
    </row>
    <row r="131" spans="1:29" x14ac:dyDescent="0.25">
      <c r="A131" t="str">
        <f>CONCATENATE($A$4,": ",CONCATENATE("E[",Worksheet!B125,"]"))</f>
        <v>Производитель: E[FUJITSU]</v>
      </c>
      <c r="B131" s="11" t="str">
        <f>CONCATENATE($B$4,": ",CONCATENATE(Worksheet!C125,"[",IF(LEFT(TRIM(Worksheet!D125),6)="Сплит-","Сплит-система",IF(LEFT(TRIM(Worksheet!D125),1)="Блок н","Наружный блок","Блок внутренний")),"]"))</f>
        <v xml:space="preserve"> Тип: MULTY[Блок внутренний]</v>
      </c>
      <c r="C131" t="str">
        <f>CONCATENATE($C$4,": ",CONCATENATE("N[",Worksheet!L125,"]"))</f>
        <v xml:space="preserve"> (Сплит система) Холодопроизводительность: N[4]</v>
      </c>
      <c r="D131" t="str">
        <f>CONCATENATE($D$4,": ",CONCATENATE("N[",Worksheet!AC125,"]"))</f>
        <v xml:space="preserve"> (Сплит система) Площадь помещения: N[22]</v>
      </c>
      <c r="E131" t="str">
        <f>CONCATENATE($E$4,": ",IF(Worksheet!K125="Y",CONCATENATE("S[","да]"),CONCATENATE("S[","нет]")))</f>
        <v xml:space="preserve"> (Сплит система) Инвертор: S[да]</v>
      </c>
      <c r="F131" t="str">
        <f>CONCATENATE($F$4,": ",CONCATENATE("N[",Worksheet!M125,"]"))</f>
        <v xml:space="preserve"> (Сплит система) Теплопроизводительность: N[4]</v>
      </c>
      <c r="G131" t="str">
        <f>CONCATENATE($G$4,": ",CONCATENATE("N[",Worksheet!N125,"]"))</f>
        <v xml:space="preserve"> (Потребляемая мощность) Охлаждение: N[0,026]</v>
      </c>
      <c r="H131" t="str">
        <f>CONCATENATE($H$4,": ",CONCATENATE("N[",Worksheet!O125,"]"))</f>
        <v xml:space="preserve"> (Потребляемая мощность) Обогрев: N[0,026]</v>
      </c>
      <c r="I131" t="str">
        <f t="shared" si="10"/>
        <v xml:space="preserve"> (Рабочий ток) Охлаждение: </v>
      </c>
      <c r="J131" t="str">
        <f t="shared" si="11"/>
        <v xml:space="preserve"> (Рабочий ток) Обогрев: </v>
      </c>
      <c r="K131" t="str">
        <f t="shared" si="11"/>
        <v xml:space="preserve"> (Рабочий ток) Обогрев: </v>
      </c>
      <c r="L131" t="str">
        <f>CONCATENATE($L$4,": ",CONCATENATE("S[",Worksheet!AT125,"]"))</f>
        <v xml:space="preserve"> (Рабочий ток) Хладагент: S[]</v>
      </c>
      <c r="M131" t="str">
        <f t="shared" si="12"/>
        <v xml:space="preserve"> (Рабочий ток) Количество хладагента: </v>
      </c>
      <c r="N131" t="str">
        <f t="shared" si="13"/>
        <v xml:space="preserve"> (Рабочий ток) Объем рециркулируемого воздуха внутреннего блока: </v>
      </c>
      <c r="O131" t="str">
        <f t="shared" si="14"/>
        <v xml:space="preserve"> (Внутренний блок) Размеры (Ш × Г × В): </v>
      </c>
      <c r="P131" t="str">
        <f t="shared" si="15"/>
        <v xml:space="preserve"> (Внутренний блок) Упаковка (Ш × Г × В): </v>
      </c>
      <c r="Q131" t="str">
        <f t="shared" si="16"/>
        <v xml:space="preserve"> (Внутренний блок) Масса (нетто / брутто): </v>
      </c>
      <c r="R131" t="str">
        <f>CONCATENATE($R$4,": ",CONCATENATE("S[",CONCATENATE(Worksheet!R125," / ",Worksheet!S125),"]"))</f>
        <v xml:space="preserve"> (Внутренний блок) Уровень шума мин. / макс.: S[29 / 39]</v>
      </c>
      <c r="S131" t="str">
        <f>CONCATENATE($S$4,": ",CONCATENATE("S[",Worksheet!AK125,"]"))</f>
        <v xml:space="preserve"> (Наружный блок) Марка компрессора: S[]</v>
      </c>
      <c r="T131" t="str">
        <f t="shared" si="17"/>
        <v xml:space="preserve"> (Наружный блок) Размеры (Ш × Г × В): </v>
      </c>
      <c r="U131" t="str">
        <f t="shared" si="18"/>
        <v xml:space="preserve"> (Наружный блок) Упаковка (Ш × Г × В): </v>
      </c>
      <c r="V131" t="str">
        <f t="shared" si="19"/>
        <v xml:space="preserve"> (Наружный блок) Масса (нетто / брутто): </v>
      </c>
      <c r="W131" t="str">
        <f>CONCATENATE($W$4,": ",CONCATENATE("N[",Worksheet!V125,"]"))</f>
        <v xml:space="preserve"> (Наружный блок) Максимальный уровень шума: N[]</v>
      </c>
      <c r="X131" t="str">
        <f>CONCATENATE("N[",Worksheet!AM125,"]")</f>
        <v>N[6,35]</v>
      </c>
      <c r="Y131" t="str">
        <f>CONCATENATE($Y$4,": ",CONCATENATE("N[",Worksheet!AN125,"]"))</f>
        <v xml:space="preserve"> (Соединительные трубы) Газовая линия : N[12,7]</v>
      </c>
      <c r="Z131" t="str">
        <f>CONCATENATE($Z$4,": ",CONCATENATE("N[",Worksheet!P125,"]"))</f>
        <v xml:space="preserve"> (Соединительные трубы) Максимальная длина трубопровода: N[]</v>
      </c>
      <c r="AA131" t="str">
        <f>CONCATENATE($AA$4,": ",CONCATENATE("S[",Worksheet!Q125,"]"))</f>
        <v xml:space="preserve"> (Соединительные трубы) Максимальный перепад высот: S[]</v>
      </c>
      <c r="AB131" t="str">
        <f>CONCATENATE($AB$4,": ",CONCATENATE("S[",CONCATENATE("от ",Worksheet!W125," до +",Worksheet!X125),"]"))</f>
        <v xml:space="preserve"> (Допустимая темп. наружного воздуха) Охлаждение: S[от  до +]</v>
      </c>
      <c r="AC131" t="str">
        <f>CONCATENATE($AC$4,": ",CONCATENATE("S[",CONCATENATE("от ",Worksheet!Y125," до +",Worksheet!Z125),"]"))</f>
        <v xml:space="preserve"> (Допустимая темп. наружного воздуха) Обогрев: S[от  до +]</v>
      </c>
    </row>
    <row r="132" spans="1:29" x14ac:dyDescent="0.25">
      <c r="A132" t="str">
        <f>CONCATENATE($A$4,": ",CONCATENATE("E[",Worksheet!B126,"]"))</f>
        <v>Производитель: E[FUJITSU]</v>
      </c>
      <c r="B132" s="11" t="str">
        <f>CONCATENATE($B$4,": ",CONCATENATE(Worksheet!C126,"[",IF(LEFT(TRIM(Worksheet!D126),6)="Сплит-","Сплит-система",IF(LEFT(TRIM(Worksheet!D126),1)="Блок н","Наружный блок","Блок внутренний")),"]"))</f>
        <v xml:space="preserve"> Тип: MULTY[Блок внутренний]</v>
      </c>
      <c r="C132" t="str">
        <f>CONCATENATE($C$4,": ",CONCATENATE("N[",Worksheet!L126,"]"))</f>
        <v xml:space="preserve"> (Сплит система) Холодопроизводительность: N[5]</v>
      </c>
      <c r="D132" t="str">
        <f>CONCATENATE($D$4,": ",CONCATENATE("N[",Worksheet!AC126,"]"))</f>
        <v xml:space="preserve"> (Сплит система) Площадь помещения: N[29]</v>
      </c>
      <c r="E132" t="str">
        <f>CONCATENATE($E$4,": ",IF(Worksheet!K126="Y",CONCATENATE("S[","да]"),CONCATENATE("S[","нет]")))</f>
        <v xml:space="preserve"> (Сплит система) Инвертор: S[да]</v>
      </c>
      <c r="F132" t="str">
        <f>CONCATENATE($F$4,": ",CONCATENATE("N[",Worksheet!M126,"]"))</f>
        <v xml:space="preserve"> (Сплит система) Теплопроизводительность: N[5]</v>
      </c>
      <c r="G132" t="str">
        <f>CONCATENATE($G$4,": ",CONCATENATE("N[",Worksheet!N126,"]"))</f>
        <v xml:space="preserve"> (Потребляемая мощность) Охлаждение: N[0,047]</v>
      </c>
      <c r="H132" t="str">
        <f>CONCATENATE($H$4,": ",CONCATENATE("N[",Worksheet!O126,"]"))</f>
        <v xml:space="preserve"> (Потребляемая мощность) Обогрев: N[0,047]</v>
      </c>
      <c r="I132" t="str">
        <f t="shared" si="10"/>
        <v xml:space="preserve"> (Рабочий ток) Охлаждение: </v>
      </c>
      <c r="J132" t="str">
        <f t="shared" si="11"/>
        <v xml:space="preserve"> (Рабочий ток) Обогрев: </v>
      </c>
      <c r="K132" t="str">
        <f t="shared" si="11"/>
        <v xml:space="preserve"> (Рабочий ток) Обогрев: </v>
      </c>
      <c r="L132" t="str">
        <f>CONCATENATE($L$4,": ",CONCATENATE("S[",Worksheet!AT126,"]"))</f>
        <v xml:space="preserve"> (Рабочий ток) Хладагент: S[]</v>
      </c>
      <c r="M132" t="str">
        <f t="shared" si="12"/>
        <v xml:space="preserve"> (Рабочий ток) Количество хладагента: </v>
      </c>
      <c r="N132" t="str">
        <f t="shared" si="13"/>
        <v xml:space="preserve"> (Рабочий ток) Объем рециркулируемого воздуха внутреннего блока: </v>
      </c>
      <c r="O132" t="str">
        <f t="shared" si="14"/>
        <v xml:space="preserve"> (Внутренний блок) Размеры (Ш × Г × В): </v>
      </c>
      <c r="P132" t="str">
        <f t="shared" si="15"/>
        <v xml:space="preserve"> (Внутренний блок) Упаковка (Ш × Г × В): </v>
      </c>
      <c r="Q132" t="str">
        <f t="shared" si="16"/>
        <v xml:space="preserve"> (Внутренний блок) Масса (нетто / брутто): </v>
      </c>
      <c r="R132" t="str">
        <f>CONCATENATE($R$4,": ",CONCATENATE("S[",CONCATENATE(Worksheet!R126," / ",Worksheet!S126),"]"))</f>
        <v xml:space="preserve"> (Внутренний блок) Уровень шума мин. / макс.: S[32 / 44]</v>
      </c>
      <c r="S132" t="str">
        <f>CONCATENATE($S$4,": ",CONCATENATE("S[",Worksheet!AK126,"]"))</f>
        <v xml:space="preserve"> (Наружный блок) Марка компрессора: S[]</v>
      </c>
      <c r="T132" t="str">
        <f t="shared" si="17"/>
        <v xml:space="preserve"> (Наружный блок) Размеры (Ш × Г × В): </v>
      </c>
      <c r="U132" t="str">
        <f t="shared" si="18"/>
        <v xml:space="preserve"> (Наружный блок) Упаковка (Ш × Г × В): </v>
      </c>
      <c r="V132" t="str">
        <f t="shared" si="19"/>
        <v xml:space="preserve"> (Наружный блок) Масса (нетто / брутто): </v>
      </c>
      <c r="W132" t="str">
        <f>CONCATENATE($W$4,": ",CONCATENATE("N[",Worksheet!V126,"]"))</f>
        <v xml:space="preserve"> (Наружный блок) Максимальный уровень шума: N[]</v>
      </c>
      <c r="X132" t="str">
        <f>CONCATENATE("N[",Worksheet!AM126,"]")</f>
        <v>N[6,35]</v>
      </c>
      <c r="Y132" t="str">
        <f>CONCATENATE($Y$4,": ",CONCATENATE("N[",Worksheet!AN126,"]"))</f>
        <v xml:space="preserve"> (Соединительные трубы) Газовая линия : N[12,7]</v>
      </c>
      <c r="Z132" t="str">
        <f>CONCATENATE($Z$4,": ",CONCATENATE("N[",Worksheet!P126,"]"))</f>
        <v xml:space="preserve"> (Соединительные трубы) Максимальная длина трубопровода: N[25]</v>
      </c>
      <c r="AA132" t="str">
        <f>CONCATENATE($AA$4,": ",CONCATENATE("S[",Worksheet!Q126,"]"))</f>
        <v xml:space="preserve"> (Соединительные трубы) Максимальный перепад высот: S[15]</v>
      </c>
      <c r="AB132" t="str">
        <f>CONCATENATE($AB$4,": ",CONCATENATE("S[",CONCATENATE("от ",Worksheet!W126," до +",Worksheet!X126),"]"))</f>
        <v xml:space="preserve"> (Допустимая темп. наружного воздуха) Охлаждение: S[от  до +]</v>
      </c>
      <c r="AC132" t="str">
        <f>CONCATENATE($AC$4,": ",CONCATENATE("S[",CONCATENATE("от ",Worksheet!Y126," до +",Worksheet!Z126),"]"))</f>
        <v xml:space="preserve"> (Допустимая темп. наружного воздуха) Обогрев: S[от  до +]</v>
      </c>
    </row>
    <row r="133" spans="1:29" x14ac:dyDescent="0.25">
      <c r="A133" t="str">
        <f>CONCATENATE($A$4,": ",CONCATENATE("E[",Worksheet!B127,"]"))</f>
        <v>Производитель: E[FUJITSU]</v>
      </c>
      <c r="B133" s="11" t="str">
        <f>CONCATENATE($B$4,": ",CONCATENATE(Worksheet!C127,"[",IF(LEFT(TRIM(Worksheet!D127),6)="Сплит-","Сплит-система",IF(LEFT(TRIM(Worksheet!D127),1)="Блок н","Наружный блок","Блок внутренний")),"]"))</f>
        <v xml:space="preserve"> Тип: MULTY[Блок внутренний]</v>
      </c>
      <c r="C133" t="str">
        <f>CONCATENATE($C$4,": ",CONCATENATE("N[",Worksheet!L127,"]"))</f>
        <v xml:space="preserve"> (Сплит система) Холодопроизводительность: N[6,25]</v>
      </c>
      <c r="D133" t="str">
        <f>CONCATENATE($D$4,": ",CONCATENATE("N[",Worksheet!AC127,"]"))</f>
        <v xml:space="preserve"> (Сплит система) Площадь помещения: N[35]</v>
      </c>
      <c r="E133" t="str">
        <f>CONCATENATE($E$4,": ",IF(Worksheet!K127="Y",CONCATENATE("S[","да]"),CONCATENATE("S[","нет]")))</f>
        <v xml:space="preserve"> (Сплит система) Инвертор: S[да]</v>
      </c>
      <c r="F133" t="str">
        <f>CONCATENATE($F$4,": ",CONCATENATE("N[",Worksheet!M127,"]"))</f>
        <v xml:space="preserve"> (Сплит система) Теплопроизводительность: N[7]</v>
      </c>
      <c r="G133" t="str">
        <f>CONCATENATE($G$4,": ",CONCATENATE("N[",Worksheet!N127,"]"))</f>
        <v xml:space="preserve"> (Потребляемая мощность) Охлаждение: N[0,08]</v>
      </c>
      <c r="H133" t="str">
        <f>CONCATENATE($H$4,": ",CONCATENATE("N[",Worksheet!O127,"]"))</f>
        <v xml:space="preserve"> (Потребляемая мощность) Обогрев: N[0,08]</v>
      </c>
      <c r="I133" t="str">
        <f t="shared" si="10"/>
        <v xml:space="preserve"> (Рабочий ток) Охлаждение: </v>
      </c>
      <c r="J133" t="str">
        <f t="shared" si="11"/>
        <v xml:space="preserve"> (Рабочий ток) Обогрев: </v>
      </c>
      <c r="K133" t="str">
        <f t="shared" si="11"/>
        <v xml:space="preserve"> (Рабочий ток) Обогрев: </v>
      </c>
      <c r="L133" t="str">
        <f>CONCATENATE($L$4,": ",CONCATENATE("S[",Worksheet!AT127,"]"))</f>
        <v xml:space="preserve"> (Рабочий ток) Хладагент: S[]</v>
      </c>
      <c r="M133" t="str">
        <f t="shared" si="12"/>
        <v xml:space="preserve"> (Рабочий ток) Количество хладагента: </v>
      </c>
      <c r="N133" t="str">
        <f t="shared" si="13"/>
        <v xml:space="preserve"> (Рабочий ток) Объем рециркулируемого воздуха внутреннего блока: </v>
      </c>
      <c r="O133" t="str">
        <f t="shared" si="14"/>
        <v xml:space="preserve"> (Внутренний блок) Размеры (Ш × Г × В): </v>
      </c>
      <c r="P133" t="str">
        <f t="shared" si="15"/>
        <v xml:space="preserve"> (Внутренний блок) Упаковка (Ш × Г × В): </v>
      </c>
      <c r="Q133" t="str">
        <f t="shared" si="16"/>
        <v xml:space="preserve"> (Внутренний блок) Масса (нетто / брутто): </v>
      </c>
      <c r="R133" t="str">
        <f>CONCATENATE($R$4,": ",CONCATENATE("S[",CONCATENATE(Worksheet!R127," / ",Worksheet!S127),"]"))</f>
        <v xml:space="preserve"> (Внутренний блок) Уровень шума мин. / макс.: S[35 / 49]</v>
      </c>
      <c r="S133" t="str">
        <f>CONCATENATE($S$4,": ",CONCATENATE("S[",Worksheet!AK127,"]"))</f>
        <v xml:space="preserve"> (Наружный блок) Марка компрессора: S[]</v>
      </c>
      <c r="T133" t="str">
        <f t="shared" si="17"/>
        <v xml:space="preserve"> (Наружный блок) Размеры (Ш × Г × В): </v>
      </c>
      <c r="U133" t="str">
        <f t="shared" si="18"/>
        <v xml:space="preserve"> (Наружный блок) Упаковка (Ш × Г × В): </v>
      </c>
      <c r="V133" t="str">
        <f t="shared" si="19"/>
        <v xml:space="preserve"> (Наружный блок) Масса (нетто / брутто): </v>
      </c>
      <c r="W133" t="str">
        <f>CONCATENATE($W$4,": ",CONCATENATE("N[",Worksheet!V127,"]"))</f>
        <v xml:space="preserve"> (Наружный блок) Максимальный уровень шума: N[]</v>
      </c>
      <c r="X133" t="str">
        <f>CONCATENATE("N[",Worksheet!AM127,"]")</f>
        <v>N[6,35]</v>
      </c>
      <c r="Y133" t="str">
        <f>CONCATENATE($Y$4,": ",CONCATENATE("N[",Worksheet!AN127,"]"))</f>
        <v xml:space="preserve"> (Соединительные трубы) Газовая линия : N[15,88]</v>
      </c>
      <c r="Z133" t="str">
        <f>CONCATENATE($Z$4,": ",CONCATENATE("N[",Worksheet!P127,"]"))</f>
        <v xml:space="preserve"> (Соединительные трубы) Максимальная длина трубопровода: N[]</v>
      </c>
      <c r="AA133" t="str">
        <f>CONCATENATE($AA$4,": ",CONCATENATE("S[",Worksheet!Q127,"]"))</f>
        <v xml:space="preserve"> (Соединительные трубы) Максимальный перепад высот: S[]</v>
      </c>
      <c r="AB133" t="str">
        <f>CONCATENATE($AB$4,": ",CONCATENATE("S[",CONCATENATE("от ",Worksheet!W127," до +",Worksheet!X127),"]"))</f>
        <v xml:space="preserve"> (Допустимая темп. наружного воздуха) Охлаждение: S[от  до +]</v>
      </c>
      <c r="AC133" t="str">
        <f>CONCATENATE($AC$4,": ",CONCATENATE("S[",CONCATENATE("от ",Worksheet!Y127," до +",Worksheet!Z127),"]"))</f>
        <v xml:space="preserve"> (Допустимая темп. наружного воздуха) Обогрев: S[от  до +]</v>
      </c>
    </row>
    <row r="134" spans="1:29" x14ac:dyDescent="0.25">
      <c r="A134" t="str">
        <f>CONCATENATE($A$4,": ",CONCATENATE("E[",Worksheet!B128,"]"))</f>
        <v>Производитель: E[FUJITSU]</v>
      </c>
      <c r="B134" s="11" t="str">
        <f>CONCATENATE($B$4,": ",CONCATENATE(Worksheet!C128,"[",IF(LEFT(TRIM(Worksheet!D128),6)="Сплит-","Сплит-система",IF(LEFT(TRIM(Worksheet!D128),1)="Блок н","Наружный блок","Блок внутренний")),"]"))</f>
        <v xml:space="preserve"> Тип: MULTY[Блок внутренний]</v>
      </c>
      <c r="C134" t="str">
        <f>CONCATENATE($C$4,": ",CONCATENATE("N[",Worksheet!L128,"]"))</f>
        <v xml:space="preserve"> (Сплит система) Холодопроизводительность: N[6,8]</v>
      </c>
      <c r="D134" t="str">
        <f>CONCATENATE($D$4,": ",CONCATENATE("N[",Worksheet!AC128,"]"))</f>
        <v xml:space="preserve"> (Сплит система) Площадь помещения: N[38]</v>
      </c>
      <c r="E134" t="str">
        <f>CONCATENATE($E$4,": ",IF(Worksheet!K128="Y",CONCATENATE("S[","да]"),CONCATENATE("S[","нет]")))</f>
        <v xml:space="preserve"> (Сплит система) Инвертор: S[да]</v>
      </c>
      <c r="F134" t="str">
        <f>CONCATENATE($F$4,": ",CONCATENATE("N[",Worksheet!M128,"]"))</f>
        <v xml:space="preserve"> (Сплит система) Теплопроизводительность: N[8]</v>
      </c>
      <c r="G134" t="str">
        <f>CONCATENATE($G$4,": ",CONCATENATE("N[",Worksheet!N128,"]"))</f>
        <v xml:space="preserve"> (Потребляемая мощность) Охлаждение: N[2,21]</v>
      </c>
      <c r="H134" t="str">
        <f>CONCATENATE($H$4,": ",CONCATENATE("N[",Worksheet!O128,"]"))</f>
        <v xml:space="preserve"> (Потребляемая мощность) Обогрев: N[2,26]</v>
      </c>
      <c r="I134" t="str">
        <f t="shared" si="10"/>
        <v xml:space="preserve"> (Рабочий ток) Охлаждение: </v>
      </c>
      <c r="J134" t="str">
        <f t="shared" si="11"/>
        <v xml:space="preserve"> (Рабочий ток) Обогрев: </v>
      </c>
      <c r="K134" t="str">
        <f t="shared" si="11"/>
        <v xml:space="preserve"> (Рабочий ток) Обогрев: </v>
      </c>
      <c r="L134" t="str">
        <f>CONCATENATE($L$4,": ",CONCATENATE("S[",Worksheet!AT128,"]"))</f>
        <v xml:space="preserve"> (Рабочий ток) Хладагент: S[]</v>
      </c>
      <c r="M134" t="str">
        <f t="shared" si="12"/>
        <v xml:space="preserve"> (Рабочий ток) Количество хладагента: </v>
      </c>
      <c r="N134" t="str">
        <f t="shared" si="13"/>
        <v xml:space="preserve"> (Рабочий ток) Объем рециркулируемого воздуха внутреннего блока: </v>
      </c>
      <c r="O134" t="str">
        <f t="shared" si="14"/>
        <v xml:space="preserve"> (Внутренний блок) Размеры (Ш × Г × В): </v>
      </c>
      <c r="P134" t="str">
        <f t="shared" si="15"/>
        <v xml:space="preserve"> (Внутренний блок) Упаковка (Ш × Г × В): </v>
      </c>
      <c r="Q134" t="str">
        <f t="shared" si="16"/>
        <v xml:space="preserve"> (Внутренний блок) Масса (нетто / брутто): </v>
      </c>
      <c r="R134" t="str">
        <f>CONCATENATE($R$4,": ",CONCATENATE("S[",CONCATENATE(Worksheet!R128," / ",Worksheet!S128),"]"))</f>
        <v xml:space="preserve"> (Внутренний блок) Уровень шума мин. / макс.: S[35 / 49]</v>
      </c>
      <c r="S134" t="str">
        <f>CONCATENATE($S$4,": ",CONCATENATE("S[",Worksheet!AK128,"]"))</f>
        <v xml:space="preserve"> (Наружный блок) Марка компрессора: S[]</v>
      </c>
      <c r="T134" t="str">
        <f t="shared" si="17"/>
        <v xml:space="preserve"> (Наружный блок) Размеры (Ш × Г × В): </v>
      </c>
      <c r="U134" t="str">
        <f t="shared" si="18"/>
        <v xml:space="preserve"> (Наружный блок) Упаковка (Ш × Г × В): </v>
      </c>
      <c r="V134" t="str">
        <f t="shared" si="19"/>
        <v xml:space="preserve"> (Наружный блок) Масса (нетто / брутто): </v>
      </c>
      <c r="W134" t="str">
        <f>CONCATENATE($W$4,": ",CONCATENATE("N[",Worksheet!V128,"]"))</f>
        <v xml:space="preserve"> (Наружный блок) Максимальный уровень шума: N[]</v>
      </c>
      <c r="X134" t="str">
        <f>CONCATENATE("N[",Worksheet!AM128,"]")</f>
        <v>N[6,35]</v>
      </c>
      <c r="Y134" t="str">
        <f>CONCATENATE($Y$4,": ",CONCATENATE("N[",Worksheet!AN128,"]"))</f>
        <v xml:space="preserve"> (Соединительные трубы) Газовая линия : N[15,88]</v>
      </c>
      <c r="Z134" t="str">
        <f>CONCATENATE($Z$4,": ",CONCATENATE("N[",Worksheet!P128,"]"))</f>
        <v xml:space="preserve"> (Соединительные трубы) Максимальная длина трубопровода: N[30]</v>
      </c>
      <c r="AA134" t="str">
        <f>CONCATENATE($AA$4,": ",CONCATENATE("S[",Worksheet!Q128,"]"))</f>
        <v xml:space="preserve"> (Соединительные трубы) Максимальный перепад высот: S[20]</v>
      </c>
      <c r="AB134" t="str">
        <f>CONCATENATE($AB$4,": ",CONCATENATE("S[",CONCATENATE("от ",Worksheet!W128," до +",Worksheet!X128),"]"))</f>
        <v xml:space="preserve"> (Допустимая темп. наружного воздуха) Охлаждение: S[от  до +]</v>
      </c>
      <c r="AC134" t="str">
        <f>CONCATENATE($AC$4,": ",CONCATENATE("S[",CONCATENATE("от ",Worksheet!Y128," до +",Worksheet!Z128),"]"))</f>
        <v xml:space="preserve"> (Допустимая темп. наружного воздуха) Обогрев: S[от  до +]</v>
      </c>
    </row>
    <row r="135" spans="1:29" x14ac:dyDescent="0.25">
      <c r="A135" t="str">
        <f>CONCATENATE($A$4,": ",CONCATENATE("E[",Worksheet!B129,"]"))</f>
        <v>Производитель: E[FUJITSU]</v>
      </c>
      <c r="B135" s="11" t="str">
        <f>CONCATENATE($B$4,": ",CONCATENATE(Worksheet!C129,"[",IF(LEFT(TRIM(Worksheet!D129),6)="Сплит-","Сплит-система",IF(LEFT(TRIM(Worksheet!D129),1)="Блок н","Наружный блок","Блок внутренний")),"]"))</f>
        <v xml:space="preserve"> Тип: MULTY[Блок внутренний]</v>
      </c>
      <c r="C135" t="str">
        <f>CONCATENATE($C$4,": ",CONCATENATE("N[",Worksheet!L129,"]"))</f>
        <v xml:space="preserve"> (Сплит система) Холодопроизводительность: N[2,5]</v>
      </c>
      <c r="D135" t="str">
        <f>CONCATENATE($D$4,": ",CONCATENATE("N[",Worksheet!AC129,"]"))</f>
        <v xml:space="preserve"> (Сплит система) Площадь помещения: N[14]</v>
      </c>
      <c r="E135" t="str">
        <f>CONCATENATE($E$4,": ",IF(Worksheet!K129="Y",CONCATENATE("S[","да]"),CONCATENATE("S[","нет]")))</f>
        <v xml:space="preserve"> (Сплит система) Инвертор: S[да]</v>
      </c>
      <c r="F135" t="str">
        <f>CONCATENATE($F$4,": ",CONCATENATE("N[",Worksheet!M129,"]"))</f>
        <v xml:space="preserve"> (Сплит система) Теплопроизводительность: N[2,5]</v>
      </c>
      <c r="G135" t="str">
        <f>CONCATENATE($G$4,": ",CONCATENATE("N[",Worksheet!N129,"]"))</f>
        <v xml:space="preserve"> (Потребляемая мощность) Охлаждение: N[0,016]</v>
      </c>
      <c r="H135" t="str">
        <f>CONCATENATE($H$4,": ",CONCATENATE("N[",Worksheet!O129,"]"))</f>
        <v xml:space="preserve"> (Потребляемая мощность) Обогрев: N[0,016]</v>
      </c>
      <c r="I135" t="str">
        <f t="shared" si="10"/>
        <v xml:space="preserve"> (Рабочий ток) Охлаждение: </v>
      </c>
      <c r="J135" t="str">
        <f t="shared" si="11"/>
        <v xml:space="preserve"> (Рабочий ток) Обогрев: </v>
      </c>
      <c r="K135" t="str">
        <f t="shared" si="11"/>
        <v xml:space="preserve"> (Рабочий ток) Обогрев: </v>
      </c>
      <c r="L135" t="str">
        <f>CONCATENATE($L$4,": ",CONCATENATE("S[",Worksheet!AT129,"]"))</f>
        <v xml:space="preserve"> (Рабочий ток) Хладагент: S[R410A]</v>
      </c>
      <c r="M135" t="str">
        <f t="shared" si="12"/>
        <v xml:space="preserve"> (Рабочий ток) Количество хладагента: </v>
      </c>
      <c r="N135" t="str">
        <f t="shared" si="13"/>
        <v xml:space="preserve"> (Рабочий ток) Объем рециркулируемого воздуха внутреннего блока: </v>
      </c>
      <c r="O135" t="str">
        <f t="shared" si="14"/>
        <v xml:space="preserve"> (Внутренний блок) Размеры (Ш × Г × В): </v>
      </c>
      <c r="P135" t="str">
        <f t="shared" si="15"/>
        <v xml:space="preserve"> (Внутренний блок) Упаковка (Ш × Г × В): </v>
      </c>
      <c r="Q135" t="str">
        <f t="shared" si="16"/>
        <v xml:space="preserve"> (Внутренний блок) Масса (нетто / брутто): </v>
      </c>
      <c r="R135" t="str">
        <f>CONCATENATE($R$4,": ",CONCATENATE("S[",CONCATENATE(Worksheet!R129," / ",Worksheet!S129),"]"))</f>
        <v xml:space="preserve"> (Внутренний блок) Уровень шума мин. / макс.: S[22 / 39]</v>
      </c>
      <c r="S135" t="str">
        <f>CONCATENATE($S$4,": ",CONCATENATE("S[",Worksheet!AK129,"]"))</f>
        <v xml:space="preserve"> (Наружный блок) Марка компрессора: S[]</v>
      </c>
      <c r="T135" t="str">
        <f t="shared" si="17"/>
        <v xml:space="preserve"> (Наружный блок) Размеры (Ш × Г × В): </v>
      </c>
      <c r="U135" t="str">
        <f t="shared" si="18"/>
        <v xml:space="preserve"> (Наружный блок) Упаковка (Ш × Г × В): </v>
      </c>
      <c r="V135" t="str">
        <f t="shared" si="19"/>
        <v xml:space="preserve"> (Наружный блок) Масса (нетто / брутто): </v>
      </c>
      <c r="W135" t="str">
        <f>CONCATENATE($W$4,": ",CONCATENATE("N[",Worksheet!V129,"]"))</f>
        <v xml:space="preserve"> (Наружный блок) Максимальный уровень шума: N[]</v>
      </c>
      <c r="X135" t="str">
        <f>CONCATENATE("N[",Worksheet!AM129,"]")</f>
        <v>N[6,35]</v>
      </c>
      <c r="Y135" t="str">
        <f>CONCATENATE($Y$4,": ",CONCATENATE("N[",Worksheet!AN129,"]"))</f>
        <v xml:space="preserve"> (Соединительные трубы) Газовая линия : N[9,52]</v>
      </c>
      <c r="Z135" t="str">
        <f>CONCATENATE($Z$4,": ",CONCATENATE("N[",Worksheet!P129,"]"))</f>
        <v xml:space="preserve"> (Соединительные трубы) Максимальная длина трубопровода: N[]</v>
      </c>
      <c r="AA135" t="str">
        <f>CONCATENATE($AA$4,": ",CONCATENATE("S[",Worksheet!Q129,"]"))</f>
        <v xml:space="preserve"> (Соединительные трубы) Максимальный перепад высот: S[]</v>
      </c>
      <c r="AB135" t="str">
        <f>CONCATENATE($AB$4,": ",CONCATENATE("S[",CONCATENATE("от ",Worksheet!W129," до +",Worksheet!X129),"]"))</f>
        <v xml:space="preserve"> (Допустимая темп. наружного воздуха) Охлаждение: S[от  до +]</v>
      </c>
      <c r="AC135" t="str">
        <f>CONCATENATE($AC$4,": ",CONCATENATE("S[",CONCATENATE("от ",Worksheet!Y129," до +",Worksheet!Z129),"]"))</f>
        <v xml:space="preserve"> (Допустимая темп. наружного воздуха) Обогрев: S[от  до +]</v>
      </c>
    </row>
    <row r="136" spans="1:29" x14ac:dyDescent="0.25">
      <c r="A136" t="str">
        <f>CONCATENATE($A$4,": ",CONCATENATE("E[",Worksheet!B130,"]"))</f>
        <v>Производитель: E[FUJITSU]</v>
      </c>
      <c r="B136" s="11" t="str">
        <f>CONCATENATE($B$4,": ",CONCATENATE(Worksheet!C130,"[",IF(LEFT(TRIM(Worksheet!D130),6)="Сплит-","Сплит-система",IF(LEFT(TRIM(Worksheet!D130),1)="Блок н","Наружный блок","Блок внутренний")),"]"))</f>
        <v xml:space="preserve"> Тип: MULTY[Блок внутренний]</v>
      </c>
      <c r="C136" t="str">
        <f>CONCATENATE($C$4,": ",CONCATENATE("N[",Worksheet!L130,"]"))</f>
        <v xml:space="preserve"> (Сплит система) Холодопроизводительность: N[3,5]</v>
      </c>
      <c r="D136" t="str">
        <f>CONCATENATE($D$4,": ",CONCATENATE("N[",Worksheet!AC130,"]"))</f>
        <v xml:space="preserve"> (Сплит система) Площадь помещения: N[20]</v>
      </c>
      <c r="E136" t="str">
        <f>CONCATENATE($E$4,": ",IF(Worksheet!K130="Y",CONCATENATE("S[","да]"),CONCATENATE("S[","нет]")))</f>
        <v xml:space="preserve"> (Сплит система) Инвертор: S[да]</v>
      </c>
      <c r="F136" t="str">
        <f>CONCATENATE($F$4,": ",CONCATENATE("N[",Worksheet!M130,"]"))</f>
        <v xml:space="preserve"> (Сплит система) Теплопроизводительность: N[3,5]</v>
      </c>
      <c r="G136" t="str">
        <f>CONCATENATE($G$4,": ",CONCATENATE("N[",Worksheet!N130,"]"))</f>
        <v xml:space="preserve"> (Потребляемая мощность) Охлаждение: N[0,02]</v>
      </c>
      <c r="H136" t="str">
        <f>CONCATENATE($H$4,": ",CONCATENATE("N[",Worksheet!O130,"]"))</f>
        <v xml:space="preserve"> (Потребляемая мощность) Обогрев: N[0,02]</v>
      </c>
      <c r="I136" t="str">
        <f t="shared" si="10"/>
        <v xml:space="preserve"> (Рабочий ток) Охлаждение: </v>
      </c>
      <c r="J136" t="str">
        <f t="shared" si="11"/>
        <v xml:space="preserve"> (Рабочий ток) Обогрев: </v>
      </c>
      <c r="K136" t="str">
        <f t="shared" si="11"/>
        <v xml:space="preserve"> (Рабочий ток) Обогрев: </v>
      </c>
      <c r="L136" t="str">
        <f>CONCATENATE($L$4,": ",CONCATENATE("S[",Worksheet!AT130,"]"))</f>
        <v xml:space="preserve"> (Рабочий ток) Хладагент: S[R410A]</v>
      </c>
      <c r="M136" t="str">
        <f t="shared" si="12"/>
        <v xml:space="preserve"> (Рабочий ток) Количество хладагента: </v>
      </c>
      <c r="N136" t="str">
        <f t="shared" si="13"/>
        <v xml:space="preserve"> (Рабочий ток) Объем рециркулируемого воздуха внутреннего блока: </v>
      </c>
      <c r="O136" t="str">
        <f t="shared" si="14"/>
        <v xml:space="preserve"> (Внутренний блок) Размеры (Ш × Г × В): </v>
      </c>
      <c r="P136" t="str">
        <f t="shared" si="15"/>
        <v xml:space="preserve"> (Внутренний блок) Упаковка (Ш × Г × В): </v>
      </c>
      <c r="Q136" t="str">
        <f t="shared" si="16"/>
        <v xml:space="preserve"> (Внутренний блок) Масса (нетто / брутто): </v>
      </c>
      <c r="R136" t="str">
        <f>CONCATENATE($R$4,": ",CONCATENATE("S[",CONCATENATE(Worksheet!R130," / ",Worksheet!S130),"]"))</f>
        <v xml:space="preserve"> (Внутренний блок) Уровень шума мин. / макс.: S[22 / 42]</v>
      </c>
      <c r="S136" t="str">
        <f>CONCATENATE($S$4,": ",CONCATENATE("S[",Worksheet!AK130,"]"))</f>
        <v xml:space="preserve"> (Наружный блок) Марка компрессора: S[]</v>
      </c>
      <c r="T136" t="str">
        <f t="shared" si="17"/>
        <v xml:space="preserve"> (Наружный блок) Размеры (Ш × Г × В): </v>
      </c>
      <c r="U136" t="str">
        <f t="shared" si="18"/>
        <v xml:space="preserve"> (Наружный блок) Упаковка (Ш × Г × В): </v>
      </c>
      <c r="V136" t="str">
        <f t="shared" si="19"/>
        <v xml:space="preserve"> (Наружный блок) Масса (нетто / брутто): </v>
      </c>
      <c r="W136" t="str">
        <f>CONCATENATE($W$4,": ",CONCATENATE("N[",Worksheet!V130,"]"))</f>
        <v xml:space="preserve"> (Наружный блок) Максимальный уровень шума: N[]</v>
      </c>
      <c r="X136" t="str">
        <f>CONCATENATE("N[",Worksheet!AM130,"]")</f>
        <v>N[6,35]</v>
      </c>
      <c r="Y136" t="str">
        <f>CONCATENATE($Y$4,": ",CONCATENATE("N[",Worksheet!AN130,"]"))</f>
        <v xml:space="preserve"> (Соединительные трубы) Газовая линия : N[9,52]</v>
      </c>
      <c r="Z136" t="str">
        <f>CONCATENATE($Z$4,": ",CONCATENATE("N[",Worksheet!P130,"]"))</f>
        <v xml:space="preserve"> (Соединительные трубы) Максимальная длина трубопровода: N[]</v>
      </c>
      <c r="AA136" t="str">
        <f>CONCATENATE($AA$4,": ",CONCATENATE("S[",Worksheet!Q130,"]"))</f>
        <v xml:space="preserve"> (Соединительные трубы) Максимальный перепад высот: S[]</v>
      </c>
      <c r="AB136" t="str">
        <f>CONCATENATE($AB$4,": ",CONCATENATE("S[",CONCATENATE("от ",Worksheet!W130," до +",Worksheet!X130),"]"))</f>
        <v xml:space="preserve"> (Допустимая темп. наружного воздуха) Охлаждение: S[от  до +]</v>
      </c>
      <c r="AC136" t="str">
        <f>CONCATENATE($AC$4,": ",CONCATENATE("S[",CONCATENATE("от ",Worksheet!Y130," до +",Worksheet!Z130),"]"))</f>
        <v xml:space="preserve"> (Допустимая темп. наружного воздуха) Обогрев: S[от  до +]</v>
      </c>
    </row>
    <row r="137" spans="1:29" x14ac:dyDescent="0.25">
      <c r="A137" t="str">
        <f>CONCATENATE($A$4,": ",CONCATENATE("E[",Worksheet!B131,"]"))</f>
        <v>Производитель: E[FUJITSU]</v>
      </c>
      <c r="B137" s="11" t="str">
        <f>CONCATENATE($B$4,": ",CONCATENATE(Worksheet!C131,"[",IF(LEFT(TRIM(Worksheet!D131),6)="Сплит-","Сплит-система",IF(LEFT(TRIM(Worksheet!D131),1)="Блок н","Наружный блок","Блок внутренний")),"]"))</f>
        <v xml:space="preserve"> Тип: MULTY[Блок внутренний]</v>
      </c>
      <c r="C137" t="str">
        <f>CONCATENATE($C$4,": ",CONCATENATE("N[",Worksheet!L131,"]"))</f>
        <v xml:space="preserve"> (Сплит система) Холодопроизводительность: N[4]</v>
      </c>
      <c r="D137" t="str">
        <f>CONCATENATE($D$4,": ",CONCATENATE("N[",Worksheet!AC131,"]"))</f>
        <v xml:space="preserve"> (Сплит система) Площадь помещения: N[22]</v>
      </c>
      <c r="E137" t="str">
        <f>CONCATENATE($E$4,": ",IF(Worksheet!K131="Y",CONCATENATE("S[","да]"),CONCATENATE("S[","нет]")))</f>
        <v xml:space="preserve"> (Сплит система) Инвертор: S[да]</v>
      </c>
      <c r="F137" t="str">
        <f>CONCATENATE($F$4,": ",CONCATENATE("N[",Worksheet!M131,"]"))</f>
        <v xml:space="preserve"> (Сплит система) Теплопроизводительность: N[4]</v>
      </c>
      <c r="G137" t="str">
        <f>CONCATENATE($G$4,": ",CONCATENATE("N[",Worksheet!N131,"]"))</f>
        <v xml:space="preserve"> (Потребляемая мощность) Охлаждение: N[0,023]</v>
      </c>
      <c r="H137" t="str">
        <f>CONCATENATE($H$4,": ",CONCATENATE("N[",Worksheet!O131,"]"))</f>
        <v xml:space="preserve"> (Потребляемая мощность) Обогрев: N[0,023]</v>
      </c>
      <c r="I137" t="str">
        <f t="shared" si="10"/>
        <v xml:space="preserve"> (Рабочий ток) Охлаждение: </v>
      </c>
      <c r="J137" t="str">
        <f t="shared" si="11"/>
        <v xml:space="preserve"> (Рабочий ток) Обогрев: </v>
      </c>
      <c r="K137" t="str">
        <f t="shared" si="11"/>
        <v xml:space="preserve"> (Рабочий ток) Обогрев: </v>
      </c>
      <c r="L137" t="str">
        <f>CONCATENATE($L$4,": ",CONCATENATE("S[",Worksheet!AT131,"]"))</f>
        <v xml:space="preserve"> (Рабочий ток) Хладагент: S[R410A]</v>
      </c>
      <c r="M137" t="str">
        <f t="shared" si="12"/>
        <v xml:space="preserve"> (Рабочий ток) Количество хладагента: </v>
      </c>
      <c r="N137" t="str">
        <f t="shared" si="13"/>
        <v xml:space="preserve"> (Рабочий ток) Объем рециркулируемого воздуха внутреннего блока: </v>
      </c>
      <c r="O137" t="str">
        <f t="shared" si="14"/>
        <v xml:space="preserve"> (Внутренний блок) Размеры (Ш × Г × В): </v>
      </c>
      <c r="P137" t="str">
        <f t="shared" si="15"/>
        <v xml:space="preserve"> (Внутренний блок) Упаковка (Ш × Г × В): </v>
      </c>
      <c r="Q137" t="str">
        <f t="shared" si="16"/>
        <v xml:space="preserve"> (Внутренний блок) Масса (нетто / брутто): </v>
      </c>
      <c r="R137" t="str">
        <f>CONCATENATE($R$4,": ",CONCATENATE("S[",CONCATENATE(Worksheet!R131," / ",Worksheet!S131),"]"))</f>
        <v xml:space="preserve"> (Внутренний блок) Уровень шума мин. / макс.: S[22 / 44]</v>
      </c>
      <c r="S137" t="str">
        <f>CONCATENATE($S$4,": ",CONCATENATE("S[",Worksheet!AK131,"]"))</f>
        <v xml:space="preserve"> (Наружный блок) Марка компрессора: S[]</v>
      </c>
      <c r="T137" t="str">
        <f t="shared" si="17"/>
        <v xml:space="preserve"> (Наружный блок) Размеры (Ш × Г × В): </v>
      </c>
      <c r="U137" t="str">
        <f t="shared" si="18"/>
        <v xml:space="preserve"> (Наружный блок) Упаковка (Ш × Г × В): </v>
      </c>
      <c r="V137" t="str">
        <f t="shared" si="19"/>
        <v xml:space="preserve"> (Наружный блок) Масса (нетто / брутто): </v>
      </c>
      <c r="W137" t="str">
        <f>CONCATENATE($W$4,": ",CONCATENATE("N[",Worksheet!V131,"]"))</f>
        <v xml:space="preserve"> (Наружный блок) Максимальный уровень шума: N[]</v>
      </c>
      <c r="X137" t="str">
        <f>CONCATENATE("N[",Worksheet!AM131,"]")</f>
        <v>N[6,35]</v>
      </c>
      <c r="Y137" t="str">
        <f>CONCATENATE($Y$4,": ",CONCATENATE("N[",Worksheet!AN131,"]"))</f>
        <v xml:space="preserve"> (Соединительные трубы) Газовая линия : N[12,7]</v>
      </c>
      <c r="Z137" t="str">
        <f>CONCATENATE($Z$4,": ",CONCATENATE("N[",Worksheet!P131,"]"))</f>
        <v xml:space="preserve"> (Соединительные трубы) Максимальная длина трубопровода: N[]</v>
      </c>
      <c r="AA137" t="str">
        <f>CONCATENATE($AA$4,": ",CONCATENATE("S[",Worksheet!Q131,"]"))</f>
        <v xml:space="preserve"> (Соединительные трубы) Максимальный перепад высот: S[]</v>
      </c>
      <c r="AB137" t="str">
        <f>CONCATENATE($AB$4,": ",CONCATENATE("S[",CONCATENATE("от ",Worksheet!W131," до +",Worksheet!X131),"]"))</f>
        <v xml:space="preserve"> (Допустимая темп. наружного воздуха) Охлаждение: S[от  до +]</v>
      </c>
      <c r="AC137" t="str">
        <f>CONCATENATE($AC$4,": ",CONCATENATE("S[",CONCATENATE("от ",Worksheet!Y131," до +",Worksheet!Z131),"]"))</f>
        <v xml:space="preserve"> (Допустимая темп. наружного воздуха) Обогрев: S[от  до +]</v>
      </c>
    </row>
    <row r="138" spans="1:29" x14ac:dyDescent="0.25">
      <c r="A138" t="str">
        <f>CONCATENATE($A$4,": ",CONCATENATE("E[",Worksheet!B132,"]"))</f>
        <v>Производитель: E[FUJITSU]</v>
      </c>
      <c r="B138" s="11" t="str">
        <f>CONCATENATE($B$4,": ",CONCATENATE(Worksheet!C132,"[",IF(LEFT(TRIM(Worksheet!D132),6)="Сплит-","Сплит-система",IF(LEFT(TRIM(Worksheet!D132),1)="Блок н","Наружный блок","Блок внутренний")),"]"))</f>
        <v xml:space="preserve"> Тип: MULTY[Блок внутренний]</v>
      </c>
      <c r="C138" t="str">
        <f>CONCATENATE($C$4,": ",CONCATENATE("N[",Worksheet!L132,"]"))</f>
        <v xml:space="preserve"> (Сплит система) Холодопроизводительность: N[12,5]</v>
      </c>
      <c r="D138" t="str">
        <f>CONCATENATE($D$4,": ",CONCATENATE("N[",Worksheet!AC132,"]"))</f>
        <v xml:space="preserve"> (Сплит система) Площадь помещения: N[]</v>
      </c>
      <c r="E138" t="str">
        <f>CONCATENATE($E$4,": ",IF(Worksheet!K132="Y",CONCATENATE("S[","да]"),CONCATENATE("S[","нет]")))</f>
        <v xml:space="preserve"> (Сплит система) Инвертор: S[да]</v>
      </c>
      <c r="F138" t="str">
        <f>CONCATENATE($F$4,": ",CONCATENATE("N[",Worksheet!M132,"]"))</f>
        <v xml:space="preserve"> (Сплит система) Теплопроизводительность: N[14]</v>
      </c>
      <c r="G138" t="str">
        <f>CONCATENATE($G$4,": ",CONCATENATE("N[",Worksheet!N132,"]"))</f>
        <v xml:space="preserve"> (Потребляемая мощность) Охлаждение: N[4,06]</v>
      </c>
      <c r="H138" t="str">
        <f>CONCATENATE($H$4,": ",CONCATENATE("N[",Worksheet!O132,"]"))</f>
        <v xml:space="preserve"> (Потребляемая мощность) Обогрев: N[3,67]</v>
      </c>
      <c r="I138" t="str">
        <f t="shared" si="10"/>
        <v xml:space="preserve"> (Рабочий ток) Охлаждение: </v>
      </c>
      <c r="J138" t="str">
        <f t="shared" si="11"/>
        <v xml:space="preserve"> (Рабочий ток) Обогрев: </v>
      </c>
      <c r="K138" t="str">
        <f t="shared" si="11"/>
        <v xml:space="preserve"> (Рабочий ток) Обогрев: </v>
      </c>
      <c r="L138" t="str">
        <f>CONCATENATE($L$4,": ",CONCATENATE("S[",Worksheet!AT132,"]"))</f>
        <v xml:space="preserve"> (Рабочий ток) Хладагент: S[R410A]</v>
      </c>
      <c r="M138" t="str">
        <f t="shared" si="12"/>
        <v xml:space="preserve"> (Рабочий ток) Количество хладагента: </v>
      </c>
      <c r="N138" t="str">
        <f t="shared" si="13"/>
        <v xml:space="preserve"> (Рабочий ток) Объем рециркулируемого воздуха внутреннего блока: </v>
      </c>
      <c r="O138" t="str">
        <f t="shared" si="14"/>
        <v xml:space="preserve"> (Внутренний блок) Размеры (Ш × Г × В): </v>
      </c>
      <c r="P138" t="str">
        <f t="shared" si="15"/>
        <v xml:space="preserve"> (Внутренний блок) Упаковка (Ш × Г × В): </v>
      </c>
      <c r="Q138" t="str">
        <f t="shared" si="16"/>
        <v xml:space="preserve"> (Внутренний блок) Масса (нетто / брутто): </v>
      </c>
      <c r="R138" t="str">
        <f>CONCATENATE($R$4,": ",CONCATENATE("S[",CONCATENATE(Worksheet!R132," / ",Worksheet!S132),"]"))</f>
        <v xml:space="preserve"> (Внутренний блок) Уровень шума мин. / макс.: S[ / ]</v>
      </c>
      <c r="S138" t="str">
        <f>CONCATENATE($S$4,": ",CONCATENATE("S[",Worksheet!AK132,"]"))</f>
        <v xml:space="preserve"> (Наружный блок) Марка компрессора: S[TOSHIBA]</v>
      </c>
      <c r="T138" t="str">
        <f t="shared" si="17"/>
        <v xml:space="preserve"> (Наружный блок) Размеры (Ш × Г × В): </v>
      </c>
      <c r="U138" t="str">
        <f t="shared" si="18"/>
        <v xml:space="preserve"> (Наружный блок) Упаковка (Ш × Г × В): </v>
      </c>
      <c r="V138" t="str">
        <f t="shared" si="19"/>
        <v xml:space="preserve"> (Наружный блок) Масса (нетто / брутто): </v>
      </c>
      <c r="W138" t="str">
        <f>CONCATENATE($W$4,": ",CONCATENATE("N[",Worksheet!V132,"]"))</f>
        <v xml:space="preserve"> (Наружный блок) Максимальный уровень шума: N[54]</v>
      </c>
      <c r="X138" t="str">
        <f>CONCATENATE("N[",Worksheet!AM132,"]")</f>
        <v>N[9,52]</v>
      </c>
      <c r="Y138" t="str">
        <f>CONCATENATE($Y$4,": ",CONCATENATE("N[",Worksheet!AN132,"]"))</f>
        <v xml:space="preserve"> (Соединительные трубы) Газовая линия : N[15,88]</v>
      </c>
      <c r="Z138" t="str">
        <f>CONCATENATE($Z$4,": ",CONCATENATE("N[",Worksheet!P132,"]"))</f>
        <v xml:space="preserve"> (Соединительные трубы) Максимальная длина трубопровода: N[75]</v>
      </c>
      <c r="AA138" t="str">
        <f>CONCATENATE($AA$4,": ",CONCATENATE("S[",Worksheet!Q132,"]"))</f>
        <v xml:space="preserve"> (Соединительные трубы) Максимальный перепад высот: S[30]</v>
      </c>
      <c r="AB138" t="str">
        <f>CONCATENATE($AB$4,": ",CONCATENATE("S[",CONCATENATE("от ",Worksheet!W132," до +",Worksheet!X132),"]"))</f>
        <v xml:space="preserve"> (Допустимая темп. наружного воздуха) Охлаждение: S[от -15 до +46]</v>
      </c>
      <c r="AC138" t="str">
        <f>CONCATENATE($AC$4,": ",CONCATENATE("S[",CONCATENATE("от ",Worksheet!Y132," до +",Worksheet!Z132),"]"))</f>
        <v xml:space="preserve"> (Допустимая темп. наружного воздуха) Обогрев: S[от -15 до +24]</v>
      </c>
    </row>
    <row r="139" spans="1:29" x14ac:dyDescent="0.25">
      <c r="A139" t="str">
        <f>CONCATENATE($A$4,": ",CONCATENATE("E[",Worksheet!B133,"]"))</f>
        <v>Производитель: E[FUJITSU]</v>
      </c>
      <c r="B139" s="11" t="str">
        <f>CONCATENATE($B$4,": ",CONCATENATE(Worksheet!C133,"[",IF(LEFT(TRIM(Worksheet!D133),6)="Сплит-","Сплит-система",IF(LEFT(TRIM(Worksheet!D133),1)="Блок н","Наружный блок","Блок внутренний")),"]"))</f>
        <v xml:space="preserve"> Тип: MULTY[Блок внутренний]</v>
      </c>
      <c r="C139" t="str">
        <f>CONCATENATE($C$4,": ",CONCATENATE("N[",Worksheet!L133,"]"))</f>
        <v xml:space="preserve"> (Сплит система) Холодопроизводительность: N[4,0 (1,4-4,6)]</v>
      </c>
      <c r="D139" t="str">
        <f>CONCATENATE($D$4,": ",CONCATENATE("N[",Worksheet!AC133,"]"))</f>
        <v xml:space="preserve"> (Сплит система) Площадь помещения: N[]</v>
      </c>
      <c r="E139" t="str">
        <f>CONCATENATE($E$4,": ",IF(Worksheet!K133="Y",CONCATENATE("S[","да]"),CONCATENATE("S[","нет]")))</f>
        <v xml:space="preserve"> (Сплит система) Инвертор: S[да]</v>
      </c>
      <c r="F139" t="str">
        <f>CONCATENATE($F$4,": ",CONCATENATE("N[",Worksheet!M133,"]"))</f>
        <v xml:space="preserve"> (Сплит система) Теплопроизводительность: N[4,4 (1,1-5,5)]</v>
      </c>
      <c r="G139" t="str">
        <f>CONCATENATE($G$4,": ",CONCATENATE("N[",Worksheet!N133,"]"))</f>
        <v xml:space="preserve"> (Потребляемая мощность) Охлаждение: N[0,97]</v>
      </c>
      <c r="H139" t="str">
        <f>CONCATENATE($H$4,": ",CONCATENATE("N[",Worksheet!O133,"]"))</f>
        <v xml:space="preserve"> (Потребляемая мощность) Обогрев: N[0,95]</v>
      </c>
      <c r="I139" t="str">
        <f t="shared" si="10"/>
        <v xml:space="preserve"> (Рабочий ток) Охлаждение: </v>
      </c>
      <c r="J139" t="str">
        <f t="shared" si="11"/>
        <v xml:space="preserve"> (Рабочий ток) Обогрев: </v>
      </c>
      <c r="K139" t="str">
        <f t="shared" si="11"/>
        <v xml:space="preserve"> (Рабочий ток) Обогрев: </v>
      </c>
      <c r="L139" t="str">
        <f>CONCATENATE($L$4,": ",CONCATENATE("S[",Worksheet!AT133,"]"))</f>
        <v xml:space="preserve"> (Рабочий ток) Хладагент: S[R32]</v>
      </c>
      <c r="M139" t="str">
        <f t="shared" si="12"/>
        <v xml:space="preserve"> (Рабочий ток) Количество хладагента: </v>
      </c>
      <c r="N139" t="str">
        <f t="shared" si="13"/>
        <v xml:space="preserve"> (Рабочий ток) Объем рециркулируемого воздуха внутреннего блока: </v>
      </c>
      <c r="O139" t="str">
        <f t="shared" si="14"/>
        <v xml:space="preserve"> (Внутренний блок) Размеры (Ш × Г × В): </v>
      </c>
      <c r="P139" t="str">
        <f t="shared" si="15"/>
        <v xml:space="preserve"> (Внутренний блок) Упаковка (Ш × Г × В): </v>
      </c>
      <c r="Q139" t="str">
        <f t="shared" si="16"/>
        <v xml:space="preserve"> (Внутренний блок) Масса (нетто / брутто): </v>
      </c>
      <c r="R139" t="str">
        <f>CONCATENATE($R$4,": ",CONCATENATE("S[",CONCATENATE(Worksheet!R133," / ",Worksheet!S133),"]"))</f>
        <v xml:space="preserve"> (Внутренний блок) Уровень шума мин. / макс.: S[ / ]</v>
      </c>
      <c r="S139" t="str">
        <f>CONCATENATE($S$4,": ",CONCATENATE("S[",Worksheet!AK133,"]"))</f>
        <v xml:space="preserve"> (Наружный блок) Марка компрессора: S[]</v>
      </c>
      <c r="T139" t="str">
        <f t="shared" si="17"/>
        <v xml:space="preserve"> (Наружный блок) Размеры (Ш × Г × В): </v>
      </c>
      <c r="U139" t="str">
        <f t="shared" si="18"/>
        <v xml:space="preserve"> (Наружный блок) Упаковка (Ш × Г × В): </v>
      </c>
      <c r="V139" t="str">
        <f t="shared" si="19"/>
        <v xml:space="preserve"> (Наружный блок) Масса (нетто / брутто): </v>
      </c>
      <c r="W139" t="str">
        <f>CONCATENATE($W$4,": ",CONCATENATE("N[",Worksheet!V133,"]"))</f>
        <v xml:space="preserve"> (Наружный блок) Максимальный уровень шума: N[]</v>
      </c>
      <c r="X139" t="str">
        <f>CONCATENATE("N[",Worksheet!AM133,"]")</f>
        <v>N[6,35 ? 2]</v>
      </c>
      <c r="Y139" t="str">
        <f>CONCATENATE($Y$4,": ",CONCATENATE("N[",Worksheet!AN133,"]"))</f>
        <v xml:space="preserve"> (Соединительные трубы) Газовая линия : N[9,52 ? 2]</v>
      </c>
      <c r="Z139" t="str">
        <f>CONCATENATE($Z$4,": ",CONCATENATE("N[",Worksheet!P133,"]"))</f>
        <v xml:space="preserve"> (Соединительные трубы) Максимальная длина трубопровода: N[30]</v>
      </c>
      <c r="AA139" t="str">
        <f>CONCATENATE($AA$4,": ",CONCATENATE("S[",Worksheet!Q133,"]"))</f>
        <v xml:space="preserve"> (Соединительные трубы) Максимальный перепад высот: S[15]</v>
      </c>
      <c r="AB139" t="str">
        <f>CONCATENATE($AB$4,": ",CONCATENATE("S[",CONCATENATE("от ",Worksheet!W133," до +",Worksheet!X133),"]"))</f>
        <v xml:space="preserve"> (Допустимая темп. наружного воздуха) Охлаждение: S[от -10 до +46]</v>
      </c>
      <c r="AC139" t="str">
        <f>CONCATENATE($AC$4,": ",CONCATENATE("S[",CONCATENATE("от ",Worksheet!Y133," до +",Worksheet!Z133),"]"))</f>
        <v xml:space="preserve"> (Допустимая темп. наружного воздуха) Обогрев: S[от -15 до +24]</v>
      </c>
    </row>
    <row r="140" spans="1:29" x14ac:dyDescent="0.25">
      <c r="A140" t="str">
        <f>CONCATENATE($A$4,": ",CONCATENATE("E[",Worksheet!B134,"]"))</f>
        <v>Производитель: E[FUJITSU]</v>
      </c>
      <c r="B140" s="11" t="str">
        <f>CONCATENATE($B$4,": ",CONCATENATE(Worksheet!C134,"[",IF(LEFT(TRIM(Worksheet!D134),6)="Сплит-","Сплит-система",IF(LEFT(TRIM(Worksheet!D134),1)="Блок н","Наружный блок","Блок внутренний")),"]"))</f>
        <v xml:space="preserve"> Тип: MULTY[Блок внутренний]</v>
      </c>
      <c r="C140" t="str">
        <f>CONCATENATE($C$4,": ",CONCATENATE("N[",Worksheet!L134,"]"))</f>
        <v xml:space="preserve"> (Сплит система) Холодопроизводительность: N[5,0 (1,7-5,8)]</v>
      </c>
      <c r="D140" t="str">
        <f>CONCATENATE($D$4,": ",CONCATENATE("N[",Worksheet!AC134,"]"))</f>
        <v xml:space="preserve"> (Сплит система) Площадь помещения: N[]</v>
      </c>
      <c r="E140" t="str">
        <f>CONCATENATE($E$4,": ",IF(Worksheet!K134="Y",CONCATENATE("S[","да]"),CONCATENATE("S[","нет]")))</f>
        <v xml:space="preserve"> (Сплит система) Инвертор: S[да]</v>
      </c>
      <c r="F140" t="str">
        <f>CONCATENATE($F$4,": ",CONCATENATE("N[",Worksheet!M134,"]"))</f>
        <v xml:space="preserve"> (Сплит система) Теплопроизводительность: N[5,6 (1,8-6,6)]</v>
      </c>
      <c r="G140" t="str">
        <f>CONCATENATE($G$4,": ",CONCATENATE("N[",Worksheet!N134,"]"))</f>
        <v xml:space="preserve"> (Потребляемая мощность) Охлаждение: N[1,24]</v>
      </c>
      <c r="H140" t="str">
        <f>CONCATENATE($H$4,": ",CONCATENATE("N[",Worksheet!O134,"]"))</f>
        <v xml:space="preserve"> (Потребляемая мощность) Обогрев: N[1,22]</v>
      </c>
      <c r="I140" t="str">
        <f t="shared" ref="I140:I203" si="20">CONCATENATE($I$4,": ")</f>
        <v xml:space="preserve"> (Рабочий ток) Охлаждение: </v>
      </c>
      <c r="J140" t="str">
        <f t="shared" ref="J140:K203" si="21">CONCATENATE($J$4,": ")</f>
        <v xml:space="preserve"> (Рабочий ток) Обогрев: </v>
      </c>
      <c r="K140" t="str">
        <f t="shared" si="21"/>
        <v xml:space="preserve"> (Рабочий ток) Обогрев: </v>
      </c>
      <c r="L140" t="str">
        <f>CONCATENATE($L$4,": ",CONCATENATE("S[",Worksheet!AT134,"]"))</f>
        <v xml:space="preserve"> (Рабочий ток) Хладагент: S[R32]</v>
      </c>
      <c r="M140" t="str">
        <f t="shared" ref="M140:M203" si="22">CONCATENATE($M$4,": ")</f>
        <v xml:space="preserve"> (Рабочий ток) Количество хладагента: </v>
      </c>
      <c r="N140" t="str">
        <f t="shared" ref="N140:N203" si="23">CONCATENATE($N$4,": ")</f>
        <v xml:space="preserve"> (Рабочий ток) Объем рециркулируемого воздуха внутреннего блока: </v>
      </c>
      <c r="O140" t="str">
        <f t="shared" ref="O140:O203" si="24">CONCATENATE($O$4,": ")</f>
        <v xml:space="preserve"> (Внутренний блок) Размеры (Ш × Г × В): </v>
      </c>
      <c r="P140" t="str">
        <f t="shared" ref="P140:P203" si="25">CONCATENATE($P$4,": ")</f>
        <v xml:space="preserve"> (Внутренний блок) Упаковка (Ш × Г × В): </v>
      </c>
      <c r="Q140" t="str">
        <f t="shared" ref="Q140:Q203" si="26">CONCATENATE($Q$4,": ")</f>
        <v xml:space="preserve"> (Внутренний блок) Масса (нетто / брутто): </v>
      </c>
      <c r="R140" t="str">
        <f>CONCATENATE($R$4,": ",CONCATENATE("S[",CONCATENATE(Worksheet!R134," / ",Worksheet!S134),"]"))</f>
        <v xml:space="preserve"> (Внутренний блок) Уровень шума мин. / макс.: S[ / ]</v>
      </c>
      <c r="S140" t="str">
        <f>CONCATENATE($S$4,": ",CONCATENATE("S[",Worksheet!AK134,"]"))</f>
        <v xml:space="preserve"> (Наружный блок) Марка компрессора: S[]</v>
      </c>
      <c r="T140" t="str">
        <f t="shared" ref="T140:T203" si="27">CONCATENATE($T$4,": ")</f>
        <v xml:space="preserve"> (Наружный блок) Размеры (Ш × Г × В): </v>
      </c>
      <c r="U140" t="str">
        <f t="shared" ref="U140:U203" si="28">CONCATENATE($U$4,": ")</f>
        <v xml:space="preserve"> (Наружный блок) Упаковка (Ш × Г × В): </v>
      </c>
      <c r="V140" t="str">
        <f t="shared" ref="V140:V203" si="29">CONCATENATE($V$4,": ")</f>
        <v xml:space="preserve"> (Наружный блок) Масса (нетто / брутто): </v>
      </c>
      <c r="W140" t="str">
        <f>CONCATENATE($W$4,": ",CONCATENATE("N[",Worksheet!V134,"]"))</f>
        <v xml:space="preserve"> (Наружный блок) Максимальный уровень шума: N[]</v>
      </c>
      <c r="X140" t="str">
        <f>CONCATENATE("N[",Worksheet!AM134,"]")</f>
        <v>N[6,35 ? 2]</v>
      </c>
      <c r="Y140" t="str">
        <f>CONCATENATE($Y$4,": ",CONCATENATE("N[",Worksheet!AN134,"]"))</f>
        <v xml:space="preserve"> (Соединительные трубы) Газовая линия : N[9,52 ? 2]</v>
      </c>
      <c r="Z140" t="str">
        <f>CONCATENATE($Z$4,": ",CONCATENATE("N[",Worksheet!P134,"]"))</f>
        <v xml:space="preserve"> (Соединительные трубы) Максимальная длина трубопровода: N[30]</v>
      </c>
      <c r="AA140" t="str">
        <f>CONCATENATE($AA$4,": ",CONCATENATE("S[",Worksheet!Q134,"]"))</f>
        <v xml:space="preserve"> (Соединительные трубы) Максимальный перепад высот: S[15]</v>
      </c>
      <c r="AB140" t="str">
        <f>CONCATENATE($AB$4,": ",CONCATENATE("S[",CONCATENATE("от ",Worksheet!W134," до +",Worksheet!X134),"]"))</f>
        <v xml:space="preserve"> (Допустимая темп. наружного воздуха) Охлаждение: S[от -10 до +46]</v>
      </c>
      <c r="AC140" t="str">
        <f>CONCATENATE($AC$4,": ",CONCATENATE("S[",CONCATENATE("от ",Worksheet!Y134," до +",Worksheet!Z134),"]"))</f>
        <v xml:space="preserve"> (Допустимая темп. наружного воздуха) Обогрев: S[от -15 до +24]</v>
      </c>
    </row>
    <row r="141" spans="1:29" x14ac:dyDescent="0.25">
      <c r="A141" t="str">
        <f>CONCATENATE($A$4,": ",CONCATENATE("E[",Worksheet!B135,"]"))</f>
        <v>Производитель: E[FUJITSU]</v>
      </c>
      <c r="B141" s="11" t="str">
        <f>CONCATENATE($B$4,": ",CONCATENATE(Worksheet!C135,"[",IF(LEFT(TRIM(Worksheet!D135),6)="Сплит-","Сплит-система",IF(LEFT(TRIM(Worksheet!D135),1)="Блок н","Наружный блок","Блок внутренний")),"]"))</f>
        <v xml:space="preserve"> Тип: MULTY[Блок внутренний]</v>
      </c>
      <c r="C141" t="str">
        <f>CONCATENATE($C$4,": ",CONCATENATE("N[",Worksheet!L135,"]"))</f>
        <v xml:space="preserve"> (Сплит система) Холодопроизводительность: N[5,4 (1,8-7,0)]</v>
      </c>
      <c r="D141" t="str">
        <f>CONCATENATE($D$4,": ",CONCATENATE("N[",Worksheet!AC135,"]"))</f>
        <v xml:space="preserve"> (Сплит система) Площадь помещения: N[]</v>
      </c>
      <c r="E141" t="str">
        <f>CONCATENATE($E$4,": ",IF(Worksheet!K135="Y",CONCATENATE("S[","да]"),CONCATENATE("S[","нет]")))</f>
        <v xml:space="preserve"> (Сплит система) Инвертор: S[да]</v>
      </c>
      <c r="F141" t="str">
        <f>CONCATENATE($F$4,": ",CONCATENATE("N[",Worksheet!M135,"]"))</f>
        <v xml:space="preserve"> (Сплит система) Теплопроизводительность: N[6,8 (2,0-8,0)]</v>
      </c>
      <c r="G141" t="str">
        <f>CONCATENATE($G$4,": ",CONCATENATE("N[",Worksheet!N135,"]"))</f>
        <v xml:space="preserve"> (Потребляемая мощность) Охлаждение: N[1,13]</v>
      </c>
      <c r="H141" t="str">
        <f>CONCATENATE($H$4,": ",CONCATENATE("N[",Worksheet!O135,"]"))</f>
        <v xml:space="preserve"> (Потребляемая мощность) Обогрев: N[1,39]</v>
      </c>
      <c r="I141" t="str">
        <f t="shared" si="20"/>
        <v xml:space="preserve"> (Рабочий ток) Охлаждение: </v>
      </c>
      <c r="J141" t="str">
        <f t="shared" si="21"/>
        <v xml:space="preserve"> (Рабочий ток) Обогрев: </v>
      </c>
      <c r="K141" t="str">
        <f t="shared" si="21"/>
        <v xml:space="preserve"> (Рабочий ток) Обогрев: </v>
      </c>
      <c r="L141" t="str">
        <f>CONCATENATE($L$4,": ",CONCATENATE("S[",Worksheet!AT135,"]"))</f>
        <v xml:space="preserve"> (Рабочий ток) Хладагент: S[R32]</v>
      </c>
      <c r="M141" t="str">
        <f t="shared" si="22"/>
        <v xml:space="preserve"> (Рабочий ток) Количество хладагента: </v>
      </c>
      <c r="N141" t="str">
        <f t="shared" si="23"/>
        <v xml:space="preserve"> (Рабочий ток) Объем рециркулируемого воздуха внутреннего блока: </v>
      </c>
      <c r="O141" t="str">
        <f t="shared" si="24"/>
        <v xml:space="preserve"> (Внутренний блок) Размеры (Ш × Г × В): </v>
      </c>
      <c r="P141" t="str">
        <f t="shared" si="25"/>
        <v xml:space="preserve"> (Внутренний блок) Упаковка (Ш × Г × В): </v>
      </c>
      <c r="Q141" t="str">
        <f t="shared" si="26"/>
        <v xml:space="preserve"> (Внутренний блок) Масса (нетто / брутто): </v>
      </c>
      <c r="R141" t="str">
        <f>CONCATENATE($R$4,": ",CONCATENATE("S[",CONCATENATE(Worksheet!R135," / ",Worksheet!S135),"]"))</f>
        <v xml:space="preserve"> (Внутренний блок) Уровень шума мин. / макс.: S[ / ]</v>
      </c>
      <c r="S141" t="str">
        <f>CONCATENATE($S$4,": ",CONCATENATE("S[",Worksheet!AK135,"]"))</f>
        <v xml:space="preserve"> (Наружный блок) Марка компрессора: S[]</v>
      </c>
      <c r="T141" t="str">
        <f t="shared" si="27"/>
        <v xml:space="preserve"> (Наружный блок) Размеры (Ш × Г × В): </v>
      </c>
      <c r="U141" t="str">
        <f t="shared" si="28"/>
        <v xml:space="preserve"> (Наружный блок) Упаковка (Ш × Г × В): </v>
      </c>
      <c r="V141" t="str">
        <f t="shared" si="29"/>
        <v xml:space="preserve"> (Наружный блок) Масса (нетто / брутто): </v>
      </c>
      <c r="W141" t="str">
        <f>CONCATENATE($W$4,": ",CONCATENATE("N[",Worksheet!V135,"]"))</f>
        <v xml:space="preserve"> (Наружный блок) Максимальный уровень шума: N[]</v>
      </c>
      <c r="X141" t="str">
        <f>CONCATENATE("N[",Worksheet!AM135,"]")</f>
        <v>N[6,35 ? 3]</v>
      </c>
      <c r="Y141" t="str">
        <f>CONCATENATE($Y$4,": ",CONCATENATE("N[",Worksheet!AN135,"]"))</f>
        <v xml:space="preserve"> (Соединительные трубы) Газовая линия : N[9,52 ? 3]</v>
      </c>
      <c r="Z141" t="str">
        <f>CONCATENATE($Z$4,": ",CONCATENATE("N[",Worksheet!P135,"]"))</f>
        <v xml:space="preserve"> (Соединительные трубы) Максимальная длина трубопровода: N[50]</v>
      </c>
      <c r="AA141" t="str">
        <f>CONCATENATE($AA$4,": ",CONCATENATE("S[",Worksheet!Q135,"]"))</f>
        <v xml:space="preserve"> (Соединительные трубы) Максимальный перепад высот: S[15]</v>
      </c>
      <c r="AB141" t="str">
        <f>CONCATENATE($AB$4,": ",CONCATENATE("S[",CONCATENATE("от ",Worksheet!W135," до +",Worksheet!X135),"]"))</f>
        <v xml:space="preserve"> (Допустимая темп. наружного воздуха) Охлаждение: S[от -10 до +46]</v>
      </c>
      <c r="AC141" t="str">
        <f>CONCATENATE($AC$4,": ",CONCATENATE("S[",CONCATENATE("от ",Worksheet!Y135," до +",Worksheet!Z135),"]"))</f>
        <v xml:space="preserve"> (Допустимая темп. наружного воздуха) Обогрев: S[от -15 до +24]</v>
      </c>
    </row>
    <row r="142" spans="1:29" x14ac:dyDescent="0.25">
      <c r="A142" t="str">
        <f>CONCATENATE($A$4,": ",CONCATENATE("E[",Worksheet!B136,"]"))</f>
        <v>Производитель: E[FUJITSU]</v>
      </c>
      <c r="B142" s="11" t="str">
        <f>CONCATENATE($B$4,": ",CONCATENATE(Worksheet!C136,"[",IF(LEFT(TRIM(Worksheet!D136),6)="Сплит-","Сплит-система",IF(LEFT(TRIM(Worksheet!D136),1)="Блок н","Наружный блок","Блок внутренний")),"]"))</f>
        <v xml:space="preserve"> Тип: MULTY[Блок внутренний]</v>
      </c>
      <c r="C142" t="str">
        <f>CONCATENATE($C$4,": ",CONCATENATE("N[",Worksheet!L136,"]"))</f>
        <v xml:space="preserve"> (Сплит система) Холодопроизводительность: N[6,8 (1,8-8,5)]</v>
      </c>
      <c r="D142" t="str">
        <f>CONCATENATE($D$4,": ",CONCATENATE("N[",Worksheet!AC136,"]"))</f>
        <v xml:space="preserve"> (Сплит система) Площадь помещения: N[]</v>
      </c>
      <c r="E142" t="str">
        <f>CONCATENATE($E$4,": ",IF(Worksheet!K136="Y",CONCATENATE("S[","да]"),CONCATENATE("S[","нет]")))</f>
        <v xml:space="preserve"> (Сплит система) Инвертор: S[да]</v>
      </c>
      <c r="F142" t="str">
        <f>CONCATENATE($F$4,": ",CONCATENATE("N[",Worksheet!M136,"]"))</f>
        <v xml:space="preserve"> (Сплит система) Теплопроизводительность: N[8,0 (2,0-9,2)]</v>
      </c>
      <c r="G142" t="str">
        <f>CONCATENATE($G$4,": ",CONCATENATE("N[",Worksheet!N136,"]"))</f>
        <v xml:space="preserve"> (Потребляемая мощность) Охлаждение: N[1,74]</v>
      </c>
      <c r="H142" t="str">
        <f>CONCATENATE($H$4,": ",CONCATENATE("N[",Worksheet!O136,"]"))</f>
        <v xml:space="preserve"> (Потребляемая мощность) Обогрев: N[1,82]</v>
      </c>
      <c r="I142" t="str">
        <f t="shared" si="20"/>
        <v xml:space="preserve"> (Рабочий ток) Охлаждение: </v>
      </c>
      <c r="J142" t="str">
        <f t="shared" si="21"/>
        <v xml:space="preserve"> (Рабочий ток) Обогрев: </v>
      </c>
      <c r="K142" t="str">
        <f t="shared" si="21"/>
        <v xml:space="preserve"> (Рабочий ток) Обогрев: </v>
      </c>
      <c r="L142" t="str">
        <f>CONCATENATE($L$4,": ",CONCATENATE("S[",Worksheet!AT136,"]"))</f>
        <v xml:space="preserve"> (Рабочий ток) Хладагент: S[R32]</v>
      </c>
      <c r="M142" t="str">
        <f t="shared" si="22"/>
        <v xml:space="preserve"> (Рабочий ток) Количество хладагента: </v>
      </c>
      <c r="N142" t="str">
        <f t="shared" si="23"/>
        <v xml:space="preserve"> (Рабочий ток) Объем рециркулируемого воздуха внутреннего блока: </v>
      </c>
      <c r="O142" t="str">
        <f t="shared" si="24"/>
        <v xml:space="preserve"> (Внутренний блок) Размеры (Ш × Г × В): </v>
      </c>
      <c r="P142" t="str">
        <f t="shared" si="25"/>
        <v xml:space="preserve"> (Внутренний блок) Упаковка (Ш × Г × В): </v>
      </c>
      <c r="Q142" t="str">
        <f t="shared" si="26"/>
        <v xml:space="preserve"> (Внутренний блок) Масса (нетто / брутто): </v>
      </c>
      <c r="R142" t="str">
        <f>CONCATENATE($R$4,": ",CONCATENATE("S[",CONCATENATE(Worksheet!R136," / ",Worksheet!S136),"]"))</f>
        <v xml:space="preserve"> (Внутренний блок) Уровень шума мин. / макс.: S[ / ]</v>
      </c>
      <c r="S142" t="str">
        <f>CONCATENATE($S$4,": ",CONCATENATE("S[",Worksheet!AK136,"]"))</f>
        <v xml:space="preserve"> (Наружный блок) Марка компрессора: S[]</v>
      </c>
      <c r="T142" t="str">
        <f t="shared" si="27"/>
        <v xml:space="preserve"> (Наружный блок) Размеры (Ш × Г × В): </v>
      </c>
      <c r="U142" t="str">
        <f t="shared" si="28"/>
        <v xml:space="preserve"> (Наружный блок) Упаковка (Ш × Г × В): </v>
      </c>
      <c r="V142" t="str">
        <f t="shared" si="29"/>
        <v xml:space="preserve"> (Наружный блок) Масса (нетто / брутто): </v>
      </c>
      <c r="W142" t="str">
        <f>CONCATENATE($W$4,": ",CONCATENATE("N[",Worksheet!V136,"]"))</f>
        <v xml:space="preserve"> (Наружный блок) Максимальный уровень шума: N[]</v>
      </c>
      <c r="X142" t="str">
        <f>CONCATENATE("N[",Worksheet!AM136,"]")</f>
        <v>N[6,35 ? 3]</v>
      </c>
      <c r="Y142" t="str">
        <f>CONCATENATE($Y$4,": ",CONCATENATE("N[",Worksheet!AN136,"]"))</f>
        <v xml:space="preserve"> (Соединительные трубы) Газовая линия : N[9,52 ? 2 + 12,7 ? 1]</v>
      </c>
      <c r="Z142" t="str">
        <f>CONCATENATE($Z$4,": ",CONCATENATE("N[",Worksheet!P136,"]"))</f>
        <v xml:space="preserve"> (Соединительные трубы) Максимальная длина трубопровода: N[50]</v>
      </c>
      <c r="AA142" t="str">
        <f>CONCATENATE($AA$4,": ",CONCATENATE("S[",Worksheet!Q136,"]"))</f>
        <v xml:space="preserve"> (Соединительные трубы) Максимальный перепад высот: S[15]</v>
      </c>
      <c r="AB142" t="str">
        <f>CONCATENATE($AB$4,": ",CONCATENATE("S[",CONCATENATE("от ",Worksheet!W136," до +",Worksheet!X136),"]"))</f>
        <v xml:space="preserve"> (Допустимая темп. наружного воздуха) Охлаждение: S[от -10 до +46]</v>
      </c>
      <c r="AC142" t="str">
        <f>CONCATENATE($AC$4,": ",CONCATENATE("S[",CONCATENATE("от ",Worksheet!Y136," до +",Worksheet!Z136),"]"))</f>
        <v xml:space="preserve"> (Допустимая темп. наружного воздуха) Обогрев: S[от -15 до +24]</v>
      </c>
    </row>
    <row r="143" spans="1:29" x14ac:dyDescent="0.25">
      <c r="A143" t="str">
        <f>CONCATENATE($A$4,": ",CONCATENATE("E[",Worksheet!B137,"]"))</f>
        <v>Производитель: E[FUJITSU]</v>
      </c>
      <c r="B143" s="11" t="str">
        <f>CONCATENATE($B$4,": ",CONCATENATE(Worksheet!C137,"[",IF(LEFT(TRIM(Worksheet!D137),6)="Сплит-","Сплит-система",IF(LEFT(TRIM(Worksheet!D137),1)="Блок н","Наружный блок","Блок внутренний")),"]"))</f>
        <v xml:space="preserve"> Тип: MULTY[Блок внутренний]</v>
      </c>
      <c r="C143" t="str">
        <f>CONCATENATE($C$4,": ",CONCATENATE("N[",Worksheet!L137,"]"))</f>
        <v xml:space="preserve"> (Сплит система) Холодопроизводительность: N[8,0 (2,4-10,1)]</v>
      </c>
      <c r="D143" t="str">
        <f>CONCATENATE($D$4,": ",CONCATENATE("N[",Worksheet!AC137,"]"))</f>
        <v xml:space="preserve"> (Сплит система) Площадь помещения: N[]</v>
      </c>
      <c r="E143" t="str">
        <f>CONCATENATE($E$4,": ",IF(Worksheet!K137="Y",CONCATENATE("S[","да]"),CONCATENATE("S[","нет]")))</f>
        <v xml:space="preserve"> (Сплит система) Инвертор: S[да]</v>
      </c>
      <c r="F143" t="str">
        <f>CONCATENATE($F$4,": ",CONCATENATE("N[",Worksheet!M137,"]"))</f>
        <v xml:space="preserve"> (Сплит система) Теплопроизводительность: N[9,6 (3,0-11,2)]</v>
      </c>
      <c r="G143" t="str">
        <f>CONCATENATE($G$4,": ",CONCATENATE("N[",Worksheet!N137,"]"))</f>
        <v xml:space="preserve"> (Потребляемая мощность) Охлаждение: N[2,05]</v>
      </c>
      <c r="H143" t="str">
        <f>CONCATENATE($H$4,": ",CONCATENATE("N[",Worksheet!O137,"]"))</f>
        <v xml:space="preserve"> (Потребляемая мощность) Обогрев: N[2,11]</v>
      </c>
      <c r="I143" t="str">
        <f t="shared" si="20"/>
        <v xml:space="preserve"> (Рабочий ток) Охлаждение: </v>
      </c>
      <c r="J143" t="str">
        <f t="shared" si="21"/>
        <v xml:space="preserve"> (Рабочий ток) Обогрев: </v>
      </c>
      <c r="K143" t="str">
        <f t="shared" si="21"/>
        <v xml:space="preserve"> (Рабочий ток) Обогрев: </v>
      </c>
      <c r="L143" t="str">
        <f>CONCATENATE($L$4,": ",CONCATENATE("S[",Worksheet!AT137,"]"))</f>
        <v xml:space="preserve"> (Рабочий ток) Хладагент: S[R32]</v>
      </c>
      <c r="M143" t="str">
        <f t="shared" si="22"/>
        <v xml:space="preserve"> (Рабочий ток) Количество хладагента: </v>
      </c>
      <c r="N143" t="str">
        <f t="shared" si="23"/>
        <v xml:space="preserve"> (Рабочий ток) Объем рециркулируемого воздуха внутреннего блока: </v>
      </c>
      <c r="O143" t="str">
        <f t="shared" si="24"/>
        <v xml:space="preserve"> (Внутренний блок) Размеры (Ш × Г × В): </v>
      </c>
      <c r="P143" t="str">
        <f t="shared" si="25"/>
        <v xml:space="preserve"> (Внутренний блок) Упаковка (Ш × Г × В): </v>
      </c>
      <c r="Q143" t="str">
        <f t="shared" si="26"/>
        <v xml:space="preserve"> (Внутренний блок) Масса (нетто / брутто): </v>
      </c>
      <c r="R143" t="str">
        <f>CONCATENATE($R$4,": ",CONCATENATE("S[",CONCATENATE(Worksheet!R137," / ",Worksheet!S137),"]"))</f>
        <v xml:space="preserve"> (Внутренний блок) Уровень шума мин. / макс.: S[ / ]</v>
      </c>
      <c r="S143" t="str">
        <f>CONCATENATE($S$4,": ",CONCATENATE("S[",Worksheet!AK137,"]"))</f>
        <v xml:space="preserve"> (Наружный блок) Марка компрессора: S[]</v>
      </c>
      <c r="T143" t="str">
        <f t="shared" si="27"/>
        <v xml:space="preserve"> (Наружный блок) Размеры (Ш × Г × В): </v>
      </c>
      <c r="U143" t="str">
        <f t="shared" si="28"/>
        <v xml:space="preserve"> (Наружный блок) Упаковка (Ш × Г × В): </v>
      </c>
      <c r="V143" t="str">
        <f t="shared" si="29"/>
        <v xml:space="preserve"> (Наружный блок) Масса (нетто / брутто): </v>
      </c>
      <c r="W143" t="str">
        <f>CONCATENATE($W$4,": ",CONCATENATE("N[",Worksheet!V137,"]"))</f>
        <v xml:space="preserve"> (Наружный блок) Максимальный уровень шума: N[]</v>
      </c>
      <c r="X143" t="str">
        <f>CONCATENATE("N[",Worksheet!AM137,"]")</f>
        <v>N[6,35 ? 4]</v>
      </c>
      <c r="Y143" t="str">
        <f>CONCATENATE($Y$4,": ",CONCATENATE("N[",Worksheet!AN137,"]"))</f>
        <v xml:space="preserve"> (Соединительные трубы) Газовая линия : N[9,52 ? 2 + 12,7 ? 2]</v>
      </c>
      <c r="Z143" t="str">
        <f>CONCATENATE($Z$4,": ",CONCATENATE("N[",Worksheet!P137,"]"))</f>
        <v xml:space="preserve"> (Соединительные трубы) Максимальная длина трубопровода: N[70]</v>
      </c>
      <c r="AA143" t="str">
        <f>CONCATENATE($AA$4,": ",CONCATENATE("S[",Worksheet!Q137,"]"))</f>
        <v xml:space="preserve"> (Соединительные трубы) Максимальный перепад высот: S[15]</v>
      </c>
      <c r="AB143" t="str">
        <f>CONCATENATE($AB$4,": ",CONCATENATE("S[",CONCATENATE("от ",Worksheet!W137," до +",Worksheet!X137),"]"))</f>
        <v xml:space="preserve"> (Допустимая темп. наружного воздуха) Охлаждение: S[от -10 до +46]</v>
      </c>
      <c r="AC143" t="str">
        <f>CONCATENATE($AC$4,": ",CONCATENATE("S[",CONCATENATE("от ",Worksheet!Y137," до +",Worksheet!Z137),"]"))</f>
        <v xml:space="preserve"> (Допустимая темп. наружного воздуха) Обогрев: S[от -15 до +24]</v>
      </c>
    </row>
    <row r="144" spans="1:29" x14ac:dyDescent="0.25">
      <c r="A144" t="str">
        <f>CONCATENATE($A$4,": ",CONCATENATE("E[",Worksheet!B138,"]"))</f>
        <v>Производитель: E[FUJITSU]</v>
      </c>
      <c r="B144" s="11" t="str">
        <f>CONCATENATE($B$4,": ",CONCATENATE(Worksheet!C138,"[",IF(LEFT(TRIM(Worksheet!D138),6)="Сплит-","Сплит-система",IF(LEFT(TRIM(Worksheet!D138),1)="Блок н","Наружный блок","Блок внутренний")),"]"))</f>
        <v xml:space="preserve"> Тип: MULTY[Блок внутренний]</v>
      </c>
      <c r="C144" t="str">
        <f>CONCATENATE($C$4,": ",CONCATENATE("N[",Worksheet!L138,"]"))</f>
        <v xml:space="preserve"> (Сплит система) Холодопроизводительность: N[9,5 (3,0-11,0)]</v>
      </c>
      <c r="D144" t="str">
        <f>CONCATENATE($D$4,": ",CONCATENATE("N[",Worksheet!AC138,"]"))</f>
        <v xml:space="preserve"> (Сплит система) Площадь помещения: N[]</v>
      </c>
      <c r="E144" t="str">
        <f>CONCATENATE($E$4,": ",IF(Worksheet!K138="Y",CONCATENATE("S[","да]"),CONCATENATE("S[","нет]")))</f>
        <v xml:space="preserve"> (Сплит система) Инвертор: S[да]</v>
      </c>
      <c r="F144" t="str">
        <f>CONCATENATE($F$4,": ",CONCATENATE("N[",Worksheet!M138,"]"))</f>
        <v xml:space="preserve"> (Сплит система) Теплопроизводительность: N[10,6 (3,5-12,0)]</v>
      </c>
      <c r="G144" t="str">
        <f>CONCATENATE($G$4,": ",CONCATENATE("N[",Worksheet!N138,"]"))</f>
        <v xml:space="preserve"> (Потребляемая мощность) Охлаждение: N[2,5]</v>
      </c>
      <c r="H144" t="str">
        <f>CONCATENATE($H$4,": ",CONCATENATE("N[",Worksheet!O138,"]"))</f>
        <v xml:space="preserve"> (Потребляемая мощность) Обогрев: N[2,36]</v>
      </c>
      <c r="I144" t="str">
        <f t="shared" si="20"/>
        <v xml:space="preserve"> (Рабочий ток) Охлаждение: </v>
      </c>
      <c r="J144" t="str">
        <f t="shared" si="21"/>
        <v xml:space="preserve"> (Рабочий ток) Обогрев: </v>
      </c>
      <c r="K144" t="str">
        <f t="shared" si="21"/>
        <v xml:space="preserve"> (Рабочий ток) Обогрев: </v>
      </c>
      <c r="L144" t="str">
        <f>CONCATENATE($L$4,": ",CONCATENATE("S[",Worksheet!AT138,"]"))</f>
        <v xml:space="preserve"> (Рабочий ток) Хладагент: S[R32]</v>
      </c>
      <c r="M144" t="str">
        <f t="shared" si="22"/>
        <v xml:space="preserve"> (Рабочий ток) Количество хладагента: </v>
      </c>
      <c r="N144" t="str">
        <f t="shared" si="23"/>
        <v xml:space="preserve"> (Рабочий ток) Объем рециркулируемого воздуха внутреннего блока: </v>
      </c>
      <c r="O144" t="str">
        <f t="shared" si="24"/>
        <v xml:space="preserve"> (Внутренний блок) Размеры (Ш × Г × В): </v>
      </c>
      <c r="P144" t="str">
        <f t="shared" si="25"/>
        <v xml:space="preserve"> (Внутренний блок) Упаковка (Ш × Г × В): </v>
      </c>
      <c r="Q144" t="str">
        <f t="shared" si="26"/>
        <v xml:space="preserve"> (Внутренний блок) Масса (нетто / брутто): </v>
      </c>
      <c r="R144" t="str">
        <f>CONCATENATE($R$4,": ",CONCATENATE("S[",CONCATENATE(Worksheet!R138," / ",Worksheet!S138),"]"))</f>
        <v xml:space="preserve"> (Внутренний блок) Уровень шума мин. / макс.: S[ / ]</v>
      </c>
      <c r="S144" t="str">
        <f>CONCATENATE($S$4,": ",CONCATENATE("S[",Worksheet!AK138,"]"))</f>
        <v xml:space="preserve"> (Наружный блок) Марка компрессора: S[]</v>
      </c>
      <c r="T144" t="str">
        <f t="shared" si="27"/>
        <v xml:space="preserve"> (Наружный блок) Размеры (Ш × Г × В): </v>
      </c>
      <c r="U144" t="str">
        <f t="shared" si="28"/>
        <v xml:space="preserve"> (Наружный блок) Упаковка (Ш × Г × В): </v>
      </c>
      <c r="V144" t="str">
        <f t="shared" si="29"/>
        <v xml:space="preserve"> (Наружный блок) Масса (нетто / брутто): </v>
      </c>
      <c r="W144" t="str">
        <f>CONCATENATE($W$4,": ",CONCATENATE("N[",Worksheet!V138,"]"))</f>
        <v xml:space="preserve"> (Наружный блок) Максимальный уровень шума: N[]</v>
      </c>
      <c r="X144" t="str">
        <f>CONCATENATE("N[",Worksheet!AM138,"]")</f>
        <v>N[6,35 ? 5]</v>
      </c>
      <c r="Y144" t="str">
        <f>CONCATENATE($Y$4,": ",CONCATENATE("N[",Worksheet!AN138,"]"))</f>
        <v xml:space="preserve"> (Соединительные трубы) Газовая линия : N[9,52 ? 3 + 12,7 ? 2]</v>
      </c>
      <c r="Z144" t="str">
        <f>CONCATENATE($Z$4,": ",CONCATENATE("N[",Worksheet!P138,"]"))</f>
        <v xml:space="preserve"> (Соединительные трубы) Максимальная длина трубопровода: N[75]</v>
      </c>
      <c r="AA144" t="str">
        <f>CONCATENATE($AA$4,": ",CONCATENATE("S[",Worksheet!Q138,"]"))</f>
        <v xml:space="preserve"> (Соединительные трубы) Максимальный перепад высот: S[15]</v>
      </c>
      <c r="AB144" t="str">
        <f>CONCATENATE($AB$4,": ",CONCATENATE("S[",CONCATENATE("от ",Worksheet!W138," до +",Worksheet!X138),"]"))</f>
        <v xml:space="preserve"> (Допустимая темп. наружного воздуха) Охлаждение: S[от -10 до +24]</v>
      </c>
      <c r="AC144" t="str">
        <f>CONCATENATE($AC$4,": ",CONCATENATE("S[",CONCATENATE("от ",Worksheet!Y138," до +",Worksheet!Z138),"]"))</f>
        <v xml:space="preserve"> (Допустимая темп. наружного воздуха) Обогрев: S[от -15 до +24]</v>
      </c>
    </row>
    <row r="145" spans="1:29" x14ac:dyDescent="0.25">
      <c r="A145" t="str">
        <f>CONCATENATE($A$4,": ",CONCATENATE("E[",Worksheet!B139,"]"))</f>
        <v>Производитель: E[FUJITSU]</v>
      </c>
      <c r="B145" s="11" t="str">
        <f>CONCATENATE($B$4,": ",CONCATENATE(Worksheet!C139,"[",IF(LEFT(TRIM(Worksheet!D139),6)="Сплит-","Сплит-система",IF(LEFT(TRIM(Worksheet!D139),1)="Блок н","Наружный блок","Блок внутренний")),"]"))</f>
        <v xml:space="preserve"> Тип: MULTY[Блок внутренний]</v>
      </c>
      <c r="C145" t="str">
        <f>CONCATENATE($C$4,": ",CONCATENATE("N[",Worksheet!L139,"]"))</f>
        <v xml:space="preserve"> (Сплит система) Холодопроизводительность: N[4(1,4-4,4)]</v>
      </c>
      <c r="D145" t="str">
        <f>CONCATENATE($D$4,": ",CONCATENATE("N[",Worksheet!AC139,"]"))</f>
        <v xml:space="preserve"> (Сплит система) Площадь помещения: N[]</v>
      </c>
      <c r="E145" t="str">
        <f>CONCATENATE($E$4,": ",IF(Worksheet!K139="Y",CONCATENATE("S[","да]"),CONCATENATE("S[","нет]")))</f>
        <v xml:space="preserve"> (Сплит система) Инвертор: S[да]</v>
      </c>
      <c r="F145" t="str">
        <f>CONCATENATE($F$4,": ",CONCATENATE("N[",Worksheet!M139,"]"))</f>
        <v xml:space="preserve"> (Сплит система) Теплопроизводительность: N[4,4(1,1-5,4)]</v>
      </c>
      <c r="G145" t="str">
        <f>CONCATENATE($G$4,": ",CONCATENATE("N[",Worksheet!N139,"]"))</f>
        <v xml:space="preserve"> (Потребляемая мощность) Охлаждение: N[1,09]</v>
      </c>
      <c r="H145" t="str">
        <f>CONCATENATE($H$4,": ",CONCATENATE("N[",Worksheet!O139,"]"))</f>
        <v xml:space="preserve"> (Потребляемая мощность) Обогрев: N[1,03]</v>
      </c>
      <c r="I145" t="str">
        <f t="shared" si="20"/>
        <v xml:space="preserve"> (Рабочий ток) Охлаждение: </v>
      </c>
      <c r="J145" t="str">
        <f t="shared" si="21"/>
        <v xml:space="preserve"> (Рабочий ток) Обогрев: </v>
      </c>
      <c r="K145" t="str">
        <f t="shared" si="21"/>
        <v xml:space="preserve"> (Рабочий ток) Обогрев: </v>
      </c>
      <c r="L145" t="str">
        <f>CONCATENATE($L$4,": ",CONCATENATE("S[",Worksheet!AT139,"]"))</f>
        <v xml:space="preserve"> (Рабочий ток) Хладагент: S[R410]</v>
      </c>
      <c r="M145" t="str">
        <f t="shared" si="22"/>
        <v xml:space="preserve"> (Рабочий ток) Количество хладагента: </v>
      </c>
      <c r="N145" t="str">
        <f t="shared" si="23"/>
        <v xml:space="preserve"> (Рабочий ток) Объем рециркулируемого воздуха внутреннего блока: </v>
      </c>
      <c r="O145" t="str">
        <f t="shared" si="24"/>
        <v xml:space="preserve"> (Внутренний блок) Размеры (Ш × Г × В): </v>
      </c>
      <c r="P145" t="str">
        <f t="shared" si="25"/>
        <v xml:space="preserve"> (Внутренний блок) Упаковка (Ш × Г × В): </v>
      </c>
      <c r="Q145" t="str">
        <f t="shared" si="26"/>
        <v xml:space="preserve"> (Внутренний блок) Масса (нетто / брутто): </v>
      </c>
      <c r="R145" t="str">
        <f>CONCATENATE($R$4,": ",CONCATENATE("S[",CONCATENATE(Worksheet!R139," / ",Worksheet!S139),"]"))</f>
        <v xml:space="preserve"> (Внутренний блок) Уровень шума мин. / макс.: S[ / ]</v>
      </c>
      <c r="S145" t="str">
        <f>CONCATENATE($S$4,": ",CONCATENATE("S[",Worksheet!AK139,"]"))</f>
        <v xml:space="preserve"> (Наружный блок) Марка компрессора: S[TOSHIBA]</v>
      </c>
      <c r="T145" t="str">
        <f t="shared" si="27"/>
        <v xml:space="preserve"> (Наружный блок) Размеры (Ш × Г × В): </v>
      </c>
      <c r="U145" t="str">
        <f t="shared" si="28"/>
        <v xml:space="preserve"> (Наружный блок) Упаковка (Ш × Г × В): </v>
      </c>
      <c r="V145" t="str">
        <f t="shared" si="29"/>
        <v xml:space="preserve"> (Наружный блок) Масса (нетто / брутто): </v>
      </c>
      <c r="W145" t="str">
        <f>CONCATENATE($W$4,": ",CONCATENATE("N[",Worksheet!V139,"]"))</f>
        <v xml:space="preserve"> (Наружный блок) Максимальный уровень шума: N[]</v>
      </c>
      <c r="X145" t="str">
        <f>CONCATENATE("N[",Worksheet!AM139,"]")</f>
        <v>N[6,35 Х 2]</v>
      </c>
      <c r="Y145" t="str">
        <f>CONCATENATE($Y$4,": ",CONCATENATE("N[",Worksheet!AN139,"]"))</f>
        <v xml:space="preserve"> (Соединительные трубы) Газовая линия : N[9,52 Х 2]</v>
      </c>
      <c r="Z145" t="str">
        <f>CONCATENATE($Z$4,": ",CONCATENATE("N[",Worksheet!P139,"]"))</f>
        <v xml:space="preserve"> (Соединительные трубы) Максимальная длина трубопровода: N[30]</v>
      </c>
      <c r="AA145" t="str">
        <f>CONCATENATE($AA$4,": ",CONCATENATE("S[",Worksheet!Q139,"]"))</f>
        <v xml:space="preserve"> (Соединительные трубы) Максимальный перепад высот: S[15]</v>
      </c>
      <c r="AB145" t="str">
        <f>CONCATENATE($AB$4,": ",CONCATENATE("S[",CONCATENATE("от ",Worksheet!W139," до +",Worksheet!X139),"]"))</f>
        <v xml:space="preserve"> (Допустимая темп. наружного воздуха) Охлаждение: S[от 10 до +46]</v>
      </c>
      <c r="AC145" t="str">
        <f>CONCATENATE($AC$4,": ",CONCATENATE("S[",CONCATENATE("от ",Worksheet!Y139," до +",Worksheet!Z139),"]"))</f>
        <v xml:space="preserve"> (Допустимая темп. наружного воздуха) Обогрев: S[от -15 до +24]</v>
      </c>
    </row>
    <row r="146" spans="1:29" x14ac:dyDescent="0.25">
      <c r="A146" t="str">
        <f>CONCATENATE($A$4,": ",CONCATENATE("E[",Worksheet!B140,"]"))</f>
        <v>Производитель: E[FUJITSU]</v>
      </c>
      <c r="B146" s="11" t="str">
        <f>CONCATENATE($B$4,": ",CONCATENATE(Worksheet!C140,"[",IF(LEFT(TRIM(Worksheet!D140),6)="Сплит-","Сплит-система",IF(LEFT(TRIM(Worksheet!D140),1)="Блок н","Наружный блок","Блок внутренний")),"]"))</f>
        <v xml:space="preserve"> Тип: MULTY[Блок внутренний]</v>
      </c>
      <c r="C146" t="str">
        <f>CONCATENATE($C$4,": ",CONCATENATE("N[",Worksheet!L140,"]"))</f>
        <v xml:space="preserve"> (Сплит система) Холодопроизводительность: N[5(1,7-5,6)]</v>
      </c>
      <c r="D146" t="str">
        <f>CONCATENATE($D$4,": ",CONCATENATE("N[",Worksheet!AC140,"]"))</f>
        <v xml:space="preserve"> (Сплит система) Площадь помещения: N[]</v>
      </c>
      <c r="E146" t="str">
        <f>CONCATENATE($E$4,": ",IF(Worksheet!K140="Y",CONCATENATE("S[","да]"),CONCATENATE("S[","нет]")))</f>
        <v xml:space="preserve"> (Сплит система) Инвертор: S[да]</v>
      </c>
      <c r="F146" t="str">
        <f>CONCATENATE($F$4,": ",CONCATENATE("N[",Worksheet!M140,"]"))</f>
        <v xml:space="preserve"> (Сплит система) Теплопроизводительность: N[5,6(1,8-6,1)]</v>
      </c>
      <c r="G146" t="str">
        <f>CONCATENATE($G$4,": ",CONCATENATE("N[",Worksheet!N140,"]"))</f>
        <v xml:space="preserve"> (Потребляемая мощность) Охлаждение: N[1,56]</v>
      </c>
      <c r="H146" t="str">
        <f>CONCATENATE($H$4,": ",CONCATENATE("N[",Worksheet!O140,"]"))</f>
        <v xml:space="preserve"> (Потребляемая мощность) Обогрев: N[1,41]</v>
      </c>
      <c r="I146" t="str">
        <f t="shared" si="20"/>
        <v xml:space="preserve"> (Рабочий ток) Охлаждение: </v>
      </c>
      <c r="J146" t="str">
        <f t="shared" si="21"/>
        <v xml:space="preserve"> (Рабочий ток) Обогрев: </v>
      </c>
      <c r="K146" t="str">
        <f t="shared" si="21"/>
        <v xml:space="preserve"> (Рабочий ток) Обогрев: </v>
      </c>
      <c r="L146" t="str">
        <f>CONCATENATE($L$4,": ",CONCATENATE("S[",Worksheet!AT140,"]"))</f>
        <v xml:space="preserve"> (Рабочий ток) Хладагент: S[R410]</v>
      </c>
      <c r="M146" t="str">
        <f t="shared" si="22"/>
        <v xml:space="preserve"> (Рабочий ток) Количество хладагента: </v>
      </c>
      <c r="N146" t="str">
        <f t="shared" si="23"/>
        <v xml:space="preserve"> (Рабочий ток) Объем рециркулируемого воздуха внутреннего блока: </v>
      </c>
      <c r="O146" t="str">
        <f t="shared" si="24"/>
        <v xml:space="preserve"> (Внутренний блок) Размеры (Ш × Г × В): </v>
      </c>
      <c r="P146" t="str">
        <f t="shared" si="25"/>
        <v xml:space="preserve"> (Внутренний блок) Упаковка (Ш × Г × В): </v>
      </c>
      <c r="Q146" t="str">
        <f t="shared" si="26"/>
        <v xml:space="preserve"> (Внутренний блок) Масса (нетто / брутто): </v>
      </c>
      <c r="R146" t="str">
        <f>CONCATENATE($R$4,": ",CONCATENATE("S[",CONCATENATE(Worksheet!R140," / ",Worksheet!S140),"]"))</f>
        <v xml:space="preserve"> (Внутренний блок) Уровень шума мин. / макс.: S[ / ]</v>
      </c>
      <c r="S146" t="str">
        <f>CONCATENATE($S$4,": ",CONCATENATE("S[",Worksheet!AK140,"]"))</f>
        <v xml:space="preserve"> (Наружный блок) Марка компрессора: S[GENERAL]</v>
      </c>
      <c r="T146" t="str">
        <f t="shared" si="27"/>
        <v xml:space="preserve"> (Наружный блок) Размеры (Ш × Г × В): </v>
      </c>
      <c r="U146" t="str">
        <f t="shared" si="28"/>
        <v xml:space="preserve"> (Наружный блок) Упаковка (Ш × Г × В): </v>
      </c>
      <c r="V146" t="str">
        <f t="shared" si="29"/>
        <v xml:space="preserve"> (Наружный блок) Масса (нетто / брутто): </v>
      </c>
      <c r="W146" t="str">
        <f>CONCATENATE($W$4,": ",CONCATENATE("N[",Worksheet!V140,"]"))</f>
        <v xml:space="preserve"> (Наружный блок) Максимальный уровень шума: N[]</v>
      </c>
      <c r="X146" t="str">
        <f>CONCATENATE("N[",Worksheet!AM140,"]")</f>
        <v>N[6,35 Х 2]</v>
      </c>
      <c r="Y146" t="str">
        <f>CONCATENATE($Y$4,": ",CONCATENATE("N[",Worksheet!AN140,"]"))</f>
        <v xml:space="preserve"> (Соединительные трубы) Газовая линия : N[9,52 Х 2]</v>
      </c>
      <c r="Z146" t="str">
        <f>CONCATENATE($Z$4,": ",CONCATENATE("N[",Worksheet!P140,"]"))</f>
        <v xml:space="preserve"> (Соединительные трубы) Максимальная длина трубопровода: N[30]</v>
      </c>
      <c r="AA146" t="str">
        <f>CONCATENATE($AA$4,": ",CONCATENATE("S[",Worksheet!Q140,"]"))</f>
        <v xml:space="preserve"> (Соединительные трубы) Максимальный перепад высот: S[15]</v>
      </c>
      <c r="AB146" t="str">
        <f>CONCATENATE($AB$4,": ",CONCATENATE("S[",CONCATENATE("от ",Worksheet!W140," до +",Worksheet!X140),"]"))</f>
        <v xml:space="preserve"> (Допустимая темп. наружного воздуха) Охлаждение: S[от 10 до +46]</v>
      </c>
      <c r="AC146" t="str">
        <f>CONCATENATE($AC$4,": ",CONCATENATE("S[",CONCATENATE("от ",Worksheet!Y140," до +",Worksheet!Z140),"]"))</f>
        <v xml:space="preserve"> (Допустимая темп. наружного воздуха) Обогрев: S[от -15 до +24]</v>
      </c>
    </row>
    <row r="147" spans="1:29" x14ac:dyDescent="0.25">
      <c r="A147" t="str">
        <f>CONCATENATE($A$4,": ",CONCATENATE("E[",Worksheet!B141,"]"))</f>
        <v>Производитель: E[FUJITSU]</v>
      </c>
      <c r="B147" s="11" t="str">
        <f>CONCATENATE($B$4,": ",CONCATENATE(Worksheet!C141,"[",IF(LEFT(TRIM(Worksheet!D141),6)="Сплит-","Сплит-система",IF(LEFT(TRIM(Worksheet!D141),1)="Блок н","Наружный блок","Блок внутренний")),"]"))</f>
        <v xml:space="preserve"> Тип: MULTY[Блок внутренний]</v>
      </c>
      <c r="C147" t="str">
        <f>CONCATENATE($C$4,": ",CONCATENATE("N[",Worksheet!L141,"]"))</f>
        <v xml:space="preserve"> (Сплит система) Холодопроизводительность: N[5,4(1,8—6,8)]</v>
      </c>
      <c r="D147" t="str">
        <f>CONCATENATE($D$4,": ",CONCATENATE("N[",Worksheet!AC141,"]"))</f>
        <v xml:space="preserve"> (Сплит система) Площадь помещения: N[]</v>
      </c>
      <c r="E147" t="str">
        <f>CONCATENATE($E$4,": ",IF(Worksheet!K141="Y",CONCATENATE("S[","да]"),CONCATENATE("S[","нет]")))</f>
        <v xml:space="preserve"> (Сплит система) Инвертор: S[да]</v>
      </c>
      <c r="F147" t="str">
        <f>CONCATENATE($F$4,": ",CONCATENATE("N[",Worksheet!M141,"]"))</f>
        <v xml:space="preserve"> (Сплит система) Теплопроизводительность: N[6,8(2,0—8,0)]</v>
      </c>
      <c r="G147" t="str">
        <f>CONCATENATE($G$4,": ",CONCATENATE("N[",Worksheet!N141,"]"))</f>
        <v xml:space="preserve"> (Потребляемая мощность) Охлаждение: N[1,35]</v>
      </c>
      <c r="H147" t="str">
        <f>CONCATENATE($H$4,": ",CONCATENATE("N[",Worksheet!O141,"]"))</f>
        <v xml:space="preserve"> (Потребляемая мощность) Обогрев: N[1,62]</v>
      </c>
      <c r="I147" t="str">
        <f t="shared" si="20"/>
        <v xml:space="preserve"> (Рабочий ток) Охлаждение: </v>
      </c>
      <c r="J147" t="str">
        <f t="shared" si="21"/>
        <v xml:space="preserve"> (Рабочий ток) Обогрев: </v>
      </c>
      <c r="K147" t="str">
        <f t="shared" si="21"/>
        <v xml:space="preserve"> (Рабочий ток) Обогрев: </v>
      </c>
      <c r="L147" t="str">
        <f>CONCATENATE($L$4,": ",CONCATENATE("S[",Worksheet!AT141,"]"))</f>
        <v xml:space="preserve"> (Рабочий ток) Хладагент: S[R410]</v>
      </c>
      <c r="M147" t="str">
        <f t="shared" si="22"/>
        <v xml:space="preserve"> (Рабочий ток) Количество хладагента: </v>
      </c>
      <c r="N147" t="str">
        <f t="shared" si="23"/>
        <v xml:space="preserve"> (Рабочий ток) Объем рециркулируемого воздуха внутреннего блока: </v>
      </c>
      <c r="O147" t="str">
        <f t="shared" si="24"/>
        <v xml:space="preserve"> (Внутренний блок) Размеры (Ш × Г × В): </v>
      </c>
      <c r="P147" t="str">
        <f t="shared" si="25"/>
        <v xml:space="preserve"> (Внутренний блок) Упаковка (Ш × Г × В): </v>
      </c>
      <c r="Q147" t="str">
        <f t="shared" si="26"/>
        <v xml:space="preserve"> (Внутренний блок) Масса (нетто / брутто): </v>
      </c>
      <c r="R147" t="str">
        <f>CONCATENATE($R$4,": ",CONCATENATE("S[",CONCATENATE(Worksheet!R141," / ",Worksheet!S141),"]"))</f>
        <v xml:space="preserve"> (Внутренний блок) Уровень шума мин. / макс.: S[ / ]</v>
      </c>
      <c r="S147" t="str">
        <f>CONCATENATE($S$4,": ",CONCATENATE("S[",Worksheet!AK141,"]"))</f>
        <v xml:space="preserve"> (Наружный блок) Марка компрессора: S[TOSHIBA]</v>
      </c>
      <c r="T147" t="str">
        <f t="shared" si="27"/>
        <v xml:space="preserve"> (Наружный блок) Размеры (Ш × Г × В): </v>
      </c>
      <c r="U147" t="str">
        <f t="shared" si="28"/>
        <v xml:space="preserve"> (Наружный блок) Упаковка (Ш × Г × В): </v>
      </c>
      <c r="V147" t="str">
        <f t="shared" si="29"/>
        <v xml:space="preserve"> (Наружный блок) Масса (нетто / брутто): </v>
      </c>
      <c r="W147" t="str">
        <f>CONCATENATE($W$4,": ",CONCATENATE("N[",Worksheet!V141,"]"))</f>
        <v xml:space="preserve"> (Наружный блок) Максимальный уровень шума: N[]</v>
      </c>
      <c r="X147" t="str">
        <f>CONCATENATE("N[",Worksheet!AM141,"]")</f>
        <v>N[6,35 Х 3]</v>
      </c>
      <c r="Y147" t="str">
        <f>CONCATENATE($Y$4,": ",CONCATENATE("N[",Worksheet!AN141,"]"))</f>
        <v xml:space="preserve"> (Соединительные трубы) Газовая линия : N[9,52 Х 3]</v>
      </c>
      <c r="Z147" t="str">
        <f>CONCATENATE($Z$4,": ",CONCATENATE("N[",Worksheet!P141,"]"))</f>
        <v xml:space="preserve"> (Соединительные трубы) Максимальная длина трубопровода: N[50]</v>
      </c>
      <c r="AA147" t="str">
        <f>CONCATENATE($AA$4,": ",CONCATENATE("S[",Worksheet!Q141,"]"))</f>
        <v xml:space="preserve"> (Соединительные трубы) Максимальный перепад высот: S[15]</v>
      </c>
      <c r="AB147" t="str">
        <f>CONCATENATE($AB$4,": ",CONCATENATE("S[",CONCATENATE("от ",Worksheet!W141," до +",Worksheet!X141),"]"))</f>
        <v xml:space="preserve"> (Допустимая темп. наружного воздуха) Охлаждение: S[от -10 до +46]</v>
      </c>
      <c r="AC147" t="str">
        <f>CONCATENATE($AC$4,": ",CONCATENATE("S[",CONCATENATE("от ",Worksheet!Y141," до +",Worksheet!Z141),"]"))</f>
        <v xml:space="preserve"> (Допустимая темп. наружного воздуха) Обогрев: S[от -15 до +24]</v>
      </c>
    </row>
    <row r="148" spans="1:29" x14ac:dyDescent="0.25">
      <c r="A148" t="str">
        <f>CONCATENATE($A$4,": ",CONCATENATE("E[",Worksheet!B142,"]"))</f>
        <v>Производитель: E[FUJITSU]</v>
      </c>
      <c r="B148" s="11" t="str">
        <f>CONCATENATE($B$4,": ",CONCATENATE(Worksheet!C142,"[",IF(LEFT(TRIM(Worksheet!D142),6)="Сплит-","Сплит-система",IF(LEFT(TRIM(Worksheet!D142),1)="Блок н","Наружный блок","Блок внутренний")),"]"))</f>
        <v xml:space="preserve"> Тип: MULTY[Блок внутренний]</v>
      </c>
      <c r="C148" t="str">
        <f>CONCATENATE($C$4,": ",CONCATENATE("N[",Worksheet!L142,"]"))</f>
        <v xml:space="preserve"> (Сплит система) Холодопроизводительность: N[6,8(1,8—8,5)]</v>
      </c>
      <c r="D148" t="str">
        <f>CONCATENATE($D$4,": ",CONCATENATE("N[",Worksheet!AC142,"]"))</f>
        <v xml:space="preserve"> (Сплит система) Площадь помещения: N[]</v>
      </c>
      <c r="E148" t="str">
        <f>CONCATENATE($E$4,": ",IF(Worksheet!K142="Y",CONCATENATE("S[","да]"),CONCATENATE("S[","нет]")))</f>
        <v xml:space="preserve"> (Сплит система) Инвертор: S[да]</v>
      </c>
      <c r="F148" t="str">
        <f>CONCATENATE($F$4,": ",CONCATENATE("N[",Worksheet!M142,"]"))</f>
        <v xml:space="preserve"> (Сплит система) Теплопроизводительность: N[8(2,0—9,2)]</v>
      </c>
      <c r="G148" t="str">
        <f>CONCATENATE($G$4,": ",CONCATENATE("N[",Worksheet!N142,"]"))</f>
        <v xml:space="preserve"> (Потребляемая мощность) Охлаждение: N[1,94]</v>
      </c>
      <c r="H148" t="str">
        <f>CONCATENATE($H$4,": ",CONCATENATE("N[",Worksheet!O142,"]"))</f>
        <v xml:space="preserve"> (Потребляемая мощность) Обогрев: N[2]</v>
      </c>
      <c r="I148" t="str">
        <f t="shared" si="20"/>
        <v xml:space="preserve"> (Рабочий ток) Охлаждение: </v>
      </c>
      <c r="J148" t="str">
        <f t="shared" si="21"/>
        <v xml:space="preserve"> (Рабочий ток) Обогрев: </v>
      </c>
      <c r="K148" t="str">
        <f t="shared" si="21"/>
        <v xml:space="preserve"> (Рабочий ток) Обогрев: </v>
      </c>
      <c r="L148" t="str">
        <f>CONCATENATE($L$4,": ",CONCATENATE("S[",Worksheet!AT142,"]"))</f>
        <v xml:space="preserve"> (Рабочий ток) Хладагент: S[R410]</v>
      </c>
      <c r="M148" t="str">
        <f t="shared" si="22"/>
        <v xml:space="preserve"> (Рабочий ток) Количество хладагента: </v>
      </c>
      <c r="N148" t="str">
        <f t="shared" si="23"/>
        <v xml:space="preserve"> (Рабочий ток) Объем рециркулируемого воздуха внутреннего блока: </v>
      </c>
      <c r="O148" t="str">
        <f t="shared" si="24"/>
        <v xml:space="preserve"> (Внутренний блок) Размеры (Ш × Г × В): </v>
      </c>
      <c r="P148" t="str">
        <f t="shared" si="25"/>
        <v xml:space="preserve"> (Внутренний блок) Упаковка (Ш × Г × В): </v>
      </c>
      <c r="Q148" t="str">
        <f t="shared" si="26"/>
        <v xml:space="preserve"> (Внутренний блок) Масса (нетто / брутто): </v>
      </c>
      <c r="R148" t="str">
        <f>CONCATENATE($R$4,": ",CONCATENATE("S[",CONCATENATE(Worksheet!R142," / ",Worksheet!S142),"]"))</f>
        <v xml:space="preserve"> (Внутренний блок) Уровень шума мин. / макс.: S[ / ]</v>
      </c>
      <c r="S148" t="str">
        <f>CONCATENATE($S$4,": ",CONCATENATE("S[",Worksheet!AK142,"]"))</f>
        <v xml:space="preserve"> (Наружный блок) Марка компрессора: S[TOSHIBA]</v>
      </c>
      <c r="T148" t="str">
        <f t="shared" si="27"/>
        <v xml:space="preserve"> (Наружный блок) Размеры (Ш × Г × В): </v>
      </c>
      <c r="U148" t="str">
        <f t="shared" si="28"/>
        <v xml:space="preserve"> (Наружный блок) Упаковка (Ш × Г × В): </v>
      </c>
      <c r="V148" t="str">
        <f t="shared" si="29"/>
        <v xml:space="preserve"> (Наружный блок) Масса (нетто / брутто): </v>
      </c>
      <c r="W148" t="str">
        <f>CONCATENATE($W$4,": ",CONCATENATE("N[",Worksheet!V142,"]"))</f>
        <v xml:space="preserve"> (Наружный блок) Максимальный уровень шума: N[]</v>
      </c>
      <c r="X148" t="str">
        <f>CONCATENATE("N[",Worksheet!AM142,"]")</f>
        <v>N[6,35 Х 3]</v>
      </c>
      <c r="Y148" t="str">
        <f>CONCATENATE($Y$4,": ",CONCATENATE("N[",Worksheet!AN142,"]"))</f>
        <v xml:space="preserve"> (Соединительные трубы) Газовая линия : N[9,52 Х 2  + 12,70 х 1]</v>
      </c>
      <c r="Z148" t="str">
        <f>CONCATENATE($Z$4,": ",CONCATENATE("N[",Worksheet!P142,"]"))</f>
        <v xml:space="preserve"> (Соединительные трубы) Максимальная длина трубопровода: N[50]</v>
      </c>
      <c r="AA148" t="str">
        <f>CONCATENATE($AA$4,": ",CONCATENATE("S[",Worksheet!Q142,"]"))</f>
        <v xml:space="preserve"> (Соединительные трубы) Максимальный перепад высот: S[15]</v>
      </c>
      <c r="AB148" t="str">
        <f>CONCATENATE($AB$4,": ",CONCATENATE("S[",CONCATENATE("от ",Worksheet!W142," до +",Worksheet!X142),"]"))</f>
        <v xml:space="preserve"> (Допустимая темп. наружного воздуха) Охлаждение: S[от -10 до +46]</v>
      </c>
      <c r="AC148" t="str">
        <f>CONCATENATE($AC$4,": ",CONCATENATE("S[",CONCATENATE("от ",Worksheet!Y142," до +",Worksheet!Z142),"]"))</f>
        <v xml:space="preserve"> (Допустимая темп. наружного воздуха) Обогрев: S[от -15 до +24]</v>
      </c>
    </row>
    <row r="149" spans="1:29" x14ac:dyDescent="0.25">
      <c r="A149" t="str">
        <f>CONCATENATE($A$4,": ",CONCATENATE("E[",Worksheet!B143,"]"))</f>
        <v>Производитель: E[FUJITSU]</v>
      </c>
      <c r="B149" s="11" t="str">
        <f>CONCATENATE($B$4,": ",CONCATENATE(Worksheet!C143,"[",IF(LEFT(TRIM(Worksheet!D143),6)="Сплит-","Сплит-система",IF(LEFT(TRIM(Worksheet!D143),1)="Блок н","Наружный блок","Блок внутренний")),"]"))</f>
        <v xml:space="preserve"> Тип: MULTY[Блок внутренний]</v>
      </c>
      <c r="C149" t="str">
        <f>CONCATENATE($C$4,": ",CONCATENATE("N[",Worksheet!L143,"]"))</f>
        <v xml:space="preserve"> (Сплит система) Холодопроизводительность: N[8(3,5 - 10,1)]</v>
      </c>
      <c r="D149" t="str">
        <f>CONCATENATE($D$4,": ",CONCATENATE("N[",Worksheet!AC143,"]"))</f>
        <v xml:space="preserve"> (Сплит система) Площадь помещения: N[]</v>
      </c>
      <c r="E149" t="str">
        <f>CONCATENATE($E$4,": ",IF(Worksheet!K143="Y",CONCATENATE("S[","да]"),CONCATENATE("S[","нет]")))</f>
        <v xml:space="preserve"> (Сплит система) Инвертор: S[да]</v>
      </c>
      <c r="F149" t="str">
        <f>CONCATENATE($F$4,": ",CONCATENATE("N[",Worksheet!M143,"]"))</f>
        <v xml:space="preserve"> (Сплит система) Теплопроизводительность: N[9,6(3,7 - 12,0)]</v>
      </c>
      <c r="G149" t="str">
        <f>CONCATENATE($G$4,": ",CONCATENATE("N[",Worksheet!N143,"]"))</f>
        <v xml:space="preserve"> (Потребляемая мощность) Охлаждение: N[2,22]</v>
      </c>
      <c r="H149" t="str">
        <f>CONCATENATE($H$4,": ",CONCATENATE("N[",Worksheet!O143,"]"))</f>
        <v xml:space="preserve"> (Потребляемая мощность) Обогрев: N[2,4]</v>
      </c>
      <c r="I149" t="str">
        <f t="shared" si="20"/>
        <v xml:space="preserve"> (Рабочий ток) Охлаждение: </v>
      </c>
      <c r="J149" t="str">
        <f t="shared" si="21"/>
        <v xml:space="preserve"> (Рабочий ток) Обогрев: </v>
      </c>
      <c r="K149" t="str">
        <f t="shared" si="21"/>
        <v xml:space="preserve"> (Рабочий ток) Обогрев: </v>
      </c>
      <c r="L149" t="str">
        <f>CONCATENATE($L$4,": ",CONCATENATE("S[",Worksheet!AT143,"]"))</f>
        <v xml:space="preserve"> (Рабочий ток) Хладагент: S[R410]</v>
      </c>
      <c r="M149" t="str">
        <f t="shared" si="22"/>
        <v xml:space="preserve"> (Рабочий ток) Количество хладагента: </v>
      </c>
      <c r="N149" t="str">
        <f t="shared" si="23"/>
        <v xml:space="preserve"> (Рабочий ток) Объем рециркулируемого воздуха внутреннего блока: </v>
      </c>
      <c r="O149" t="str">
        <f t="shared" si="24"/>
        <v xml:space="preserve"> (Внутренний блок) Размеры (Ш × Г × В): </v>
      </c>
      <c r="P149" t="str">
        <f t="shared" si="25"/>
        <v xml:space="preserve"> (Внутренний блок) Упаковка (Ш × Г × В): </v>
      </c>
      <c r="Q149" t="str">
        <f t="shared" si="26"/>
        <v xml:space="preserve"> (Внутренний блок) Масса (нетто / брутто): </v>
      </c>
      <c r="R149" t="str">
        <f>CONCATENATE($R$4,": ",CONCATENATE("S[",CONCATENATE(Worksheet!R143," / ",Worksheet!S143),"]"))</f>
        <v xml:space="preserve"> (Внутренний блок) Уровень шума мин. / макс.: S[ / ]</v>
      </c>
      <c r="S149" t="str">
        <f>CONCATENATE($S$4,": ",CONCATENATE("S[",Worksheet!AK143,"]"))</f>
        <v xml:space="preserve"> (Наружный блок) Марка компрессора: S[SCI]</v>
      </c>
      <c r="T149" t="str">
        <f t="shared" si="27"/>
        <v xml:space="preserve"> (Наружный блок) Размеры (Ш × Г × В): </v>
      </c>
      <c r="U149" t="str">
        <f t="shared" si="28"/>
        <v xml:space="preserve"> (Наружный блок) Упаковка (Ш × Г × В): </v>
      </c>
      <c r="V149" t="str">
        <f t="shared" si="29"/>
        <v xml:space="preserve"> (Наружный блок) Масса (нетто / брутто): </v>
      </c>
      <c r="W149" t="str">
        <f>CONCATENATE($W$4,": ",CONCATENATE("N[",Worksheet!V143,"]"))</f>
        <v xml:space="preserve"> (Наружный блок) Максимальный уровень шума: N[]</v>
      </c>
      <c r="X149" t="str">
        <f>CONCATENATE("N[",Worksheet!AM143,"]")</f>
        <v>N[6,35 Х 4]</v>
      </c>
      <c r="Y149" t="str">
        <f>CONCATENATE($Y$4,": ",CONCATENATE("N[",Worksheet!AN143,"]"))</f>
        <v xml:space="preserve"> (Соединительные трубы) Газовая линия : N[9,52 Х 2  + 12,70 х 2]</v>
      </c>
      <c r="Z149" t="str">
        <f>CONCATENATE($Z$4,": ",CONCATENATE("N[",Worksheet!P143,"]"))</f>
        <v xml:space="preserve"> (Соединительные трубы) Максимальная длина трубопровода: N[70]</v>
      </c>
      <c r="AA149" t="str">
        <f>CONCATENATE($AA$4,": ",CONCATENATE("S[",Worksheet!Q143,"]"))</f>
        <v xml:space="preserve"> (Соединительные трубы) Максимальный перепад высот: S[15]</v>
      </c>
      <c r="AB149" t="str">
        <f>CONCATENATE($AB$4,": ",CONCATENATE("S[",CONCATENATE("от ",Worksheet!W143," до +",Worksheet!X143),"]"))</f>
        <v xml:space="preserve"> (Допустимая темп. наружного воздуха) Охлаждение: S[от -10 до +46]</v>
      </c>
      <c r="AC149" t="str">
        <f>CONCATENATE($AC$4,": ",CONCATENATE("S[",CONCATENATE("от ",Worksheet!Y143," до +",Worksheet!Z143),"]"))</f>
        <v xml:space="preserve"> (Допустимая темп. наружного воздуха) Обогрев: S[от -10 до +24]</v>
      </c>
    </row>
    <row r="150" spans="1:29" x14ac:dyDescent="0.25">
      <c r="A150" t="str">
        <f>CONCATENATE($A$4,": ",CONCATENATE("E[",Worksheet!B144,"]"))</f>
        <v>Производитель: E[FUJITSU]</v>
      </c>
      <c r="B150" s="11" t="str">
        <f>CONCATENATE($B$4,": ",CONCATENATE(Worksheet!C144,"[",IF(LEFT(TRIM(Worksheet!D144),6)="Сплит-","Сплит-система",IF(LEFT(TRIM(Worksheet!D144),1)="Блок н","Наружный блок","Блок внутренний")),"]"))</f>
        <v xml:space="preserve"> Тип: MULTY[Блок внутренний]</v>
      </c>
      <c r="C150" t="str">
        <f>CONCATENATE($C$4,": ",CONCATENATE("N[",Worksheet!L144,"]"))</f>
        <v xml:space="preserve"> (Сплит система) Холодопроизводительность: N[10(3,5—12,5)]</v>
      </c>
      <c r="D150" t="str">
        <f>CONCATENATE($D$4,": ",CONCATENATE("N[",Worksheet!AC144,"]"))</f>
        <v xml:space="preserve"> (Сплит система) Площадь помещения: N[]</v>
      </c>
      <c r="E150" t="str">
        <f>CONCATENATE($E$4,": ",IF(Worksheet!K144="Y",CONCATENATE("S[","да]"),CONCATENATE("S[","нет]")))</f>
        <v xml:space="preserve"> (Сплит система) Инвертор: S[да]</v>
      </c>
      <c r="F150" t="str">
        <f>CONCATENATE($F$4,": ",CONCATENATE("N[",Worksheet!M144,"]"))</f>
        <v xml:space="preserve"> (Сплит система) Теплопроизводительность: N[12(3,5—14,0)]</v>
      </c>
      <c r="G150" t="str">
        <f>CONCATENATE($G$4,": ",CONCATENATE("N[",Worksheet!N144,"]"))</f>
        <v xml:space="preserve"> (Потребляемая мощность) Охлаждение: N[2,44]</v>
      </c>
      <c r="H150" t="str">
        <f>CONCATENATE($H$4,": ",CONCATENATE("N[",Worksheet!O144,"]"))</f>
        <v xml:space="preserve"> (Потребляемая мощность) Обогрев: N[2,79]</v>
      </c>
      <c r="I150" t="str">
        <f t="shared" si="20"/>
        <v xml:space="preserve"> (Рабочий ток) Охлаждение: </v>
      </c>
      <c r="J150" t="str">
        <f t="shared" si="21"/>
        <v xml:space="preserve"> (Рабочий ток) Обогрев: </v>
      </c>
      <c r="K150" t="str">
        <f t="shared" si="21"/>
        <v xml:space="preserve"> (Рабочий ток) Обогрев: </v>
      </c>
      <c r="L150" t="str">
        <f>CONCATENATE($L$4,": ",CONCATENATE("S[",Worksheet!AT144,"]"))</f>
        <v xml:space="preserve"> (Рабочий ток) Хладагент: S[R410]</v>
      </c>
      <c r="M150" t="str">
        <f t="shared" si="22"/>
        <v xml:space="preserve"> (Рабочий ток) Количество хладагента: </v>
      </c>
      <c r="N150" t="str">
        <f t="shared" si="23"/>
        <v xml:space="preserve"> (Рабочий ток) Объем рециркулируемого воздуха внутреннего блока: </v>
      </c>
      <c r="O150" t="str">
        <f t="shared" si="24"/>
        <v xml:space="preserve"> (Внутренний блок) Размеры (Ш × Г × В): </v>
      </c>
      <c r="P150" t="str">
        <f t="shared" si="25"/>
        <v xml:space="preserve"> (Внутренний блок) Упаковка (Ш × Г × В): </v>
      </c>
      <c r="Q150" t="str">
        <f t="shared" si="26"/>
        <v xml:space="preserve"> (Внутренний блок) Масса (нетто / брутто): </v>
      </c>
      <c r="R150" t="str">
        <f>CONCATENATE($R$4,": ",CONCATENATE("S[",CONCATENATE(Worksheet!R144," / ",Worksheet!S144),"]"))</f>
        <v xml:space="preserve"> (Внутренний блок) Уровень шума мин. / макс.: S[ / ]</v>
      </c>
      <c r="S150" t="str">
        <f>CONCATENATE($S$4,": ",CONCATENATE("S[",Worksheet!AK144,"]"))</f>
        <v xml:space="preserve"> (Наружный блок) Марка компрессора: S[GENERAL]</v>
      </c>
      <c r="T150" t="str">
        <f t="shared" si="27"/>
        <v xml:space="preserve"> (Наружный блок) Размеры (Ш × Г × В): </v>
      </c>
      <c r="U150" t="str">
        <f t="shared" si="28"/>
        <v xml:space="preserve"> (Наружный блок) Упаковка (Ш × Г × В): </v>
      </c>
      <c r="V150" t="str">
        <f t="shared" si="29"/>
        <v xml:space="preserve"> (Наружный блок) Масса (нетто / брутто): </v>
      </c>
      <c r="W150" t="str">
        <f>CONCATENATE($W$4,": ",CONCATENATE("N[",Worksheet!V144,"]"))</f>
        <v xml:space="preserve"> (Наружный блок) Максимальный уровень шума: N[]</v>
      </c>
      <c r="X150" t="str">
        <f>CONCATENATE("N[",Worksheet!AM144,"]")</f>
        <v>N[6,35 Х 5]</v>
      </c>
      <c r="Y150" t="str">
        <f>CONCATENATE($Y$4,": ",CONCATENATE("N[",Worksheet!AN144,"]"))</f>
        <v xml:space="preserve"> (Соединительные трубы) Газовая линия : N[9,52 Х 3  + 12,70 х 2]</v>
      </c>
      <c r="Z150" t="str">
        <f>CONCATENATE($Z$4,": ",CONCATENATE("N[",Worksheet!P144,"]"))</f>
        <v xml:space="preserve"> (Соединительные трубы) Максимальная длина трубопровода: N[80]</v>
      </c>
      <c r="AA150" t="str">
        <f>CONCATENATE($AA$4,": ",CONCATENATE("S[",Worksheet!Q144,"]"))</f>
        <v xml:space="preserve"> (Соединительные трубы) Максимальный перепад высот: S[15]</v>
      </c>
      <c r="AB150" t="str">
        <f>CONCATENATE($AB$4,": ",CONCATENATE("S[",CONCATENATE("от ",Worksheet!W144," до +",Worksheet!X144),"]"))</f>
        <v xml:space="preserve"> (Допустимая темп. наружного воздуха) Охлаждение: S[от -10 до +46]</v>
      </c>
      <c r="AC150" t="str">
        <f>CONCATENATE($AC$4,": ",CONCATENATE("S[",CONCATENATE("от ",Worksheet!Y144," до +",Worksheet!Z144),"]"))</f>
        <v xml:space="preserve"> (Допустимая темп. наружного воздуха) Обогрев: S[от -15 до +24]</v>
      </c>
    </row>
    <row r="151" spans="1:29" x14ac:dyDescent="0.25">
      <c r="A151" t="str">
        <f>CONCATENATE($A$4,": ",CONCATENATE("E[",Worksheet!B145,"]"))</f>
        <v>Производитель: E[FUJITSU]</v>
      </c>
      <c r="B151" s="11" t="str">
        <f>CONCATENATE($B$4,": ",CONCATENATE(Worksheet!C145,"[",IF(LEFT(TRIM(Worksheet!D145),6)="Сплит-","Сплит-система",IF(LEFT(TRIM(Worksheet!D145),1)="Блок н","Наружный блок","Блок внутренний")),"]"))</f>
        <v xml:space="preserve"> Тип: MULTY[Блок внутренний]</v>
      </c>
      <c r="C151" t="str">
        <f>CONCATENATE($C$4,": ",CONCATENATE("N[",Worksheet!L145,"]"))</f>
        <v xml:space="preserve"> (Сплит система) Холодопроизводительность: N[12,5(3,5—14,0)]</v>
      </c>
      <c r="D151" t="str">
        <f>CONCATENATE($D$4,": ",CONCATENATE("N[",Worksheet!AC145,"]"))</f>
        <v xml:space="preserve"> (Сплит система) Площадь помещения: N[]</v>
      </c>
      <c r="E151" t="str">
        <f>CONCATENATE($E$4,": ",IF(Worksheet!K145="Y",CONCATENATE("S[","да]"),CONCATENATE("S[","нет]")))</f>
        <v xml:space="preserve"> (Сплит система) Инвертор: S[да]</v>
      </c>
      <c r="F151" t="str">
        <f>CONCATENATE($F$4,": ",CONCATENATE("N[",Worksheet!M145,"]"))</f>
        <v xml:space="preserve"> (Сплит система) Теплопроизводительность: N[13,5(3,5—16,0)]</v>
      </c>
      <c r="G151" t="str">
        <f>CONCATENATE($G$4,": ",CONCATENATE("N[",Worksheet!N145,"]"))</f>
        <v xml:space="preserve"> (Потребляемая мощность) Охлаждение: N[3,57]</v>
      </c>
      <c r="H151" t="str">
        <f>CONCATENATE($H$4,": ",CONCATENATE("N[",Worksheet!O145,"]"))</f>
        <v xml:space="preserve"> (Потребляемая мощность) Обогрев: N[3,37]</v>
      </c>
      <c r="I151" t="str">
        <f t="shared" si="20"/>
        <v xml:space="preserve"> (Рабочий ток) Охлаждение: </v>
      </c>
      <c r="J151" t="str">
        <f t="shared" si="21"/>
        <v xml:space="preserve"> (Рабочий ток) Обогрев: </v>
      </c>
      <c r="K151" t="str">
        <f t="shared" si="21"/>
        <v xml:space="preserve"> (Рабочий ток) Обогрев: </v>
      </c>
      <c r="L151" t="str">
        <f>CONCATENATE($L$4,": ",CONCATENATE("S[",Worksheet!AT145,"]"))</f>
        <v xml:space="preserve"> (Рабочий ток) Хладагент: S[R410]</v>
      </c>
      <c r="M151" t="str">
        <f t="shared" si="22"/>
        <v xml:space="preserve"> (Рабочий ток) Количество хладагента: </v>
      </c>
      <c r="N151" t="str">
        <f t="shared" si="23"/>
        <v xml:space="preserve"> (Рабочий ток) Объем рециркулируемого воздуха внутреннего блока: </v>
      </c>
      <c r="O151" t="str">
        <f t="shared" si="24"/>
        <v xml:space="preserve"> (Внутренний блок) Размеры (Ш × Г × В): </v>
      </c>
      <c r="P151" t="str">
        <f t="shared" si="25"/>
        <v xml:space="preserve"> (Внутренний блок) Упаковка (Ш × Г × В): </v>
      </c>
      <c r="Q151" t="str">
        <f t="shared" si="26"/>
        <v xml:space="preserve"> (Внутренний блок) Масса (нетто / брутто): </v>
      </c>
      <c r="R151" t="str">
        <f>CONCATENATE($R$4,": ",CONCATENATE("S[",CONCATENATE(Worksheet!R145," / ",Worksheet!S145),"]"))</f>
        <v xml:space="preserve"> (Внутренний блок) Уровень шума мин. / макс.: S[ / ]</v>
      </c>
      <c r="S151" t="str">
        <f>CONCATENATE($S$4,": ",CONCATENATE("S[",Worksheet!AK145,"]"))</f>
        <v xml:space="preserve"> (Наружный блок) Марка компрессора: S[GENERAL]</v>
      </c>
      <c r="T151" t="str">
        <f t="shared" si="27"/>
        <v xml:space="preserve"> (Наружный блок) Размеры (Ш × Г × В): </v>
      </c>
      <c r="U151" t="str">
        <f t="shared" si="28"/>
        <v xml:space="preserve"> (Наружный блок) Упаковка (Ш × Г × В): </v>
      </c>
      <c r="V151" t="str">
        <f t="shared" si="29"/>
        <v xml:space="preserve"> (Наружный блок) Масса (нетто / брутто): </v>
      </c>
      <c r="W151" t="str">
        <f>CONCATENATE($W$4,": ",CONCATENATE("N[",Worksheet!V145,"]"))</f>
        <v xml:space="preserve"> (Наружный блок) Максимальный уровень шума: N[]</v>
      </c>
      <c r="X151" t="str">
        <f>CONCATENATE("N[",Worksheet!AM145,"]")</f>
        <v>N[6,35 ? 6]</v>
      </c>
      <c r="Y151" t="str">
        <f>CONCATENATE($Y$4,": ",CONCATENATE("N[",Worksheet!AN145,"]"))</f>
        <v xml:space="preserve"> (Соединительные трубы) Газовая линия : N[9,52 ? 4  + 12,70 ? 2]</v>
      </c>
      <c r="Z151" t="str">
        <f>CONCATENATE($Z$4,": ",CONCATENATE("N[",Worksheet!P145,"]"))</f>
        <v xml:space="preserve"> (Соединительные трубы) Максимальная длина трубопровода: N[80]</v>
      </c>
      <c r="AA151" t="str">
        <f>CONCATENATE($AA$4,": ",CONCATENATE("S[",Worksheet!Q145,"]"))</f>
        <v xml:space="preserve"> (Соединительные трубы) Максимальный перепад высот: S[15]</v>
      </c>
      <c r="AB151" t="str">
        <f>CONCATENATE($AB$4,": ",CONCATENATE("S[",CONCATENATE("от ",Worksheet!W145," до +",Worksheet!X145),"]"))</f>
        <v xml:space="preserve"> (Допустимая темп. наружного воздуха) Охлаждение: S[от -10 до +46]</v>
      </c>
      <c r="AC151" t="str">
        <f>CONCATENATE($AC$4,": ",CONCATENATE("S[",CONCATENATE("от ",Worksheet!Y145," до +",Worksheet!Z145),"]"))</f>
        <v xml:space="preserve"> (Допустимая темп. наружного воздуха) Обогрев: S[от -15 до +24]</v>
      </c>
    </row>
    <row r="152" spans="1:29" x14ac:dyDescent="0.25">
      <c r="A152" t="str">
        <f>CONCATENATE($A$4,": ",CONCATENATE("E[",Worksheet!B146,"]"))</f>
        <v>Производитель: E[FUJITSU]</v>
      </c>
      <c r="B152" s="11" t="str">
        <f>CONCATENATE($B$4,": ",CONCATENATE(Worksheet!C146,"[",IF(LEFT(TRIM(Worksheet!D146),6)="Сплит-","Сплит-система",IF(LEFT(TRIM(Worksheet!D146),1)="Блок н","Наружный блок","Блок внутренний")),"]"))</f>
        <v xml:space="preserve"> Тип: MULTY[Блок внутренний]</v>
      </c>
      <c r="C152" t="str">
        <f>CONCATENATE($C$4,": ",CONCATENATE("N[",Worksheet!L146,"]"))</f>
        <v xml:space="preserve"> (Сплит система) Холодопроизводительность: N[14]</v>
      </c>
      <c r="D152" t="str">
        <f>CONCATENATE($D$4,": ",CONCATENATE("N[",Worksheet!AC146,"]"))</f>
        <v xml:space="preserve"> (Сплит система) Площадь помещения: N[]</v>
      </c>
      <c r="E152" t="str">
        <f>CONCATENATE($E$4,": ",IF(Worksheet!K146="Y",CONCATENATE("S[","да]"),CONCATENATE("S[","нет]")))</f>
        <v xml:space="preserve"> (Сплит система) Инвертор: S[да]</v>
      </c>
      <c r="F152" t="str">
        <f>CONCATENATE($F$4,": ",CONCATENATE("N[",Worksheet!M146,"]"))</f>
        <v xml:space="preserve"> (Сплит система) Теплопроизводительность: N[16]</v>
      </c>
      <c r="G152" t="str">
        <f>CONCATENATE($G$4,": ",CONCATENATE("N[",Worksheet!N146,"]"))</f>
        <v xml:space="preserve"> (Потребляемая мощность) Охлаждение: N[5,2]</v>
      </c>
      <c r="H152" t="str">
        <f>CONCATENATE($H$4,": ",CONCATENATE("N[",Worksheet!O146,"]"))</f>
        <v xml:space="preserve"> (Потребляемая мощность) Обогрев: N[5,16]</v>
      </c>
      <c r="I152" t="str">
        <f t="shared" si="20"/>
        <v xml:space="preserve"> (Рабочий ток) Охлаждение: </v>
      </c>
      <c r="J152" t="str">
        <f t="shared" si="21"/>
        <v xml:space="preserve"> (Рабочий ток) Обогрев: </v>
      </c>
      <c r="K152" t="str">
        <f t="shared" si="21"/>
        <v xml:space="preserve"> (Рабочий ток) Обогрев: </v>
      </c>
      <c r="L152" t="str">
        <f>CONCATENATE($L$4,": ",CONCATENATE("S[",Worksheet!AT146,"]"))</f>
        <v xml:space="preserve"> (Рабочий ток) Хладагент: S[R410]</v>
      </c>
      <c r="M152" t="str">
        <f t="shared" si="22"/>
        <v xml:space="preserve"> (Рабочий ток) Количество хладагента: </v>
      </c>
      <c r="N152" t="str">
        <f t="shared" si="23"/>
        <v xml:space="preserve"> (Рабочий ток) Объем рециркулируемого воздуха внутреннего блока: </v>
      </c>
      <c r="O152" t="str">
        <f t="shared" si="24"/>
        <v xml:space="preserve"> (Внутренний блок) Размеры (Ш × Г × В): </v>
      </c>
      <c r="P152" t="str">
        <f t="shared" si="25"/>
        <v xml:space="preserve"> (Внутренний блок) Упаковка (Ш × Г × В): </v>
      </c>
      <c r="Q152" t="str">
        <f t="shared" si="26"/>
        <v xml:space="preserve"> (Внутренний блок) Масса (нетто / брутто): </v>
      </c>
      <c r="R152" t="str">
        <f>CONCATENATE($R$4,": ",CONCATENATE("S[",CONCATENATE(Worksheet!R146," / ",Worksheet!S146),"]"))</f>
        <v xml:space="preserve"> (Внутренний блок) Уровень шума мин. / макс.: S[ / ]</v>
      </c>
      <c r="S152" t="str">
        <f>CONCATENATE($S$4,": ",CONCATENATE("S[",Worksheet!AK146,"]"))</f>
        <v xml:space="preserve"> (Наружный блок) Марка компрессора: S[SANYO]</v>
      </c>
      <c r="T152" t="str">
        <f t="shared" si="27"/>
        <v xml:space="preserve"> (Наружный блок) Размеры (Ш × Г × В): </v>
      </c>
      <c r="U152" t="str">
        <f t="shared" si="28"/>
        <v xml:space="preserve"> (Наружный блок) Упаковка (Ш × Г × В): </v>
      </c>
      <c r="V152" t="str">
        <f t="shared" si="29"/>
        <v xml:space="preserve"> (Наружный блок) Масса (нетто / брутто): </v>
      </c>
      <c r="W152" t="str">
        <f>CONCATENATE($W$4,": ",CONCATENATE("N[",Worksheet!V146,"]"))</f>
        <v xml:space="preserve"> (Наружный блок) Максимальный уровень шума: N[]</v>
      </c>
      <c r="X152" t="str">
        <f>CONCATENATE("N[",Worksheet!AM146,"]")</f>
        <v>N[9,52]</v>
      </c>
      <c r="Y152" t="str">
        <f>CONCATENATE($Y$4,": ",CONCATENATE("N[",Worksheet!AN146,"]"))</f>
        <v xml:space="preserve"> (Соединительные трубы) Газовая линия : N[15,88]</v>
      </c>
      <c r="Z152" t="str">
        <f>CONCATENATE($Z$4,": ",CONCATENATE("N[",Worksheet!P146,"]"))</f>
        <v xml:space="preserve"> (Соединительные трубы) Максимальная длина трубопровода: N[115]</v>
      </c>
      <c r="AA152" t="str">
        <f>CONCATENATE($AA$4,": ",CONCATENATE("S[",Worksheet!Q146,"]"))</f>
        <v xml:space="preserve"> (Соединительные трубы) Максимальный перепад высот: S[30]</v>
      </c>
      <c r="AB152" t="str">
        <f>CONCATENATE($AB$4,": ",CONCATENATE("S[",CONCATENATE("от ",Worksheet!W146," до +",Worksheet!X146),"]"))</f>
        <v xml:space="preserve"> (Допустимая темп. наружного воздуха) Охлаждение: S[от -5 до +46]</v>
      </c>
      <c r="AC152" t="str">
        <f>CONCATENATE($AC$4,": ",CONCATENATE("S[",CONCATENATE("от ",Worksheet!Y146," до +",Worksheet!Z146),"]"))</f>
        <v xml:space="preserve"> (Допустимая темп. наружного воздуха) Обогрев: S[от -15 до +24]</v>
      </c>
    </row>
    <row r="153" spans="1:29" x14ac:dyDescent="0.25">
      <c r="A153" t="str">
        <f>CONCATENATE($A$4,": ",CONCATENATE("E[",Worksheet!B147,"]"))</f>
        <v>Производитель: E[LESSAR]</v>
      </c>
      <c r="B153" s="11" t="str">
        <f>CONCATENATE($B$4,": ",CONCATENATE(Worksheet!C147,"[",IF(LEFT(TRIM(Worksheet!D147),6)="Сплит-","Сплит-система",IF(LEFT(TRIM(Worksheet!D147),1)="Блок н","Наружный блок","Блок внутренний")),"]"))</f>
        <v xml:space="preserve"> Тип: RAC[Сплит-система]</v>
      </c>
      <c r="C153" t="str">
        <f>CONCATENATE($C$4,": ",CONCATENATE("N[",Worksheet!L147,"]"))</f>
        <v xml:space="preserve"> (Сплит система) Холодопроизводительность: N[2,05 (1,17–3,22)]</v>
      </c>
      <c r="D153" t="str">
        <f>CONCATENATE($D$4,": ",CONCATENATE("N[",Worksheet!AC147,"]"))</f>
        <v xml:space="preserve"> (Сплит система) Площадь помещения: N[12]</v>
      </c>
      <c r="E153" t="str">
        <f>CONCATENATE($E$4,": ",IF(Worksheet!K147="Y",CONCATENATE("S[","да]"),CONCATENATE("S[","нет]")))</f>
        <v xml:space="preserve"> (Сплит система) Инвертор: S[да]</v>
      </c>
      <c r="F153" t="str">
        <f>CONCATENATE($F$4,": ",CONCATENATE("N[",Worksheet!M147,"]"))</f>
        <v xml:space="preserve"> (Сплит система) Теплопроизводительность: N[2,05 (0,91–3,75)]</v>
      </c>
      <c r="G153" t="str">
        <f>CONCATENATE($G$4,": ",CONCATENATE("N[",Worksheet!N147,"]"))</f>
        <v xml:space="preserve"> (Потребляемая мощность) Охлаждение: N[0,822 (0,100–1,250)]</v>
      </c>
      <c r="H153" t="str">
        <f>CONCATENATE($H$4,": ",CONCATENATE("N[",Worksheet!O147,"]"))</f>
        <v xml:space="preserve"> (Потребляемая мощность) Обогрев: N[0,731 (0,140–1,340)]</v>
      </c>
      <c r="I153" t="str">
        <f t="shared" si="20"/>
        <v xml:space="preserve"> (Рабочий ток) Охлаждение: </v>
      </c>
      <c r="J153" t="str">
        <f t="shared" si="21"/>
        <v xml:space="preserve"> (Рабочий ток) Обогрев: </v>
      </c>
      <c r="K153" t="str">
        <f t="shared" si="21"/>
        <v xml:space="preserve"> (Рабочий ток) Обогрев: </v>
      </c>
      <c r="L153" t="str">
        <f>CONCATENATE($L$4,": ",CONCATENATE("S[",Worksheet!AT147,"]"))</f>
        <v xml:space="preserve"> (Рабочий ток) Хладагент: S[R410A]</v>
      </c>
      <c r="M153" t="str">
        <f t="shared" si="22"/>
        <v xml:space="preserve"> (Рабочий ток) Количество хладагента: </v>
      </c>
      <c r="N153" t="str">
        <f t="shared" si="23"/>
        <v xml:space="preserve"> (Рабочий ток) Объем рециркулируемого воздуха внутреннего блока: </v>
      </c>
      <c r="O153" t="str">
        <f t="shared" si="24"/>
        <v xml:space="preserve"> (Внутренний блок) Размеры (Ш × Г × В): </v>
      </c>
      <c r="P153" t="str">
        <f t="shared" si="25"/>
        <v xml:space="preserve"> (Внутренний блок) Упаковка (Ш × Г × В): </v>
      </c>
      <c r="Q153" t="str">
        <f t="shared" si="26"/>
        <v xml:space="preserve"> (Внутренний блок) Масса (нетто / брутто): </v>
      </c>
      <c r="R153" t="str">
        <f>CONCATENATE($R$4,": ",CONCATENATE("S[",CONCATENATE(Worksheet!R147," / ",Worksheet!S147),"]"))</f>
        <v xml:space="preserve"> (Внутренний блок) Уровень шума мин. / макс.: S[ / ]</v>
      </c>
      <c r="S153" t="str">
        <f>CONCATENATE($S$4,": ",CONCATENATE("S[",Worksheet!AK147,"]"))</f>
        <v xml:space="preserve"> (Наружный блок) Марка компрессора: S[GMCC]</v>
      </c>
      <c r="T153" t="str">
        <f t="shared" si="27"/>
        <v xml:space="preserve"> (Наружный блок) Размеры (Ш × Г × В): </v>
      </c>
      <c r="U153" t="str">
        <f t="shared" si="28"/>
        <v xml:space="preserve"> (Наружный блок) Упаковка (Ш × Г × В): </v>
      </c>
      <c r="V153" t="str">
        <f t="shared" si="29"/>
        <v xml:space="preserve"> (Наружный блок) Масса (нетто / брутто): </v>
      </c>
      <c r="W153" t="str">
        <f>CONCATENATE($W$4,": ",CONCATENATE("N[",Worksheet!V147,"]"))</f>
        <v xml:space="preserve"> (Наружный блок) Максимальный уровень шума: N[]</v>
      </c>
      <c r="X153" t="str">
        <f>CONCATENATE("N[",Worksheet!AM147,"]")</f>
        <v>N[6,35]</v>
      </c>
      <c r="Y153" t="str">
        <f>CONCATENATE($Y$4,": ",CONCATENATE("N[",Worksheet!AN147,"]"))</f>
        <v xml:space="preserve"> (Соединительные трубы) Газовая линия : N[9,52]</v>
      </c>
      <c r="Z153" t="str">
        <f>CONCATENATE($Z$4,": ",CONCATENATE("N[",Worksheet!P147,"]"))</f>
        <v xml:space="preserve"> (Соединительные трубы) Максимальная длина трубопровода: N[25]</v>
      </c>
      <c r="AA153" t="str">
        <f>CONCATENATE($AA$4,": ",CONCATENATE("S[",Worksheet!Q147,"]"))</f>
        <v xml:space="preserve"> (Соединительные трубы) Максимальный перепад высот: S[10]</v>
      </c>
      <c r="AB153" t="str">
        <f>CONCATENATE($AB$4,": ",CONCATENATE("S[",CONCATENATE("от ",Worksheet!W147," до +",Worksheet!X147),"]"))</f>
        <v xml:space="preserve"> (Допустимая темп. наружного воздуха) Охлаждение: S[от  до +50]</v>
      </c>
      <c r="AC153" t="str">
        <f>CONCATENATE($AC$4,": ",CONCATENATE("S[",CONCATENATE("от ",Worksheet!Y147," до +",Worksheet!Z147),"]"))</f>
        <v xml:space="preserve"> (Допустимая темп. наружного воздуха) Обогрев: S[от -15 до +30]</v>
      </c>
    </row>
    <row r="154" spans="1:29" x14ac:dyDescent="0.25">
      <c r="A154" t="str">
        <f>CONCATENATE($A$4,": ",CONCATENATE("E[",Worksheet!B148,"]"))</f>
        <v>Производитель: E[LESSAR]</v>
      </c>
      <c r="B154" s="11" t="str">
        <f>CONCATENATE($B$4,": ",CONCATENATE(Worksheet!C148,"[",IF(LEFT(TRIM(Worksheet!D148),6)="Сплит-","Сплит-система",IF(LEFT(TRIM(Worksheet!D148),1)="Блок н","Наружный блок","Блок внутренний")),"]"))</f>
        <v xml:space="preserve"> Тип: RAC[Сплит-система]</v>
      </c>
      <c r="C154" t="str">
        <f>CONCATENATE($C$4,": ",CONCATENATE("N[",Worksheet!L148,"]"))</f>
        <v xml:space="preserve"> (Сплит система) Холодопроизводительность: N[2,05 (0,91–2,51)]</v>
      </c>
      <c r="D154" t="str">
        <f>CONCATENATE($D$4,": ",CONCATENATE("N[",Worksheet!AC148,"]"))</f>
        <v xml:space="preserve"> (Сплит система) Площадь помещения: N[10]</v>
      </c>
      <c r="E154" t="str">
        <f>CONCATENATE($E$4,": ",IF(Worksheet!K148="Y",CONCATENATE("S[","да]"),CONCATENATE("S[","нет]")))</f>
        <v xml:space="preserve"> (Сплит система) Инвертор: S[да]</v>
      </c>
      <c r="F154" t="str">
        <f>CONCATENATE($F$4,": ",CONCATENATE("N[",Worksheet!M148,"]"))</f>
        <v xml:space="preserve"> (Сплит система) Теплопроизводительность: N[2,34 (0,70–2,93)]</v>
      </c>
      <c r="G154" t="str">
        <f>CONCATENATE($G$4,": ",CONCATENATE("N[",Worksheet!N148,"]"))</f>
        <v xml:space="preserve"> (Потребляемая мощность) Охлаждение: N[0,639 (0,080–1,000)]</v>
      </c>
      <c r="H154" t="str">
        <f>CONCATENATE($H$4,": ",CONCATENATE("N[",Worksheet!O148,"]"))</f>
        <v xml:space="preserve"> (Потребляемая мощность) Обогрев: N[0,650 (0,110–1,240)]</v>
      </c>
      <c r="I154" t="str">
        <f t="shared" si="20"/>
        <v xml:space="preserve"> (Рабочий ток) Охлаждение: </v>
      </c>
      <c r="J154" t="str">
        <f t="shared" si="21"/>
        <v xml:space="preserve"> (Рабочий ток) Обогрев: </v>
      </c>
      <c r="K154" t="str">
        <f t="shared" si="21"/>
        <v xml:space="preserve"> (Рабочий ток) Обогрев: </v>
      </c>
      <c r="L154" t="str">
        <f>CONCATENATE($L$4,": ",CONCATENATE("S[",Worksheet!AT148,"]"))</f>
        <v xml:space="preserve"> (Рабочий ток) Хладагент: S[R410A]</v>
      </c>
      <c r="M154" t="str">
        <f t="shared" si="22"/>
        <v xml:space="preserve"> (Рабочий ток) Количество хладагента: </v>
      </c>
      <c r="N154" t="str">
        <f t="shared" si="23"/>
        <v xml:space="preserve"> (Рабочий ток) Объем рециркулируемого воздуха внутреннего блока: </v>
      </c>
      <c r="O154" t="str">
        <f t="shared" si="24"/>
        <v xml:space="preserve"> (Внутренний блок) Размеры (Ш × Г × В): </v>
      </c>
      <c r="P154" t="str">
        <f t="shared" si="25"/>
        <v xml:space="preserve"> (Внутренний блок) Упаковка (Ш × Г × В): </v>
      </c>
      <c r="Q154" t="str">
        <f t="shared" si="26"/>
        <v xml:space="preserve"> (Внутренний блок) Масса (нетто / брутто): </v>
      </c>
      <c r="R154" t="str">
        <f>CONCATENATE($R$4,": ",CONCATENATE("S[",CONCATENATE(Worksheet!R148," / ",Worksheet!S148),"]"))</f>
        <v xml:space="preserve"> (Внутренний блок) Уровень шума мин. / макс.: S[ / ]</v>
      </c>
      <c r="S154" t="str">
        <f>CONCATENATE($S$4,": ",CONCATENATE("S[",Worksheet!AK148,"]"))</f>
        <v xml:space="preserve"> (Наружный блок) Марка компрессора: S[GMCC]</v>
      </c>
      <c r="T154" t="str">
        <f t="shared" si="27"/>
        <v xml:space="preserve"> (Наружный блок) Размеры (Ш × Г × В): </v>
      </c>
      <c r="U154" t="str">
        <f t="shared" si="28"/>
        <v xml:space="preserve"> (Наружный блок) Упаковка (Ш × Г × В): </v>
      </c>
      <c r="V154" t="str">
        <f t="shared" si="29"/>
        <v xml:space="preserve"> (Наружный блок) Масса (нетто / брутто): </v>
      </c>
      <c r="W154" t="str">
        <f>CONCATENATE($W$4,": ",CONCATENATE("N[",Worksheet!V148,"]"))</f>
        <v xml:space="preserve"> (Наружный блок) Максимальный уровень шума: N[]</v>
      </c>
      <c r="X154" t="str">
        <f>CONCATENATE("N[",Worksheet!AM148,"]")</f>
        <v>N[6,35]</v>
      </c>
      <c r="Y154" t="str">
        <f>CONCATENATE($Y$4,": ",CONCATENATE("N[",Worksheet!AN148,"]"))</f>
        <v xml:space="preserve"> (Соединительные трубы) Газовая линия : N[9,52]</v>
      </c>
      <c r="Z154" t="str">
        <f>CONCATENATE($Z$4,": ",CONCATENATE("N[",Worksheet!P148,"]"))</f>
        <v xml:space="preserve"> (Соединительные трубы) Максимальная длина трубопровода: N[25]</v>
      </c>
      <c r="AA154" t="str">
        <f>CONCATENATE($AA$4,": ",CONCATENATE("S[",Worksheet!Q148,"]"))</f>
        <v xml:space="preserve"> (Соединительные трубы) Максимальный перепад высот: S[10]</v>
      </c>
      <c r="AB154" t="str">
        <f>CONCATENATE($AB$4,": ",CONCATENATE("S[",CONCATENATE("от ",Worksheet!W148," до +",Worksheet!X148),"]"))</f>
        <v xml:space="preserve"> (Допустимая темп. наружного воздуха) Охлаждение: S[от  до +50]</v>
      </c>
      <c r="AC154" t="str">
        <f>CONCATENATE($AC$4,": ",CONCATENATE("S[",CONCATENATE("от ",Worksheet!Y148," до +",Worksheet!Z148),"]"))</f>
        <v xml:space="preserve"> (Допустимая темп. наружного воздуха) Обогрев: S[от -15 до +24]</v>
      </c>
    </row>
    <row r="155" spans="1:29" x14ac:dyDescent="0.25">
      <c r="A155" t="str">
        <f>CONCATENATE($A$4,": ",CONCATENATE("E[",Worksheet!B149,"]"))</f>
        <v>Производитель: E[LESSAR]</v>
      </c>
      <c r="B155" s="11" t="str">
        <f>CONCATENATE($B$4,": ",CONCATENATE(Worksheet!C149,"[",IF(LEFT(TRIM(Worksheet!D149),6)="Сплит-","Сплит-система",IF(LEFT(TRIM(Worksheet!D149),1)="Блок н","Наружный блок","Блок внутренний")),"]"))</f>
        <v xml:space="preserve"> Тип: RAC[Сплит-система]</v>
      </c>
      <c r="C155" t="str">
        <f>CONCATENATE($C$4,": ",CONCATENATE("N[",Worksheet!L149,"]"))</f>
        <v xml:space="preserve"> (Сплит система) Холодопроизводительность: N[2,64 (1,17–3,22)]</v>
      </c>
      <c r="D155" t="str">
        <f>CONCATENATE($D$4,": ",CONCATENATE("N[",Worksheet!AC149,"]"))</f>
        <v xml:space="preserve"> (Сплит система) Площадь помещения: N[12]</v>
      </c>
      <c r="E155" t="str">
        <f>CONCATENATE($E$4,": ",IF(Worksheet!K149="Y",CONCATENATE("S[","да]"),CONCATENATE("S[","нет]")))</f>
        <v xml:space="preserve"> (Сплит система) Инвертор: S[да]</v>
      </c>
      <c r="F155" t="str">
        <f>CONCATENATE($F$4,": ",CONCATENATE("N[",Worksheet!M149,"]"))</f>
        <v xml:space="preserve"> (Сплит система) Теплопроизводительность: N[2,64 (0,91–3,75)]</v>
      </c>
      <c r="G155" t="str">
        <f>CONCATENATE($G$4,": ",CONCATENATE("N[",Worksheet!N149,"]"))</f>
        <v xml:space="preserve"> (Потребляемая мощность) Охлаждение: N[0,822 (0,100–1,250)]</v>
      </c>
      <c r="H155" t="str">
        <f>CONCATENATE($H$4,": ",CONCATENATE("N[",Worksheet!O149,"]"))</f>
        <v xml:space="preserve"> (Потребляемая мощность) Обогрев: N[0,731 (0,140–1,340)]</v>
      </c>
      <c r="I155" t="str">
        <f t="shared" si="20"/>
        <v xml:space="preserve"> (Рабочий ток) Охлаждение: </v>
      </c>
      <c r="J155" t="str">
        <f t="shared" si="21"/>
        <v xml:space="preserve"> (Рабочий ток) Обогрев: </v>
      </c>
      <c r="K155" t="str">
        <f t="shared" si="21"/>
        <v xml:space="preserve"> (Рабочий ток) Обогрев: </v>
      </c>
      <c r="L155" t="str">
        <f>CONCATENATE($L$4,": ",CONCATENATE("S[",Worksheet!AT149,"]"))</f>
        <v xml:space="preserve"> (Рабочий ток) Хладагент: S[R410A]</v>
      </c>
      <c r="M155" t="str">
        <f t="shared" si="22"/>
        <v xml:space="preserve"> (Рабочий ток) Количество хладагента: </v>
      </c>
      <c r="N155" t="str">
        <f t="shared" si="23"/>
        <v xml:space="preserve"> (Рабочий ток) Объем рециркулируемого воздуха внутреннего блока: </v>
      </c>
      <c r="O155" t="str">
        <f t="shared" si="24"/>
        <v xml:space="preserve"> (Внутренний блок) Размеры (Ш × Г × В): </v>
      </c>
      <c r="P155" t="str">
        <f t="shared" si="25"/>
        <v xml:space="preserve"> (Внутренний блок) Упаковка (Ш × Г × В): </v>
      </c>
      <c r="Q155" t="str">
        <f t="shared" si="26"/>
        <v xml:space="preserve"> (Внутренний блок) Масса (нетто / брутто): </v>
      </c>
      <c r="R155" t="str">
        <f>CONCATENATE($R$4,": ",CONCATENATE("S[",CONCATENATE(Worksheet!R149," / ",Worksheet!S149),"]"))</f>
        <v xml:space="preserve"> (Внутренний блок) Уровень шума мин. / макс.: S[ / ]</v>
      </c>
      <c r="S155" t="str">
        <f>CONCATENATE($S$4,": ",CONCATENATE("S[",Worksheet!AK149,"]"))</f>
        <v xml:space="preserve"> (Наружный блок) Марка компрессора: S[GMCC]</v>
      </c>
      <c r="T155" t="str">
        <f t="shared" si="27"/>
        <v xml:space="preserve"> (Наружный блок) Размеры (Ш × Г × В): </v>
      </c>
      <c r="U155" t="str">
        <f t="shared" si="28"/>
        <v xml:space="preserve"> (Наружный блок) Упаковка (Ш × Г × В): </v>
      </c>
      <c r="V155" t="str">
        <f t="shared" si="29"/>
        <v xml:space="preserve"> (Наружный блок) Масса (нетто / брутто): </v>
      </c>
      <c r="W155" t="str">
        <f>CONCATENATE($W$4,": ",CONCATENATE("N[",Worksheet!V149,"]"))</f>
        <v xml:space="preserve"> (Наружный блок) Максимальный уровень шума: N[]</v>
      </c>
      <c r="X155" t="str">
        <f>CONCATENATE("N[",Worksheet!AM149,"]")</f>
        <v>N[6,35]</v>
      </c>
      <c r="Y155" t="str">
        <f>CONCATENATE($Y$4,": ",CONCATENATE("N[",Worksheet!AN149,"]"))</f>
        <v xml:space="preserve"> (Соединительные трубы) Газовая линия : N[9,52]</v>
      </c>
      <c r="Z155" t="str">
        <f>CONCATENATE($Z$4,": ",CONCATENATE("N[",Worksheet!P149,"]"))</f>
        <v xml:space="preserve"> (Соединительные трубы) Максимальная длина трубопровода: N[25]</v>
      </c>
      <c r="AA155" t="str">
        <f>CONCATENATE($AA$4,": ",CONCATENATE("S[",Worksheet!Q149,"]"))</f>
        <v xml:space="preserve"> (Соединительные трубы) Максимальный перепад высот: S[10]</v>
      </c>
      <c r="AB155" t="str">
        <f>CONCATENATE($AB$4,": ",CONCATENATE("S[",CONCATENATE("от ",Worksheet!W149," до +",Worksheet!X149),"]"))</f>
        <v xml:space="preserve"> (Допустимая темп. наружного воздуха) Охлаждение: S[от  до +50]</v>
      </c>
      <c r="AC155" t="str">
        <f>CONCATENATE($AC$4,": ",CONCATENATE("S[",CONCATENATE("от ",Worksheet!Y149," до +",Worksheet!Z149),"]"))</f>
        <v xml:space="preserve"> (Допустимая темп. наружного воздуха) Обогрев: S[от -15 до +30]</v>
      </c>
    </row>
    <row r="156" spans="1:29" x14ac:dyDescent="0.25">
      <c r="A156" t="str">
        <f>CONCATENATE($A$4,": ",CONCATENATE("E[",Worksheet!B150,"]"))</f>
        <v>Производитель: E[LESSAR]</v>
      </c>
      <c r="B156" s="11" t="str">
        <f>CONCATENATE($B$4,": ",CONCATENATE(Worksheet!C150,"[",IF(LEFT(TRIM(Worksheet!D150),6)="Сплит-","Сплит-система",IF(LEFT(TRIM(Worksheet!D150),1)="Блок н","Наружный блок","Блок внутренний")),"]"))</f>
        <v xml:space="preserve"> Тип: RAC[Сплит-система]</v>
      </c>
      <c r="C156" t="str">
        <f>CONCATENATE($C$4,": ",CONCATENATE("N[",Worksheet!L150,"]"))</f>
        <v xml:space="preserve"> (Сплит система) Холодопроизводительность: N[2,64 (1,17–3,22)]</v>
      </c>
      <c r="D156" t="str">
        <f>CONCATENATE($D$4,": ",CONCATENATE("N[",Worksheet!AC150,"]"))</f>
        <v xml:space="preserve"> (Сплит система) Площадь помещения: N[12]</v>
      </c>
      <c r="E156" t="str">
        <f>CONCATENATE($E$4,": ",IF(Worksheet!K150="Y",CONCATENATE("S[","да]"),CONCATENATE("S[","нет]")))</f>
        <v xml:space="preserve"> (Сплит система) Инвертор: S[да]</v>
      </c>
      <c r="F156" t="str">
        <f>CONCATENATE($F$4,": ",CONCATENATE("N[",Worksheet!M150,"]"))</f>
        <v xml:space="preserve"> (Сплит система) Теплопроизводительность: N[2,93 (0,91–3,75)]</v>
      </c>
      <c r="G156" t="str">
        <f>CONCATENATE($G$4,": ",CONCATENATE("N[",Worksheet!N150,"]"))</f>
        <v xml:space="preserve"> (Потребляемая мощность) Охлаждение: N[0,822 (0,100–1,250)]</v>
      </c>
      <c r="H156" t="str">
        <f>CONCATENATE($H$4,": ",CONCATENATE("N[",Worksheet!O150,"]"))</f>
        <v xml:space="preserve"> (Потребляемая мощность) Обогрев: N[0,812 (0,140–1,340)]</v>
      </c>
      <c r="I156" t="str">
        <f t="shared" si="20"/>
        <v xml:space="preserve"> (Рабочий ток) Охлаждение: </v>
      </c>
      <c r="J156" t="str">
        <f t="shared" si="21"/>
        <v xml:space="preserve"> (Рабочий ток) Обогрев: </v>
      </c>
      <c r="K156" t="str">
        <f t="shared" si="21"/>
        <v xml:space="preserve"> (Рабочий ток) Обогрев: </v>
      </c>
      <c r="L156" t="str">
        <f>CONCATENATE($L$4,": ",CONCATENATE("S[",Worksheet!AT150,"]"))</f>
        <v xml:space="preserve"> (Рабочий ток) Хладагент: S[R410A]</v>
      </c>
      <c r="M156" t="str">
        <f t="shared" si="22"/>
        <v xml:space="preserve"> (Рабочий ток) Количество хладагента: </v>
      </c>
      <c r="N156" t="str">
        <f t="shared" si="23"/>
        <v xml:space="preserve"> (Рабочий ток) Объем рециркулируемого воздуха внутреннего блока: </v>
      </c>
      <c r="O156" t="str">
        <f t="shared" si="24"/>
        <v xml:space="preserve"> (Внутренний блок) Размеры (Ш × Г × В): </v>
      </c>
      <c r="P156" t="str">
        <f t="shared" si="25"/>
        <v xml:space="preserve"> (Внутренний блок) Упаковка (Ш × Г × В): </v>
      </c>
      <c r="Q156" t="str">
        <f t="shared" si="26"/>
        <v xml:space="preserve"> (Внутренний блок) Масса (нетто / брутто): </v>
      </c>
      <c r="R156" t="str">
        <f>CONCATENATE($R$4,": ",CONCATENATE("S[",CONCATENATE(Worksheet!R150," / ",Worksheet!S150),"]"))</f>
        <v xml:space="preserve"> (Внутренний блок) Уровень шума мин. / макс.: S[ / ]</v>
      </c>
      <c r="S156" t="str">
        <f>CONCATENATE($S$4,": ",CONCATENATE("S[",Worksheet!AK150,"]"))</f>
        <v xml:space="preserve"> (Наружный блок) Марка компрессора: S[GMCC]</v>
      </c>
      <c r="T156" t="str">
        <f t="shared" si="27"/>
        <v xml:space="preserve"> (Наружный блок) Размеры (Ш × Г × В): </v>
      </c>
      <c r="U156" t="str">
        <f t="shared" si="28"/>
        <v xml:space="preserve"> (Наружный блок) Упаковка (Ш × Г × В): </v>
      </c>
      <c r="V156" t="str">
        <f t="shared" si="29"/>
        <v xml:space="preserve"> (Наружный блок) Масса (нетто / брутто): </v>
      </c>
      <c r="W156" t="str">
        <f>CONCATENATE($W$4,": ",CONCATENATE("N[",Worksheet!V150,"]"))</f>
        <v xml:space="preserve"> (Наружный блок) Максимальный уровень шума: N[]</v>
      </c>
      <c r="X156" t="str">
        <f>CONCATENATE("N[",Worksheet!AM150,"]")</f>
        <v>N[6,35]</v>
      </c>
      <c r="Y156" t="str">
        <f>CONCATENATE($Y$4,": ",CONCATENATE("N[",Worksheet!AN150,"]"))</f>
        <v xml:space="preserve"> (Соединительные трубы) Газовая линия : N[9,52]</v>
      </c>
      <c r="Z156" t="str">
        <f>CONCATENATE($Z$4,": ",CONCATENATE("N[",Worksheet!P150,"]"))</f>
        <v xml:space="preserve"> (Соединительные трубы) Максимальная длина трубопровода: N[25]</v>
      </c>
      <c r="AA156" t="str">
        <f>CONCATENATE($AA$4,": ",CONCATENATE("S[",Worksheet!Q150,"]"))</f>
        <v xml:space="preserve"> (Соединительные трубы) Максимальный перепад высот: S[10]</v>
      </c>
      <c r="AB156" t="str">
        <f>CONCATENATE($AB$4,": ",CONCATENATE("S[",CONCATENATE("от ",Worksheet!W150," до +",Worksheet!X150),"]"))</f>
        <v xml:space="preserve"> (Допустимая темп. наружного воздуха) Охлаждение: S[от  до +50]</v>
      </c>
      <c r="AC156" t="str">
        <f>CONCATENATE($AC$4,": ",CONCATENATE("S[",CONCATENATE("от ",Worksheet!Y150," до +",Worksheet!Z150),"]"))</f>
        <v xml:space="preserve"> (Допустимая темп. наружного воздуха) Обогрев: S[от -15 до +24]</v>
      </c>
    </row>
    <row r="157" spans="1:29" x14ac:dyDescent="0.25">
      <c r="A157" t="str">
        <f>CONCATENATE($A$4,": ",CONCATENATE("E[",Worksheet!B151,"]"))</f>
        <v>Производитель: E[LESSAR]</v>
      </c>
      <c r="B157" s="11" t="str">
        <f>CONCATENATE($B$4,": ",CONCATENATE(Worksheet!C151,"[",IF(LEFT(TRIM(Worksheet!D151),6)="Сплит-","Сплит-система",IF(LEFT(TRIM(Worksheet!D151),1)="Блок н","Наружный блок","Блок внутренний")),"]"))</f>
        <v xml:space="preserve"> Тип: RAC[Сплит-система]</v>
      </c>
      <c r="C157" t="str">
        <f>CONCATENATE($C$4,": ",CONCATENATE("N[",Worksheet!L151,"]"))</f>
        <v xml:space="preserve"> (Сплит система) Холодопроизводительность: N[3,22 (1,29–3,84)]</v>
      </c>
      <c r="D157" t="str">
        <f>CONCATENATE($D$4,": ",CONCATENATE("N[",Worksheet!AC151,"]"))</f>
        <v xml:space="preserve"> (Сплит система) Площадь помещения: N[15]</v>
      </c>
      <c r="E157" t="str">
        <f>CONCATENATE($E$4,": ",IF(Worksheet!K151="Y",CONCATENATE("S[","да]"),CONCATENATE("S[","нет]")))</f>
        <v xml:space="preserve"> (Сплит система) Инвертор: S[да]</v>
      </c>
      <c r="F157" t="str">
        <f>CONCATENATE($F$4,": ",CONCATENATE("N[",Worksheet!M151,"]"))</f>
        <v xml:space="preserve"> (Сплит система) Теплопроизводительность: N[3,52 (1,06–4,04)]</v>
      </c>
      <c r="G157" t="str">
        <f>CONCATENATE($G$4,": ",CONCATENATE("N[",Worksheet!N151,"]"))</f>
        <v xml:space="preserve"> (Потребляемая мощность) Охлаждение: N[1,004 (0,130–1,280)]</v>
      </c>
      <c r="H157" t="str">
        <f>CONCATENATE($H$4,": ",CONCATENATE("N[",Worksheet!O151,"]"))</f>
        <v xml:space="preserve"> (Потребляемая мощность) Обогрев: N[0,974 (0,180–1,220)]</v>
      </c>
      <c r="I157" t="str">
        <f t="shared" si="20"/>
        <v xml:space="preserve"> (Рабочий ток) Охлаждение: </v>
      </c>
      <c r="J157" t="str">
        <f t="shared" si="21"/>
        <v xml:space="preserve"> (Рабочий ток) Обогрев: </v>
      </c>
      <c r="K157" t="str">
        <f t="shared" si="21"/>
        <v xml:space="preserve"> (Рабочий ток) Обогрев: </v>
      </c>
      <c r="L157" t="str">
        <f>CONCATENATE($L$4,": ",CONCATENATE("S[",Worksheet!AT151,"]"))</f>
        <v xml:space="preserve"> (Рабочий ток) Хладагент: S[R410A]</v>
      </c>
      <c r="M157" t="str">
        <f t="shared" si="22"/>
        <v xml:space="preserve"> (Рабочий ток) Количество хладагента: </v>
      </c>
      <c r="N157" t="str">
        <f t="shared" si="23"/>
        <v xml:space="preserve"> (Рабочий ток) Объем рециркулируемого воздуха внутреннего блока: </v>
      </c>
      <c r="O157" t="str">
        <f t="shared" si="24"/>
        <v xml:space="preserve"> (Внутренний блок) Размеры (Ш × Г × В): </v>
      </c>
      <c r="P157" t="str">
        <f t="shared" si="25"/>
        <v xml:space="preserve"> (Внутренний блок) Упаковка (Ш × Г × В): </v>
      </c>
      <c r="Q157" t="str">
        <f t="shared" si="26"/>
        <v xml:space="preserve"> (Внутренний блок) Масса (нетто / брутто): </v>
      </c>
      <c r="R157" t="str">
        <f>CONCATENATE($R$4,": ",CONCATENATE("S[",CONCATENATE(Worksheet!R151," / ",Worksheet!S151),"]"))</f>
        <v xml:space="preserve"> (Внутренний блок) Уровень шума мин. / макс.: S[ / ]</v>
      </c>
      <c r="S157" t="str">
        <f>CONCATENATE($S$4,": ",CONCATENATE("S[",Worksheet!AK151,"]"))</f>
        <v xml:space="preserve"> (Наружный блок) Марка компрессора: S[GMCC]</v>
      </c>
      <c r="T157" t="str">
        <f t="shared" si="27"/>
        <v xml:space="preserve"> (Наружный блок) Размеры (Ш × Г × В): </v>
      </c>
      <c r="U157" t="str">
        <f t="shared" si="28"/>
        <v xml:space="preserve"> (Наружный блок) Упаковка (Ш × Г × В): </v>
      </c>
      <c r="V157" t="str">
        <f t="shared" si="29"/>
        <v xml:space="preserve"> (Наружный блок) Масса (нетто / брутто): </v>
      </c>
      <c r="W157" t="str">
        <f>CONCATENATE($W$4,": ",CONCATENATE("N[",Worksheet!V151,"]"))</f>
        <v xml:space="preserve"> (Наружный блок) Максимальный уровень шума: N[]</v>
      </c>
      <c r="X157" t="str">
        <f>CONCATENATE("N[",Worksheet!AM151,"]")</f>
        <v>N[6,35]</v>
      </c>
      <c r="Y157" t="str">
        <f>CONCATENATE($Y$4,": ",CONCATENATE("N[",Worksheet!AN151,"]"))</f>
        <v xml:space="preserve"> (Соединительные трубы) Газовая линия : N[9,52]</v>
      </c>
      <c r="Z157" t="str">
        <f>CONCATENATE($Z$4,": ",CONCATENATE("N[",Worksheet!P151,"]"))</f>
        <v xml:space="preserve"> (Соединительные трубы) Максимальная длина трубопровода: N[25]</v>
      </c>
      <c r="AA157" t="str">
        <f>CONCATENATE($AA$4,": ",CONCATENATE("S[",Worksheet!Q151,"]"))</f>
        <v xml:space="preserve"> (Соединительные трубы) Максимальный перепад высот: S[10]</v>
      </c>
      <c r="AB157" t="str">
        <f>CONCATENATE($AB$4,": ",CONCATENATE("S[",CONCATENATE("от ",Worksheet!W151," до +",Worksheet!X151),"]"))</f>
        <v xml:space="preserve"> (Допустимая темп. наружного воздуха) Охлаждение: S[от  до +50]</v>
      </c>
      <c r="AC157" t="str">
        <f>CONCATENATE($AC$4,": ",CONCATENATE("S[",CONCATENATE("от ",Worksheet!Y151," до +",Worksheet!Z151),"]"))</f>
        <v xml:space="preserve"> (Допустимая темп. наружного воздуха) Обогрев: S[от -15 до +30]</v>
      </c>
    </row>
    <row r="158" spans="1:29" x14ac:dyDescent="0.25">
      <c r="A158" t="str">
        <f>CONCATENATE($A$4,": ",CONCATENATE("E[",Worksheet!B152,"]"))</f>
        <v>Производитель: E[LESSAR]</v>
      </c>
      <c r="B158" s="11" t="str">
        <f>CONCATENATE($B$4,": ",CONCATENATE(Worksheet!C152,"[",IF(LEFT(TRIM(Worksheet!D152),6)="Сплит-","Сплит-система",IF(LEFT(TRIM(Worksheet!D152),1)="Блок н","Наружный блок","Блок внутренний")),"]"))</f>
        <v xml:space="preserve"> Тип: RAC[Сплит-система]</v>
      </c>
      <c r="C158" t="str">
        <f>CONCATENATE($C$4,": ",CONCATENATE("N[",Worksheet!L152,"]"))</f>
        <v xml:space="preserve"> (Сплит система) Холодопроизводительность: N[3,36 (1,29–3,84)]</v>
      </c>
      <c r="D158" t="str">
        <f>CONCATENATE($D$4,": ",CONCATENATE("N[",Worksheet!AC152,"]"))</f>
        <v xml:space="preserve"> (Сплит система) Площадь помещения: N[15]</v>
      </c>
      <c r="E158" t="str">
        <f>CONCATENATE($E$4,": ",IF(Worksheet!K152="Y",CONCATENATE("S[","да]"),CONCATENATE("S[","нет]")))</f>
        <v xml:space="preserve"> (Сплит система) Инвертор: S[да]</v>
      </c>
      <c r="F158" t="str">
        <f>CONCATENATE($F$4,": ",CONCATENATE("N[",Worksheet!M152,"]"))</f>
        <v xml:space="preserve"> (Сплит система) Теплопроизводительность: N[3,69 (1,06–4,04)]</v>
      </c>
      <c r="G158" t="str">
        <f>CONCATENATE($G$4,": ",CONCATENATE("N[",Worksheet!N152,"]"))</f>
        <v xml:space="preserve"> (Потребляемая мощность) Охлаждение: N[1,045 (0,280–1,393)]</v>
      </c>
      <c r="H158" t="str">
        <f>CONCATENATE($H$4,": ",CONCATENATE("N[",Worksheet!O152,"]"))</f>
        <v xml:space="preserve"> (Потребляемая мощность) Обогрев: N[1,023 (0,300–1,442)]</v>
      </c>
      <c r="I158" t="str">
        <f t="shared" si="20"/>
        <v xml:space="preserve"> (Рабочий ток) Охлаждение: </v>
      </c>
      <c r="J158" t="str">
        <f t="shared" si="21"/>
        <v xml:space="preserve"> (Рабочий ток) Обогрев: </v>
      </c>
      <c r="K158" t="str">
        <f t="shared" si="21"/>
        <v xml:space="preserve"> (Рабочий ток) Обогрев: </v>
      </c>
      <c r="L158" t="str">
        <f>CONCATENATE($L$4,": ",CONCATENATE("S[",Worksheet!AT152,"]"))</f>
        <v xml:space="preserve"> (Рабочий ток) Хладагент: S[R410A]</v>
      </c>
      <c r="M158" t="str">
        <f t="shared" si="22"/>
        <v xml:space="preserve"> (Рабочий ток) Количество хладагента: </v>
      </c>
      <c r="N158" t="str">
        <f t="shared" si="23"/>
        <v xml:space="preserve"> (Рабочий ток) Объем рециркулируемого воздуха внутреннего блока: </v>
      </c>
      <c r="O158" t="str">
        <f t="shared" si="24"/>
        <v xml:space="preserve"> (Внутренний блок) Размеры (Ш × Г × В): </v>
      </c>
      <c r="P158" t="str">
        <f t="shared" si="25"/>
        <v xml:space="preserve"> (Внутренний блок) Упаковка (Ш × Г × В): </v>
      </c>
      <c r="Q158" t="str">
        <f t="shared" si="26"/>
        <v xml:space="preserve"> (Внутренний блок) Масса (нетто / брутто): </v>
      </c>
      <c r="R158" t="str">
        <f>CONCATENATE($R$4,": ",CONCATENATE("S[",CONCATENATE(Worksheet!R152," / ",Worksheet!S152),"]"))</f>
        <v xml:space="preserve"> (Внутренний блок) Уровень шума мин. / макс.: S[ / ]</v>
      </c>
      <c r="S158" t="str">
        <f>CONCATENATE($S$4,": ",CONCATENATE("S[",Worksheet!AK152,"]"))</f>
        <v xml:space="preserve"> (Наружный блок) Марка компрессора: S[GMCC]</v>
      </c>
      <c r="T158" t="str">
        <f t="shared" si="27"/>
        <v xml:space="preserve"> (Наружный блок) Размеры (Ш × Г × В): </v>
      </c>
      <c r="U158" t="str">
        <f t="shared" si="28"/>
        <v xml:space="preserve"> (Наружный блок) Упаковка (Ш × Г × В): </v>
      </c>
      <c r="V158" t="str">
        <f t="shared" si="29"/>
        <v xml:space="preserve"> (Наружный блок) Масса (нетто / брутто): </v>
      </c>
      <c r="W158" t="str">
        <f>CONCATENATE($W$4,": ",CONCATENATE("N[",Worksheet!V152,"]"))</f>
        <v xml:space="preserve"> (Наружный блок) Максимальный уровень шума: N[]</v>
      </c>
      <c r="X158" t="str">
        <f>CONCATENATE("N[",Worksheet!AM152,"]")</f>
        <v>N[6,35]</v>
      </c>
      <c r="Y158" t="str">
        <f>CONCATENATE($Y$4,": ",CONCATENATE("N[",Worksheet!AN152,"]"))</f>
        <v xml:space="preserve"> (Соединительные трубы) Газовая линия : N[9,52]</v>
      </c>
      <c r="Z158" t="str">
        <f>CONCATENATE($Z$4,": ",CONCATENATE("N[",Worksheet!P152,"]"))</f>
        <v xml:space="preserve"> (Соединительные трубы) Максимальная длина трубопровода: N[25]</v>
      </c>
      <c r="AA158" t="str">
        <f>CONCATENATE($AA$4,": ",CONCATENATE("S[",Worksheet!Q152,"]"))</f>
        <v xml:space="preserve"> (Соединительные трубы) Максимальный перепад высот: S[10]</v>
      </c>
      <c r="AB158" t="str">
        <f>CONCATENATE($AB$4,": ",CONCATENATE("S[",CONCATENATE("от ",Worksheet!W152," до +",Worksheet!X152),"]"))</f>
        <v xml:space="preserve"> (Допустимая темп. наружного воздуха) Охлаждение: S[от  до +50]</v>
      </c>
      <c r="AC158" t="str">
        <f>CONCATENATE($AC$4,": ",CONCATENATE("S[",CONCATENATE("от ",Worksheet!Y152," до +",Worksheet!Z152),"]"))</f>
        <v xml:space="preserve"> (Допустимая темп. наружного воздуха) Обогрев: S[от -15 до +30]</v>
      </c>
    </row>
    <row r="159" spans="1:29" x14ac:dyDescent="0.25">
      <c r="A159" t="str">
        <f>CONCATENATE($A$4,": ",CONCATENATE("E[",Worksheet!B153,"]"))</f>
        <v>Производитель: E[LESSAR]</v>
      </c>
      <c r="B159" s="11" t="str">
        <f>CONCATENATE($B$4,": ",CONCATENATE(Worksheet!C153,"[",IF(LEFT(TRIM(Worksheet!D153),6)="Сплит-","Сплит-система",IF(LEFT(TRIM(Worksheet!D153),1)="Блок н","Наружный блок","Блок внутренний")),"]"))</f>
        <v xml:space="preserve"> Тип: RAC[Сплит-система]</v>
      </c>
      <c r="C159" t="str">
        <f>CONCATENATE($C$4,": ",CONCATENATE("N[",Worksheet!L153,"]"))</f>
        <v xml:space="preserve"> (Сплит система) Холодопроизводительность: N[2,20]</v>
      </c>
      <c r="D159" t="str">
        <f>CONCATENATE($D$4,": ",CONCATENATE("N[",Worksheet!AC153,"]"))</f>
        <v xml:space="preserve"> (Сплит система) Площадь помещения: N[10]</v>
      </c>
      <c r="E159" t="str">
        <f>CONCATENATE($E$4,": ",IF(Worksheet!K153="Y",CONCATENATE("S[","да]"),CONCATENATE("S[","нет]")))</f>
        <v xml:space="preserve"> (Сплит система) Инвертор: S[нет]</v>
      </c>
      <c r="F159" t="str">
        <f>CONCATENATE($F$4,": ",CONCATENATE("N[",Worksheet!M153,"]"))</f>
        <v xml:space="preserve"> (Сплит система) Теплопроизводительность: N[2,34]</v>
      </c>
      <c r="G159" t="str">
        <f>CONCATENATE($G$4,": ",CONCATENATE("N[",Worksheet!N153,"]"))</f>
        <v xml:space="preserve"> (Потребляемая мощность) Охлаждение: N[0,685]</v>
      </c>
      <c r="H159" t="str">
        <f>CONCATENATE($H$4,": ",CONCATENATE("N[",Worksheet!O153,"]"))</f>
        <v xml:space="preserve"> (Потребляемая мощность) Обогрев: N[0,649]</v>
      </c>
      <c r="I159" t="str">
        <f t="shared" si="20"/>
        <v xml:space="preserve"> (Рабочий ток) Охлаждение: </v>
      </c>
      <c r="J159" t="str">
        <f t="shared" si="21"/>
        <v xml:space="preserve"> (Рабочий ток) Обогрев: </v>
      </c>
      <c r="K159" t="str">
        <f t="shared" si="21"/>
        <v xml:space="preserve"> (Рабочий ток) Обогрев: </v>
      </c>
      <c r="L159" t="str">
        <f>CONCATENATE($L$4,": ",CONCATENATE("S[",Worksheet!AT153,"]"))</f>
        <v xml:space="preserve"> (Рабочий ток) Хладагент: S[R410A]</v>
      </c>
      <c r="M159" t="str">
        <f t="shared" si="22"/>
        <v xml:space="preserve"> (Рабочий ток) Количество хладагента: </v>
      </c>
      <c r="N159" t="str">
        <f t="shared" si="23"/>
        <v xml:space="preserve"> (Рабочий ток) Объем рециркулируемого воздуха внутреннего блока: </v>
      </c>
      <c r="O159" t="str">
        <f t="shared" si="24"/>
        <v xml:space="preserve"> (Внутренний блок) Размеры (Ш × Г × В): </v>
      </c>
      <c r="P159" t="str">
        <f t="shared" si="25"/>
        <v xml:space="preserve"> (Внутренний блок) Упаковка (Ш × Г × В): </v>
      </c>
      <c r="Q159" t="str">
        <f t="shared" si="26"/>
        <v xml:space="preserve"> (Внутренний блок) Масса (нетто / брутто): </v>
      </c>
      <c r="R159" t="str">
        <f>CONCATENATE($R$4,": ",CONCATENATE("S[",CONCATENATE(Worksheet!R153," / ",Worksheet!S153),"]"))</f>
        <v xml:space="preserve"> (Внутренний блок) Уровень шума мин. / макс.: S[ / ]</v>
      </c>
      <c r="S159" t="str">
        <f>CONCATENATE($S$4,": ",CONCATENATE("S[",Worksheet!AK153,"]"))</f>
        <v xml:space="preserve"> (Наружный блок) Марка компрессора: S[GMCC]</v>
      </c>
      <c r="T159" t="str">
        <f t="shared" si="27"/>
        <v xml:space="preserve"> (Наружный блок) Размеры (Ш × Г × В): </v>
      </c>
      <c r="U159" t="str">
        <f t="shared" si="28"/>
        <v xml:space="preserve"> (Наружный блок) Упаковка (Ш × Г × В): </v>
      </c>
      <c r="V159" t="str">
        <f t="shared" si="29"/>
        <v xml:space="preserve"> (Наружный блок) Масса (нетто / брутто): </v>
      </c>
      <c r="W159" t="str">
        <f>CONCATENATE($W$4,": ",CONCATENATE("N[",Worksheet!V153,"]"))</f>
        <v xml:space="preserve"> (Наружный блок) Максимальный уровень шума: N[]</v>
      </c>
      <c r="X159" t="str">
        <f>CONCATENATE("N[",Worksheet!AM153,"]")</f>
        <v>N[6,35]</v>
      </c>
      <c r="Y159" t="str">
        <f>CONCATENATE($Y$4,": ",CONCATENATE("N[",Worksheet!AN153,"]"))</f>
        <v xml:space="preserve"> (Соединительные трубы) Газовая линия : N[9,52]</v>
      </c>
      <c r="Z159" t="str">
        <f>CONCATENATE($Z$4,": ",CONCATENATE("N[",Worksheet!P153,"]"))</f>
        <v xml:space="preserve"> (Соединительные трубы) Максимальная длина трубопровода: N[20]</v>
      </c>
      <c r="AA159" t="str">
        <f>CONCATENATE($AA$4,": ",CONCATENATE("S[",Worksheet!Q153,"]"))</f>
        <v xml:space="preserve"> (Соединительные трубы) Максимальный перепад высот: S[8]</v>
      </c>
      <c r="AB159" t="str">
        <f>CONCATENATE($AB$4,": ",CONCATENATE("S[",CONCATENATE("от ",Worksheet!W153," до +",Worksheet!X153),"]"))</f>
        <v xml:space="preserve"> (Допустимая темп. наружного воздуха) Охлаждение: S[от 18 до +43]</v>
      </c>
      <c r="AC159" t="str">
        <f>CONCATENATE($AC$4,": ",CONCATENATE("S[",CONCATENATE("от ",Worksheet!Y153," до +",Worksheet!Z153),"]"))</f>
        <v xml:space="preserve"> (Допустимая темп. наружного воздуха) Обогрев: S[от -7 до +24]</v>
      </c>
    </row>
    <row r="160" spans="1:29" x14ac:dyDescent="0.25">
      <c r="A160" t="str">
        <f>CONCATENATE($A$4,": ",CONCATENATE("E[",Worksheet!B154,"]"))</f>
        <v>Производитель: E[LESSAR]</v>
      </c>
      <c r="B160" s="11" t="str">
        <f>CONCATENATE($B$4,": ",CONCATENATE(Worksheet!C154,"[",IF(LEFT(TRIM(Worksheet!D154),6)="Сплит-","Сплит-система",IF(LEFT(TRIM(Worksheet!D154),1)="Блок н","Наружный блок","Блок внутренний")),"]"))</f>
        <v xml:space="preserve"> Тип: RAC[Сплит-система]</v>
      </c>
      <c r="C160" t="str">
        <f>CONCATENATE($C$4,": ",CONCATENATE("N[",Worksheet!L154,"]"))</f>
        <v xml:space="preserve"> (Сплит система) Холодопроизводительность: N[2,28]</v>
      </c>
      <c r="D160" t="str">
        <f>CONCATENATE($D$4,": ",CONCATENATE("N[",Worksheet!AC154,"]"))</f>
        <v xml:space="preserve"> (Сплит система) Площадь помещения: N[]</v>
      </c>
      <c r="E160" t="str">
        <f>CONCATENATE($E$4,": ",IF(Worksheet!K154="Y",CONCATENATE("S[","да]"),CONCATENATE("S[","нет]")))</f>
        <v xml:space="preserve"> (Сплит система) Инвертор: S[нет]</v>
      </c>
      <c r="F160" t="str">
        <f>CONCATENATE($F$4,": ",CONCATENATE("N[",Worksheet!M154,"]"))</f>
        <v xml:space="preserve"> (Сплит система) Теплопроизводительность: N[2,28]</v>
      </c>
      <c r="G160" t="str">
        <f>CONCATENATE($G$4,": ",CONCATENATE("N[",Worksheet!N154,"]"))</f>
        <v xml:space="preserve"> (Потребляемая мощность) Охлаждение: N[0,693]</v>
      </c>
      <c r="H160" t="str">
        <f>CONCATENATE($H$4,": ",CONCATENATE("N[",Worksheet!O154,"]"))</f>
        <v xml:space="preserve"> (Потребляемая мощность) Обогрев: N[0,617]</v>
      </c>
      <c r="I160" t="str">
        <f t="shared" si="20"/>
        <v xml:space="preserve"> (Рабочий ток) Охлаждение: </v>
      </c>
      <c r="J160" t="str">
        <f t="shared" si="21"/>
        <v xml:space="preserve"> (Рабочий ток) Обогрев: </v>
      </c>
      <c r="K160" t="str">
        <f t="shared" si="21"/>
        <v xml:space="preserve"> (Рабочий ток) Обогрев: </v>
      </c>
      <c r="L160" t="str">
        <f>CONCATENATE($L$4,": ",CONCATENATE("S[",Worksheet!AT154,"]"))</f>
        <v xml:space="preserve"> (Рабочий ток) Хладагент: S[R410A]</v>
      </c>
      <c r="M160" t="str">
        <f t="shared" si="22"/>
        <v xml:space="preserve"> (Рабочий ток) Количество хладагента: </v>
      </c>
      <c r="N160" t="str">
        <f t="shared" si="23"/>
        <v xml:space="preserve"> (Рабочий ток) Объем рециркулируемого воздуха внутреннего блока: </v>
      </c>
      <c r="O160" t="str">
        <f t="shared" si="24"/>
        <v xml:space="preserve"> (Внутренний блок) Размеры (Ш × Г × В): </v>
      </c>
      <c r="P160" t="str">
        <f t="shared" si="25"/>
        <v xml:space="preserve"> (Внутренний блок) Упаковка (Ш × Г × В): </v>
      </c>
      <c r="Q160" t="str">
        <f t="shared" si="26"/>
        <v xml:space="preserve"> (Внутренний блок) Масса (нетто / брутто): </v>
      </c>
      <c r="R160" t="str">
        <f>CONCATENATE($R$4,": ",CONCATENATE("S[",CONCATENATE(Worksheet!R154," / ",Worksheet!S154),"]"))</f>
        <v xml:space="preserve"> (Внутренний блок) Уровень шума мин. / макс.: S[ / ]</v>
      </c>
      <c r="S160" t="str">
        <f>CONCATENATE($S$4,": ",CONCATENATE("S[",Worksheet!AK154,"]"))</f>
        <v xml:space="preserve"> (Наружный блок) Марка компрессора: S[GMCC]</v>
      </c>
      <c r="T160" t="str">
        <f t="shared" si="27"/>
        <v xml:space="preserve"> (Наружный блок) Размеры (Ш × Г × В): </v>
      </c>
      <c r="U160" t="str">
        <f t="shared" si="28"/>
        <v xml:space="preserve"> (Наружный блок) Упаковка (Ш × Г × В): </v>
      </c>
      <c r="V160" t="str">
        <f t="shared" si="29"/>
        <v xml:space="preserve"> (Наружный блок) Масса (нетто / брутто): </v>
      </c>
      <c r="W160" t="str">
        <f>CONCATENATE($W$4,": ",CONCATENATE("N[",Worksheet!V154,"]"))</f>
        <v xml:space="preserve"> (Наружный блок) Максимальный уровень шума: N[]</v>
      </c>
      <c r="X160" t="str">
        <f>CONCATENATE("N[",Worksheet!AM154,"]")</f>
        <v>N[6,35]</v>
      </c>
      <c r="Y160" t="str">
        <f>CONCATENATE($Y$4,": ",CONCATENATE("N[",Worksheet!AN154,"]"))</f>
        <v xml:space="preserve"> (Соединительные трубы) Газовая линия : N[9,52]</v>
      </c>
      <c r="Z160" t="str">
        <f>CONCATENATE($Z$4,": ",CONCATENATE("N[",Worksheet!P154,"]"))</f>
        <v xml:space="preserve"> (Соединительные трубы) Максимальная длина трубопровода: N[20]</v>
      </c>
      <c r="AA160" t="str">
        <f>CONCATENATE($AA$4,": ",CONCATENATE("S[",Worksheet!Q154,"]"))</f>
        <v xml:space="preserve"> (Соединительные трубы) Максимальный перепад высот: S[8]</v>
      </c>
      <c r="AB160" t="str">
        <f>CONCATENATE($AB$4,": ",CONCATENATE("S[",CONCATENATE("от ",Worksheet!W154," до +",Worksheet!X154),"]"))</f>
        <v xml:space="preserve"> (Допустимая темп. наружного воздуха) Охлаждение: S[от 18 до +43]</v>
      </c>
      <c r="AC160" t="str">
        <f>CONCATENATE($AC$4,": ",CONCATENATE("S[",CONCATENATE("от ",Worksheet!Y154," до +",Worksheet!Z154),"]"))</f>
        <v xml:space="preserve"> (Допустимая темп. наружного воздуха) Обогрев: S[от -7 до +24]</v>
      </c>
    </row>
    <row r="161" spans="1:29" x14ac:dyDescent="0.25">
      <c r="A161" t="str">
        <f>CONCATENATE($A$4,": ",CONCATENATE("E[",Worksheet!B155,"]"))</f>
        <v>Производитель: E[LESSAR]</v>
      </c>
      <c r="B161" s="11" t="str">
        <f>CONCATENATE($B$4,": ",CONCATENATE(Worksheet!C155,"[",IF(LEFT(TRIM(Worksheet!D155),6)="Сплит-","Сплит-система",IF(LEFT(TRIM(Worksheet!D155),1)="Блок н","Наружный блок","Блок внутренний")),"]"))</f>
        <v xml:space="preserve"> Тип: RAC[Сплит-система]</v>
      </c>
      <c r="C161" t="str">
        <f>CONCATENATE($C$4,": ",CONCATENATE("N[",Worksheet!L155,"]"))</f>
        <v xml:space="preserve"> (Сплит система) Холодопроизводительность: N[2,64]</v>
      </c>
      <c r="D161" t="str">
        <f>CONCATENATE($D$4,": ",CONCATENATE("N[",Worksheet!AC155,"]"))</f>
        <v xml:space="preserve"> (Сплит система) Площадь помещения: N[]</v>
      </c>
      <c r="E161" t="str">
        <f>CONCATENATE($E$4,": ",IF(Worksheet!K155="Y",CONCATENATE("S[","да]"),CONCATENATE("S[","нет]")))</f>
        <v xml:space="preserve"> (Сплит система) Инвертор: S[нет]</v>
      </c>
      <c r="F161" t="str">
        <f>CONCATENATE($F$4,": ",CONCATENATE("N[",Worksheet!M155,"]"))</f>
        <v xml:space="preserve"> (Сплит система) Теплопроизводительность: N[2,81]</v>
      </c>
      <c r="G161" t="str">
        <f>CONCATENATE($G$4,": ",CONCATENATE("N[",Worksheet!N155,"]"))</f>
        <v xml:space="preserve"> (Потребляемая мощность) Охлаждение: N[0,821]</v>
      </c>
      <c r="H161" t="str">
        <f>CONCATENATE($H$4,": ",CONCATENATE("N[",Worksheet!O155,"]"))</f>
        <v xml:space="preserve"> (Потребляемая мощность) Обогрев: N[0,771]</v>
      </c>
      <c r="I161" t="str">
        <f t="shared" si="20"/>
        <v xml:space="preserve"> (Рабочий ток) Охлаждение: </v>
      </c>
      <c r="J161" t="str">
        <f t="shared" si="21"/>
        <v xml:space="preserve"> (Рабочий ток) Обогрев: </v>
      </c>
      <c r="K161" t="str">
        <f t="shared" si="21"/>
        <v xml:space="preserve"> (Рабочий ток) Обогрев: </v>
      </c>
      <c r="L161" t="str">
        <f>CONCATENATE($L$4,": ",CONCATENATE("S[",Worksheet!AT155,"]"))</f>
        <v xml:space="preserve"> (Рабочий ток) Хладагент: S[R410A]</v>
      </c>
      <c r="M161" t="str">
        <f t="shared" si="22"/>
        <v xml:space="preserve"> (Рабочий ток) Количество хладагента: </v>
      </c>
      <c r="N161" t="str">
        <f t="shared" si="23"/>
        <v xml:space="preserve"> (Рабочий ток) Объем рециркулируемого воздуха внутреннего блока: </v>
      </c>
      <c r="O161" t="str">
        <f t="shared" si="24"/>
        <v xml:space="preserve"> (Внутренний блок) Размеры (Ш × Г × В): </v>
      </c>
      <c r="P161" t="str">
        <f t="shared" si="25"/>
        <v xml:space="preserve"> (Внутренний блок) Упаковка (Ш × Г × В): </v>
      </c>
      <c r="Q161" t="str">
        <f t="shared" si="26"/>
        <v xml:space="preserve"> (Внутренний блок) Масса (нетто / брутто): </v>
      </c>
      <c r="R161" t="str">
        <f>CONCATENATE($R$4,": ",CONCATENATE("S[",CONCATENATE(Worksheet!R155," / ",Worksheet!S155),"]"))</f>
        <v xml:space="preserve"> (Внутренний блок) Уровень шума мин. / макс.: S[ / ]</v>
      </c>
      <c r="S161" t="str">
        <f>CONCATENATE($S$4,": ",CONCATENATE("S[",Worksheet!AK155,"]"))</f>
        <v xml:space="preserve"> (Наружный блок) Марка компрессора: S[GMCC]</v>
      </c>
      <c r="T161" t="str">
        <f t="shared" si="27"/>
        <v xml:space="preserve"> (Наружный блок) Размеры (Ш × Г × В): </v>
      </c>
      <c r="U161" t="str">
        <f t="shared" si="28"/>
        <v xml:space="preserve"> (Наружный блок) Упаковка (Ш × Г × В): </v>
      </c>
      <c r="V161" t="str">
        <f t="shared" si="29"/>
        <v xml:space="preserve"> (Наружный блок) Масса (нетто / брутто): </v>
      </c>
      <c r="W161" t="str">
        <f>CONCATENATE($W$4,": ",CONCATENATE("N[",Worksheet!V155,"]"))</f>
        <v xml:space="preserve"> (Наружный блок) Максимальный уровень шума: N[]</v>
      </c>
      <c r="X161" t="str">
        <f>CONCATENATE("N[",Worksheet!AM155,"]")</f>
        <v>N[6,35]</v>
      </c>
      <c r="Y161" t="str">
        <f>CONCATENATE($Y$4,": ",CONCATENATE("N[",Worksheet!AN155,"]"))</f>
        <v xml:space="preserve"> (Соединительные трубы) Газовая линия : N[9,52]</v>
      </c>
      <c r="Z161" t="str">
        <f>CONCATENATE($Z$4,": ",CONCATENATE("N[",Worksheet!P155,"]"))</f>
        <v xml:space="preserve"> (Соединительные трубы) Максимальная длина трубопровода: N[20]</v>
      </c>
      <c r="AA161" t="str">
        <f>CONCATENATE($AA$4,": ",CONCATENATE("S[",Worksheet!Q155,"]"))</f>
        <v xml:space="preserve"> (Соединительные трубы) Максимальный перепад высот: S[8]</v>
      </c>
      <c r="AB161" t="str">
        <f>CONCATENATE($AB$4,": ",CONCATENATE("S[",CONCATENATE("от ",Worksheet!W155," до +",Worksheet!X155),"]"))</f>
        <v xml:space="preserve"> (Допустимая темп. наружного воздуха) Охлаждение: S[от 18 до +43]</v>
      </c>
      <c r="AC161" t="str">
        <f>CONCATENATE($AC$4,": ",CONCATENATE("S[",CONCATENATE("от ",Worksheet!Y155," до +",Worksheet!Z155),"]"))</f>
        <v xml:space="preserve"> (Допустимая темп. наружного воздуха) Обогрев: S[от -7 до +24]</v>
      </c>
    </row>
    <row r="162" spans="1:29" x14ac:dyDescent="0.25">
      <c r="A162" t="str">
        <f>CONCATENATE($A$4,": ",CONCATENATE("E[",Worksheet!B156,"]"))</f>
        <v>Производитель: E[LESSAR]</v>
      </c>
      <c r="B162" s="11" t="str">
        <f>CONCATENATE($B$4,": ",CONCATENATE(Worksheet!C156,"[",IF(LEFT(TRIM(Worksheet!D156),6)="Сплит-","Сплит-система",IF(LEFT(TRIM(Worksheet!D156),1)="Блок н","Наружный блок","Блок внутренний")),"]"))</f>
        <v xml:space="preserve"> Тип: RAC[Сплит-система]</v>
      </c>
      <c r="C162" t="str">
        <f>CONCATENATE($C$4,": ",CONCATENATE("N[",Worksheet!L156,"]"))</f>
        <v xml:space="preserve"> (Сплит система) Холодопроизводительность: N[3,52]</v>
      </c>
      <c r="D162" t="str">
        <f>CONCATENATE($D$4,": ",CONCATENATE("N[",Worksheet!AC156,"]"))</f>
        <v xml:space="preserve"> (Сплит система) Площадь помещения: N[16]</v>
      </c>
      <c r="E162" t="str">
        <f>CONCATENATE($E$4,": ",IF(Worksheet!K156="Y",CONCATENATE("S[","да]"),CONCATENATE("S[","нет]")))</f>
        <v xml:space="preserve"> (Сплит система) Инвертор: S[нет]</v>
      </c>
      <c r="F162" t="str">
        <f>CONCATENATE($F$4,": ",CONCATENATE("N[",Worksheet!M156,"]"))</f>
        <v xml:space="preserve"> (Сплит система) Теплопроизводительность: N[3,81]</v>
      </c>
      <c r="G162" t="str">
        <f>CONCATENATE($G$4,": ",CONCATENATE("N[",Worksheet!N156,"]"))</f>
        <v xml:space="preserve"> (Потребляемая мощность) Охлаждение: N[1,096]</v>
      </c>
      <c r="H162" t="str">
        <f>CONCATENATE($H$4,": ",CONCATENATE("N[",Worksheet!O156,"]"))</f>
        <v xml:space="preserve"> (Потребляемая мощность) Обогрев: N[1,055]</v>
      </c>
      <c r="I162" t="str">
        <f t="shared" si="20"/>
        <v xml:space="preserve"> (Рабочий ток) Охлаждение: </v>
      </c>
      <c r="J162" t="str">
        <f t="shared" si="21"/>
        <v xml:space="preserve"> (Рабочий ток) Обогрев: </v>
      </c>
      <c r="K162" t="str">
        <f t="shared" si="21"/>
        <v xml:space="preserve"> (Рабочий ток) Обогрев: </v>
      </c>
      <c r="L162" t="str">
        <f>CONCATENATE($L$4,": ",CONCATENATE("S[",Worksheet!AT156,"]"))</f>
        <v xml:space="preserve"> (Рабочий ток) Хладагент: S[R410A]</v>
      </c>
      <c r="M162" t="str">
        <f t="shared" si="22"/>
        <v xml:space="preserve"> (Рабочий ток) Количество хладагента: </v>
      </c>
      <c r="N162" t="str">
        <f t="shared" si="23"/>
        <v xml:space="preserve"> (Рабочий ток) Объем рециркулируемого воздуха внутреннего блока: </v>
      </c>
      <c r="O162" t="str">
        <f t="shared" si="24"/>
        <v xml:space="preserve"> (Внутренний блок) Размеры (Ш × Г × В): </v>
      </c>
      <c r="P162" t="str">
        <f t="shared" si="25"/>
        <v xml:space="preserve"> (Внутренний блок) Упаковка (Ш × Г × В): </v>
      </c>
      <c r="Q162" t="str">
        <f t="shared" si="26"/>
        <v xml:space="preserve"> (Внутренний блок) Масса (нетто / брутто): </v>
      </c>
      <c r="R162" t="str">
        <f>CONCATENATE($R$4,": ",CONCATENATE("S[",CONCATENATE(Worksheet!R156," / ",Worksheet!S156),"]"))</f>
        <v xml:space="preserve"> (Внутренний блок) Уровень шума мин. / макс.: S[ / ]</v>
      </c>
      <c r="S162" t="str">
        <f>CONCATENATE($S$4,": ",CONCATENATE("S[",Worksheet!AK156,"]"))</f>
        <v xml:space="preserve"> (Наружный блок) Марка компрессора: S[GMCC]</v>
      </c>
      <c r="T162" t="str">
        <f t="shared" si="27"/>
        <v xml:space="preserve"> (Наружный блок) Размеры (Ш × Г × В): </v>
      </c>
      <c r="U162" t="str">
        <f t="shared" si="28"/>
        <v xml:space="preserve"> (Наружный блок) Упаковка (Ш × Г × В): </v>
      </c>
      <c r="V162" t="str">
        <f t="shared" si="29"/>
        <v xml:space="preserve"> (Наружный блок) Масса (нетто / брутто): </v>
      </c>
      <c r="W162" t="str">
        <f>CONCATENATE($W$4,": ",CONCATENATE("N[",Worksheet!V156,"]"))</f>
        <v xml:space="preserve"> (Наружный блок) Максимальный уровень шума: N[]</v>
      </c>
      <c r="X162" t="str">
        <f>CONCATENATE("N[",Worksheet!AM156,"]")</f>
        <v>N[6,35]</v>
      </c>
      <c r="Y162" t="str">
        <f>CONCATENATE($Y$4,": ",CONCATENATE("N[",Worksheet!AN156,"]"))</f>
        <v xml:space="preserve"> (Соединительные трубы) Газовая линия : N[12,7]</v>
      </c>
      <c r="Z162" t="str">
        <f>CONCATENATE($Z$4,": ",CONCATENATE("N[",Worksheet!P156,"]"))</f>
        <v xml:space="preserve"> (Соединительные трубы) Максимальная длина трубопровода: N[20]</v>
      </c>
      <c r="AA162" t="str">
        <f>CONCATENATE($AA$4,": ",CONCATENATE("S[",Worksheet!Q156,"]"))</f>
        <v xml:space="preserve"> (Соединительные трубы) Максимальный перепад высот: S[8]</v>
      </c>
      <c r="AB162" t="str">
        <f>CONCATENATE($AB$4,": ",CONCATENATE("S[",CONCATENATE("от ",Worksheet!W156," до +",Worksheet!X156),"]"))</f>
        <v xml:space="preserve"> (Допустимая темп. наружного воздуха) Охлаждение: S[от 18 до +43]</v>
      </c>
      <c r="AC162" t="str">
        <f>CONCATENATE($AC$4,": ",CONCATENATE("S[",CONCATENATE("от ",Worksheet!Y156," до +",Worksheet!Z156),"]"))</f>
        <v xml:space="preserve"> (Допустимая темп. наружного воздуха) Обогрев: S[от -7 до +24]</v>
      </c>
    </row>
    <row r="163" spans="1:29" x14ac:dyDescent="0.25">
      <c r="A163" t="str">
        <f>CONCATENATE($A$4,": ",CONCATENATE("E[",Worksheet!B157,"]"))</f>
        <v>Производитель: E[LESSAR]</v>
      </c>
      <c r="B163" s="11" t="str">
        <f>CONCATENATE($B$4,": ",CONCATENATE(Worksheet!C157,"[",IF(LEFT(TRIM(Worksheet!D157),6)="Сплит-","Сплит-система",IF(LEFT(TRIM(Worksheet!D157),1)="Блок н","Наружный блок","Блок внутренний")),"]"))</f>
        <v xml:space="preserve"> Тип: RAC[Сплит-система]</v>
      </c>
      <c r="C163" t="str">
        <f>CONCATENATE($C$4,": ",CONCATENATE("N[",Worksheet!L157,"]"))</f>
        <v xml:space="preserve"> (Сплит система) Холодопроизводительность: N[5,28]</v>
      </c>
      <c r="D163" t="str">
        <f>CONCATENATE($D$4,": ",CONCATENATE("N[",Worksheet!AC157,"]"))</f>
        <v xml:space="preserve"> (Сплит система) Площадь помещения: N[24]</v>
      </c>
      <c r="E163" t="str">
        <f>CONCATENATE($E$4,": ",IF(Worksheet!K157="Y",CONCATENATE("S[","да]"),CONCATENATE("S[","нет]")))</f>
        <v xml:space="preserve"> (Сплит система) Инвертор: S[нет]</v>
      </c>
      <c r="F163" t="str">
        <f>CONCATENATE($F$4,": ",CONCATENATE("N[",Worksheet!M157,"]"))</f>
        <v xml:space="preserve"> (Сплит система) Теплопроизводительность: N[5,42]</v>
      </c>
      <c r="G163" t="str">
        <f>CONCATENATE($G$4,": ",CONCATENATE("N[",Worksheet!N157,"]"))</f>
        <v xml:space="preserve"> (Потребляемая мощность) Охлаждение: N[1,644]</v>
      </c>
      <c r="H163" t="str">
        <f>CONCATENATE($H$4,": ",CONCATENATE("N[",Worksheet!O157,"]"))</f>
        <v xml:space="preserve"> (Потребляемая мощность) Обогрев: N[1,502]</v>
      </c>
      <c r="I163" t="str">
        <f t="shared" si="20"/>
        <v xml:space="preserve"> (Рабочий ток) Охлаждение: </v>
      </c>
      <c r="J163" t="str">
        <f t="shared" si="21"/>
        <v xml:space="preserve"> (Рабочий ток) Обогрев: </v>
      </c>
      <c r="K163" t="str">
        <f t="shared" si="21"/>
        <v xml:space="preserve"> (Рабочий ток) Обогрев: </v>
      </c>
      <c r="L163" t="str">
        <f>CONCATENATE($L$4,": ",CONCATENATE("S[",Worksheet!AT157,"]"))</f>
        <v xml:space="preserve"> (Рабочий ток) Хладагент: S[R410A]</v>
      </c>
      <c r="M163" t="str">
        <f t="shared" si="22"/>
        <v xml:space="preserve"> (Рабочий ток) Количество хладагента: </v>
      </c>
      <c r="N163" t="str">
        <f t="shared" si="23"/>
        <v xml:space="preserve"> (Рабочий ток) Объем рециркулируемого воздуха внутреннего блока: </v>
      </c>
      <c r="O163" t="str">
        <f t="shared" si="24"/>
        <v xml:space="preserve"> (Внутренний блок) Размеры (Ш × Г × В): </v>
      </c>
      <c r="P163" t="str">
        <f t="shared" si="25"/>
        <v xml:space="preserve"> (Внутренний блок) Упаковка (Ш × Г × В): </v>
      </c>
      <c r="Q163" t="str">
        <f t="shared" si="26"/>
        <v xml:space="preserve"> (Внутренний блок) Масса (нетто / брутто): </v>
      </c>
      <c r="R163" t="str">
        <f>CONCATENATE($R$4,": ",CONCATENATE("S[",CONCATENATE(Worksheet!R157," / ",Worksheet!S157),"]"))</f>
        <v xml:space="preserve"> (Внутренний блок) Уровень шума мин. / макс.: S[ / ]</v>
      </c>
      <c r="S163" t="str">
        <f>CONCATENATE($S$4,": ",CONCATENATE("S[",Worksheet!AK157,"]"))</f>
        <v xml:space="preserve"> (Наружный блок) Марка компрессора: S[GMCC]</v>
      </c>
      <c r="T163" t="str">
        <f t="shared" si="27"/>
        <v xml:space="preserve"> (Наружный блок) Размеры (Ш × Г × В): </v>
      </c>
      <c r="U163" t="str">
        <f t="shared" si="28"/>
        <v xml:space="preserve"> (Наружный блок) Упаковка (Ш × Г × В): </v>
      </c>
      <c r="V163" t="str">
        <f t="shared" si="29"/>
        <v xml:space="preserve"> (Наружный блок) Масса (нетто / брутто): </v>
      </c>
      <c r="W163" t="str">
        <f>CONCATENATE($W$4,": ",CONCATENATE("N[",Worksheet!V157,"]"))</f>
        <v xml:space="preserve"> (Наружный блок) Максимальный уровень шума: N[]</v>
      </c>
      <c r="X163" t="str">
        <f>CONCATENATE("N[",Worksheet!AM157,"]")</f>
        <v>N[6,35]</v>
      </c>
      <c r="Y163" t="str">
        <f>CONCATENATE($Y$4,": ",CONCATENATE("N[",Worksheet!AN157,"]"))</f>
        <v xml:space="preserve"> (Соединительные трубы) Газовая линия : N[12,7]</v>
      </c>
      <c r="Z163" t="str">
        <f>CONCATENATE($Z$4,": ",CONCATENATE("N[",Worksheet!P157,"]"))</f>
        <v xml:space="preserve"> (Соединительные трубы) Максимальная длина трубопровода: N[25]</v>
      </c>
      <c r="AA163" t="str">
        <f>CONCATENATE($AA$4,": ",CONCATENATE("S[",Worksheet!Q157,"]"))</f>
        <v xml:space="preserve"> (Соединительные трубы) Максимальный перепад высот: S[10]</v>
      </c>
      <c r="AB163" t="str">
        <f>CONCATENATE($AB$4,": ",CONCATENATE("S[",CONCATENATE("от ",Worksheet!W157," до +",Worksheet!X157),"]"))</f>
        <v xml:space="preserve"> (Допустимая темп. наружного воздуха) Охлаждение: S[от 18 до +43]</v>
      </c>
      <c r="AC163" t="str">
        <f>CONCATENATE($AC$4,": ",CONCATENATE("S[",CONCATENATE("от ",Worksheet!Y157," до +",Worksheet!Z157),"]"))</f>
        <v xml:space="preserve"> (Допустимая темп. наружного воздуха) Обогрев: S[от -7 до +24]</v>
      </c>
    </row>
    <row r="164" spans="1:29" x14ac:dyDescent="0.25">
      <c r="A164" t="str">
        <f>CONCATENATE($A$4,": ",CONCATENATE("E[",Worksheet!B158,"]"))</f>
        <v>Производитель: E[LESSAR]</v>
      </c>
      <c r="B164" s="11" t="str">
        <f>CONCATENATE($B$4,": ",CONCATENATE(Worksheet!C158,"[",IF(LEFT(TRIM(Worksheet!D158),6)="Сплит-","Сплит-система",IF(LEFT(TRIM(Worksheet!D158),1)="Блок н","Наружный блок","Блок внутренний")),"]"))</f>
        <v xml:space="preserve"> Тип: RAC[Сплит-система]</v>
      </c>
      <c r="C164" t="str">
        <f>CONCATENATE($C$4,": ",CONCATENATE("N[",Worksheet!L158,"]"))</f>
        <v xml:space="preserve"> (Сплит система) Холодопроизводительность: N[7,03]</v>
      </c>
      <c r="D164" t="str">
        <f>CONCATENATE($D$4,": ",CONCATENATE("N[",Worksheet!AC158,"]"))</f>
        <v xml:space="preserve"> (Сплит система) Площадь помещения: N[32]</v>
      </c>
      <c r="E164" t="str">
        <f>CONCATENATE($E$4,": ",IF(Worksheet!K158="Y",CONCATENATE("S[","да]"),CONCATENATE("S[","нет]")))</f>
        <v xml:space="preserve"> (Сплит система) Инвертор: S[нет]</v>
      </c>
      <c r="F164" t="str">
        <f>CONCATENATE($F$4,": ",CONCATENATE("N[",Worksheet!M158,"]"))</f>
        <v xml:space="preserve"> (Сплит система) Теплопроизводительность: N[7,62]</v>
      </c>
      <c r="G164" t="str">
        <f>CONCATENATE($G$4,": ",CONCATENATE("N[",Worksheet!N158,"]"))</f>
        <v xml:space="preserve"> (Потребляемая мощность) Охлаждение: N[2,503]</v>
      </c>
      <c r="H164" t="str">
        <f>CONCATENATE($H$4,": ",CONCATENATE("N[",Worksheet!O158,"]"))</f>
        <v xml:space="preserve"> (Потребляемая мощность) Обогрев: N[2,374]</v>
      </c>
      <c r="I164" t="str">
        <f t="shared" si="20"/>
        <v xml:space="preserve"> (Рабочий ток) Охлаждение: </v>
      </c>
      <c r="J164" t="str">
        <f t="shared" si="21"/>
        <v xml:space="preserve"> (Рабочий ток) Обогрев: </v>
      </c>
      <c r="K164" t="str">
        <f t="shared" si="21"/>
        <v xml:space="preserve"> (Рабочий ток) Обогрев: </v>
      </c>
      <c r="L164" t="str">
        <f>CONCATENATE($L$4,": ",CONCATENATE("S[",Worksheet!AT158,"]"))</f>
        <v xml:space="preserve"> (Рабочий ток) Хладагент: S[R410A]</v>
      </c>
      <c r="M164" t="str">
        <f t="shared" si="22"/>
        <v xml:space="preserve"> (Рабочий ток) Количество хладагента: </v>
      </c>
      <c r="N164" t="str">
        <f t="shared" si="23"/>
        <v xml:space="preserve"> (Рабочий ток) Объем рециркулируемого воздуха внутреннего блока: </v>
      </c>
      <c r="O164" t="str">
        <f t="shared" si="24"/>
        <v xml:space="preserve"> (Внутренний блок) Размеры (Ш × Г × В): </v>
      </c>
      <c r="P164" t="str">
        <f t="shared" si="25"/>
        <v xml:space="preserve"> (Внутренний блок) Упаковка (Ш × Г × В): </v>
      </c>
      <c r="Q164" t="str">
        <f t="shared" si="26"/>
        <v xml:space="preserve"> (Внутренний блок) Масса (нетто / брутто): </v>
      </c>
      <c r="R164" t="str">
        <f>CONCATENATE($R$4,": ",CONCATENATE("S[",CONCATENATE(Worksheet!R158," / ",Worksheet!S158),"]"))</f>
        <v xml:space="preserve"> (Внутренний блок) Уровень шума мин. / макс.: S[ / ]</v>
      </c>
      <c r="S164" t="str">
        <f>CONCATENATE($S$4,": ",CONCATENATE("S[",Worksheet!AK158,"]"))</f>
        <v xml:space="preserve"> (Наружный блок) Марка компрессора: S[GMCC]</v>
      </c>
      <c r="T164" t="str">
        <f t="shared" si="27"/>
        <v xml:space="preserve"> (Наружный блок) Размеры (Ш × Г × В): </v>
      </c>
      <c r="U164" t="str">
        <f t="shared" si="28"/>
        <v xml:space="preserve"> (Наружный блок) Упаковка (Ш × Г × В): </v>
      </c>
      <c r="V164" t="str">
        <f t="shared" si="29"/>
        <v xml:space="preserve"> (Наружный блок) Масса (нетто / брутто): </v>
      </c>
      <c r="W164" t="str">
        <f>CONCATENATE($W$4,": ",CONCATENATE("N[",Worksheet!V158,"]"))</f>
        <v xml:space="preserve"> (Наружный блок) Максимальный уровень шума: N[]</v>
      </c>
      <c r="X164" t="str">
        <f>CONCATENATE("N[",Worksheet!AM158,"]")</f>
        <v>N[9,52]</v>
      </c>
      <c r="Y164" t="str">
        <f>CONCATENATE($Y$4,": ",CONCATENATE("N[",Worksheet!AN158,"]"))</f>
        <v xml:space="preserve"> (Соединительные трубы) Газовая линия : N[15,9]</v>
      </c>
      <c r="Z164" t="str">
        <f>CONCATENATE($Z$4,": ",CONCATENATE("N[",Worksheet!P158,"]"))</f>
        <v xml:space="preserve"> (Соединительные трубы) Максимальная длина трубопровода: N[25]</v>
      </c>
      <c r="AA164" t="str">
        <f>CONCATENATE($AA$4,": ",CONCATENATE("S[",Worksheet!Q158,"]"))</f>
        <v xml:space="preserve"> (Соединительные трубы) Максимальный перепад высот: S[10]</v>
      </c>
      <c r="AB164" t="str">
        <f>CONCATENATE($AB$4,": ",CONCATENATE("S[",CONCATENATE("от ",Worksheet!W158," до +",Worksheet!X158),"]"))</f>
        <v xml:space="preserve"> (Допустимая темп. наружного воздуха) Охлаждение: S[от 18 до +43]</v>
      </c>
      <c r="AC164" t="str">
        <f>CONCATENATE($AC$4,": ",CONCATENATE("S[",CONCATENATE("от ",Worksheet!Y158," до +",Worksheet!Z158),"]"))</f>
        <v xml:space="preserve"> (Допустимая темп. наружного воздуха) Обогрев: S[от -7 до +24]</v>
      </c>
    </row>
    <row r="165" spans="1:29" x14ac:dyDescent="0.25">
      <c r="A165" t="str">
        <f>CONCATENATE($A$4,": ",CONCATENATE("E[",Worksheet!B159,"]"))</f>
        <v>Производитель: E[LESSAR]</v>
      </c>
      <c r="B165" s="11" t="str">
        <f>CONCATENATE($B$4,": ",CONCATENATE(Worksheet!C159,"[",IF(LEFT(TRIM(Worksheet!D159),6)="Сплит-","Сплит-система",IF(LEFT(TRIM(Worksheet!D159),1)="Блок н","Наружный блок","Блок внутренний")),"]"))</f>
        <v xml:space="preserve"> Тип: RAC[Сплит-система]</v>
      </c>
      <c r="C165" t="str">
        <f>CONCATENATE($C$4,": ",CONCATENATE("N[",Worksheet!L159,"]"))</f>
        <v xml:space="preserve"> (Сплит система) Холодопроизводительность: N[8,21]</v>
      </c>
      <c r="D165" t="str">
        <f>CONCATENATE($D$4,": ",CONCATENATE("N[",Worksheet!AC159,"]"))</f>
        <v xml:space="preserve"> (Сплит система) Площадь помещения: N[36]</v>
      </c>
      <c r="E165" t="str">
        <f>CONCATENATE($E$4,": ",IF(Worksheet!K159="Y",CONCATENATE("S[","да]"),CONCATENATE("S[","нет]")))</f>
        <v xml:space="preserve"> (Сплит система) Инвертор: S[нет]</v>
      </c>
      <c r="F165" t="str">
        <f>CONCATENATE($F$4,": ",CONCATENATE("N[",Worksheet!M159,"]"))</f>
        <v xml:space="preserve"> (Сплит система) Теплопроизводительность: N[8,50]</v>
      </c>
      <c r="G165" t="str">
        <f>CONCATENATE($G$4,": ",CONCATENATE("N[",Worksheet!N159,"]"))</f>
        <v xml:space="preserve"> (Потребляемая мощность) Охлаждение: N[2,556]</v>
      </c>
      <c r="H165" t="str">
        <f>CONCATENATE($H$4,": ",CONCATENATE("N[",Worksheet!O159,"]"))</f>
        <v xml:space="preserve"> (Потребляемая мощность) Обогрев: N[2,354]</v>
      </c>
      <c r="I165" t="str">
        <f t="shared" si="20"/>
        <v xml:space="preserve"> (Рабочий ток) Охлаждение: </v>
      </c>
      <c r="J165" t="str">
        <f t="shared" si="21"/>
        <v xml:space="preserve"> (Рабочий ток) Обогрев: </v>
      </c>
      <c r="K165" t="str">
        <f t="shared" si="21"/>
        <v xml:space="preserve"> (Рабочий ток) Обогрев: </v>
      </c>
      <c r="L165" t="str">
        <f>CONCATENATE($L$4,": ",CONCATENATE("S[",Worksheet!AT159,"]"))</f>
        <v xml:space="preserve"> (Рабочий ток) Хладагент: S[R410A]</v>
      </c>
      <c r="M165" t="str">
        <f t="shared" si="22"/>
        <v xml:space="preserve"> (Рабочий ток) Количество хладагента: </v>
      </c>
      <c r="N165" t="str">
        <f t="shared" si="23"/>
        <v xml:space="preserve"> (Рабочий ток) Объем рециркулируемого воздуха внутреннего блока: </v>
      </c>
      <c r="O165" t="str">
        <f t="shared" si="24"/>
        <v xml:space="preserve"> (Внутренний блок) Размеры (Ш × Г × В): </v>
      </c>
      <c r="P165" t="str">
        <f t="shared" si="25"/>
        <v xml:space="preserve"> (Внутренний блок) Упаковка (Ш × Г × В): </v>
      </c>
      <c r="Q165" t="str">
        <f t="shared" si="26"/>
        <v xml:space="preserve"> (Внутренний блок) Масса (нетто / брутто): </v>
      </c>
      <c r="R165" t="str">
        <f>CONCATENATE($R$4,": ",CONCATENATE("S[",CONCATENATE(Worksheet!R159," / ",Worksheet!S159),"]"))</f>
        <v xml:space="preserve"> (Внутренний блок) Уровень шума мин. / макс.: S[ / ]</v>
      </c>
      <c r="S165" t="str">
        <f>CONCATENATE($S$4,": ",CONCATENATE("S[",Worksheet!AK159,"]"))</f>
        <v xml:space="preserve"> (Наружный блок) Марка компрессора: S[GMCC]</v>
      </c>
      <c r="T165" t="str">
        <f t="shared" si="27"/>
        <v xml:space="preserve"> (Наружный блок) Размеры (Ш × Г × В): </v>
      </c>
      <c r="U165" t="str">
        <f t="shared" si="28"/>
        <v xml:space="preserve"> (Наружный блок) Упаковка (Ш × Г × В): </v>
      </c>
      <c r="V165" t="str">
        <f t="shared" si="29"/>
        <v xml:space="preserve"> (Наружный блок) Масса (нетто / брутто): </v>
      </c>
      <c r="W165" t="str">
        <f>CONCATENATE($W$4,": ",CONCATENATE("N[",Worksheet!V159,"]"))</f>
        <v xml:space="preserve"> (Наружный блок) Максимальный уровень шума: N[]</v>
      </c>
      <c r="X165" t="str">
        <f>CONCATENATE("N[",Worksheet!AM159,"]")</f>
        <v>N[9,52]</v>
      </c>
      <c r="Y165" t="str">
        <f>CONCATENATE($Y$4,": ",CONCATENATE("N[",Worksheet!AN159,"]"))</f>
        <v xml:space="preserve"> (Соединительные трубы) Газовая линия : N[15,9]</v>
      </c>
      <c r="Z165" t="str">
        <f>CONCATENATE($Z$4,": ",CONCATENATE("N[",Worksheet!P159,"]"))</f>
        <v xml:space="preserve"> (Соединительные трубы) Максимальная длина трубопровода: N[25]</v>
      </c>
      <c r="AA165" t="str">
        <f>CONCATENATE($AA$4,": ",CONCATENATE("S[",Worksheet!Q159,"]"))</f>
        <v xml:space="preserve"> (Соединительные трубы) Максимальный перепад высот: S[10]</v>
      </c>
      <c r="AB165" t="str">
        <f>CONCATENATE($AB$4,": ",CONCATENATE("S[",CONCATENATE("от ",Worksheet!W159," до +",Worksheet!X159),"]"))</f>
        <v xml:space="preserve"> (Допустимая темп. наружного воздуха) Охлаждение: S[от 18 до +54]</v>
      </c>
      <c r="AC165" t="str">
        <f>CONCATENATE($AC$4,": ",CONCATENATE("S[",CONCATENATE("от ",Worksheet!Y159," до +",Worksheet!Z159),"]"))</f>
        <v xml:space="preserve"> (Допустимая темп. наружного воздуха) Обогрев: S[от -7 до +24]</v>
      </c>
    </row>
    <row r="166" spans="1:29" x14ac:dyDescent="0.25">
      <c r="A166" t="str">
        <f>CONCATENATE($A$4,": ",CONCATENATE("E[",Worksheet!B160,"]"))</f>
        <v>Производитель: E[LESSAR]</v>
      </c>
      <c r="B166" s="11" t="str">
        <f>CONCATENATE($B$4,": ",CONCATENATE(Worksheet!C160,"[",IF(LEFT(TRIM(Worksheet!D160),6)="Сплит-","Сплит-система",IF(LEFT(TRIM(Worksheet!D160),1)="Блок н","Наружный блок","Блок внутренний")),"]"))</f>
        <v xml:space="preserve"> Тип: RAC[Сплит-система]</v>
      </c>
      <c r="C166" t="str">
        <f>CONCATENATE($C$4,": ",CONCATENATE("N[",Worksheet!L160,"]"))</f>
        <v xml:space="preserve"> (Сплит система) Холодопроизводительность: N[9,96]</v>
      </c>
      <c r="D166" t="str">
        <f>CONCATENATE($D$4,": ",CONCATENATE("N[",Worksheet!AC160,"]"))</f>
        <v xml:space="preserve"> (Сплит система) Площадь помещения: N[45]</v>
      </c>
      <c r="E166" t="str">
        <f>CONCATENATE($E$4,": ",IF(Worksheet!K160="Y",CONCATENATE("S[","да]"),CONCATENATE("S[","нет]")))</f>
        <v xml:space="preserve"> (Сплит система) Инвертор: S[нет]</v>
      </c>
      <c r="F166" t="str">
        <f>CONCATENATE($F$4,": ",CONCATENATE("N[",Worksheet!M160,"]"))</f>
        <v xml:space="preserve"> (Сплит система) Теплопроизводительность: N[10,84]</v>
      </c>
      <c r="G166" t="str">
        <f>CONCATENATE($G$4,": ",CONCATENATE("N[",Worksheet!N160,"]"))</f>
        <v xml:space="preserve"> (Потребляемая мощность) Охлаждение: N[3,104]</v>
      </c>
      <c r="H166" t="str">
        <f>CONCATENATE($H$4,": ",CONCATENATE("N[",Worksheet!O160,"]"))</f>
        <v xml:space="preserve"> (Потребляемая мощность) Обогрев: N[3,080]</v>
      </c>
      <c r="I166" t="str">
        <f t="shared" si="20"/>
        <v xml:space="preserve"> (Рабочий ток) Охлаждение: </v>
      </c>
      <c r="J166" t="str">
        <f t="shared" si="21"/>
        <v xml:space="preserve"> (Рабочий ток) Обогрев: </v>
      </c>
      <c r="K166" t="str">
        <f t="shared" si="21"/>
        <v xml:space="preserve"> (Рабочий ток) Обогрев: </v>
      </c>
      <c r="L166" t="str">
        <f>CONCATENATE($L$4,": ",CONCATENATE("S[",Worksheet!AT160,"]"))</f>
        <v xml:space="preserve"> (Рабочий ток) Хладагент: S[R410A]</v>
      </c>
      <c r="M166" t="str">
        <f t="shared" si="22"/>
        <v xml:space="preserve"> (Рабочий ток) Количество хладагента: </v>
      </c>
      <c r="N166" t="str">
        <f t="shared" si="23"/>
        <v xml:space="preserve"> (Рабочий ток) Объем рециркулируемого воздуха внутреннего блока: </v>
      </c>
      <c r="O166" t="str">
        <f t="shared" si="24"/>
        <v xml:space="preserve"> (Внутренний блок) Размеры (Ш × Г × В): </v>
      </c>
      <c r="P166" t="str">
        <f t="shared" si="25"/>
        <v xml:space="preserve"> (Внутренний блок) Упаковка (Ш × Г × В): </v>
      </c>
      <c r="Q166" t="str">
        <f t="shared" si="26"/>
        <v xml:space="preserve"> (Внутренний блок) Масса (нетто / брутто): </v>
      </c>
      <c r="R166" t="str">
        <f>CONCATENATE($R$4,": ",CONCATENATE("S[",CONCATENATE(Worksheet!R160," / ",Worksheet!S160),"]"))</f>
        <v xml:space="preserve"> (Внутренний блок) Уровень шума мин. / макс.: S[ / ]</v>
      </c>
      <c r="S166" t="str">
        <f>CONCATENATE($S$4,": ",CONCATENATE("S[",Worksheet!AK160,"]"))</f>
        <v xml:space="preserve"> (Наружный блок) Марка компрессора: S[GMCC]</v>
      </c>
      <c r="T166" t="str">
        <f t="shared" si="27"/>
        <v xml:space="preserve"> (Наружный блок) Размеры (Ш × Г × В): </v>
      </c>
      <c r="U166" t="str">
        <f t="shared" si="28"/>
        <v xml:space="preserve"> (Наружный блок) Упаковка (Ш × Г × В): </v>
      </c>
      <c r="V166" t="str">
        <f t="shared" si="29"/>
        <v xml:space="preserve"> (Наружный блок) Масса (нетто / брутто): </v>
      </c>
      <c r="W166" t="str">
        <f>CONCATENATE($W$4,": ",CONCATENATE("N[",Worksheet!V160,"]"))</f>
        <v xml:space="preserve"> (Наружный блок) Максимальный уровень шума: N[]</v>
      </c>
      <c r="X166" t="str">
        <f>CONCATENATE("N[",Worksheet!AM160,"]")</f>
        <v>N[9,52]</v>
      </c>
      <c r="Y166" t="str">
        <f>CONCATENATE($Y$4,": ",CONCATENATE("N[",Worksheet!AN160,"]"))</f>
        <v xml:space="preserve"> (Соединительные трубы) Газовая линия : N[15,9]</v>
      </c>
      <c r="Z166" t="str">
        <f>CONCATENATE($Z$4,": ",CONCATENATE("N[",Worksheet!P160,"]"))</f>
        <v xml:space="preserve"> (Соединительные трубы) Максимальная длина трубопровода: N[25]</v>
      </c>
      <c r="AA166" t="str">
        <f>CONCATENATE($AA$4,": ",CONCATENATE("S[",Worksheet!Q160,"]"))</f>
        <v xml:space="preserve"> (Соединительные трубы) Максимальный перепад высот: S[10]</v>
      </c>
      <c r="AB166" t="str">
        <f>CONCATENATE($AB$4,": ",CONCATENATE("S[",CONCATENATE("от ",Worksheet!W160," до +",Worksheet!X160),"]"))</f>
        <v xml:space="preserve"> (Допустимая темп. наружного воздуха) Охлаждение: S[от 18 до +43]</v>
      </c>
      <c r="AC166" t="str">
        <f>CONCATENATE($AC$4,": ",CONCATENATE("S[",CONCATENATE("от ",Worksheet!Y160," до +",Worksheet!Z160),"]"))</f>
        <v xml:space="preserve"> (Допустимая темп. наружного воздуха) Обогрев: S[от -7 до +24]</v>
      </c>
    </row>
    <row r="167" spans="1:29" x14ac:dyDescent="0.25">
      <c r="A167" t="str">
        <f>CONCATENATE($A$4,": ",CONCATENATE("E[",Worksheet!B161,"]"))</f>
        <v>Производитель: E[LESSAR]</v>
      </c>
      <c r="B167" s="11" t="str">
        <f>CONCATENATE($B$4,": ",CONCATENATE(Worksheet!C161,"[",IF(LEFT(TRIM(Worksheet!D161),6)="Сплит-","Сплит-система",IF(LEFT(TRIM(Worksheet!D161),1)="Блок н","Наружный блок","Блок внутренний")),"]"))</f>
        <v xml:space="preserve"> Тип: RAC[Сплит-система]</v>
      </c>
      <c r="C167" t="str">
        <f>CONCATENATE($C$4,": ",CONCATENATE("N[",Worksheet!L161,"]"))</f>
        <v xml:space="preserve"> (Сплит система) Холодопроизводительность: N[2,05]</v>
      </c>
      <c r="D167" t="str">
        <f>CONCATENATE($D$4,": ",CONCATENATE("N[",Worksheet!AC161,"]"))</f>
        <v xml:space="preserve"> (Сплит система) Площадь помещения: N[]</v>
      </c>
      <c r="E167" t="str">
        <f>CONCATENATE($E$4,": ",IF(Worksheet!K161="Y",CONCATENATE("S[","да]"),CONCATENATE("S[","нет]")))</f>
        <v xml:space="preserve"> (Сплит система) Инвертор: S[нет]</v>
      </c>
      <c r="F167" t="str">
        <f>CONCATENATE($F$4,": ",CONCATENATE("N[",Worksheet!M161,"]"))</f>
        <v xml:space="preserve"> (Сплит система) Теплопроизводительность: N[2,34]</v>
      </c>
      <c r="G167" t="str">
        <f>CONCATENATE($G$4,": ",CONCATENATE("N[",Worksheet!N161,"]"))</f>
        <v xml:space="preserve"> (Потребляемая мощность) Охлаждение: N[0,639]</v>
      </c>
      <c r="H167" t="str">
        <f>CONCATENATE($H$4,": ",CONCATENATE("N[",Worksheet!O161,"]"))</f>
        <v xml:space="preserve"> (Потребляемая мощность) Обогрев: N[0,649]</v>
      </c>
      <c r="I167" t="str">
        <f t="shared" si="20"/>
        <v xml:space="preserve"> (Рабочий ток) Охлаждение: </v>
      </c>
      <c r="J167" t="str">
        <f t="shared" si="21"/>
        <v xml:space="preserve"> (Рабочий ток) Обогрев: </v>
      </c>
      <c r="K167" t="str">
        <f t="shared" si="21"/>
        <v xml:space="preserve"> (Рабочий ток) Обогрев: </v>
      </c>
      <c r="L167" t="str">
        <f>CONCATENATE($L$4,": ",CONCATENATE("S[",Worksheet!AT161,"]"))</f>
        <v xml:space="preserve"> (Рабочий ток) Хладагент: S[R32]</v>
      </c>
      <c r="M167" t="str">
        <f t="shared" si="22"/>
        <v xml:space="preserve"> (Рабочий ток) Количество хладагента: </v>
      </c>
      <c r="N167" t="str">
        <f t="shared" si="23"/>
        <v xml:space="preserve"> (Рабочий ток) Объем рециркулируемого воздуха внутреннего блока: </v>
      </c>
      <c r="O167" t="str">
        <f t="shared" si="24"/>
        <v xml:space="preserve"> (Внутренний блок) Размеры (Ш × Г × В): </v>
      </c>
      <c r="P167" t="str">
        <f t="shared" si="25"/>
        <v xml:space="preserve"> (Внутренний блок) Упаковка (Ш × Г × В): </v>
      </c>
      <c r="Q167" t="str">
        <f t="shared" si="26"/>
        <v xml:space="preserve"> (Внутренний блок) Масса (нетто / брутто): </v>
      </c>
      <c r="R167" t="str">
        <f>CONCATENATE($R$4,": ",CONCATENATE("S[",CONCATENATE(Worksheet!R161," / ",Worksheet!S161),"]"))</f>
        <v xml:space="preserve"> (Внутренний блок) Уровень шума мин. / макс.: S[ / ]</v>
      </c>
      <c r="S167" t="str">
        <f>CONCATENATE($S$4,": ",CONCATENATE("S[",Worksheet!AK161,"]"))</f>
        <v xml:space="preserve"> (Наружный блок) Марка компрессора: S[GMCC]</v>
      </c>
      <c r="T167" t="str">
        <f t="shared" si="27"/>
        <v xml:space="preserve"> (Наружный блок) Размеры (Ш × Г × В): </v>
      </c>
      <c r="U167" t="str">
        <f t="shared" si="28"/>
        <v xml:space="preserve"> (Наружный блок) Упаковка (Ш × Г × В): </v>
      </c>
      <c r="V167" t="str">
        <f t="shared" si="29"/>
        <v xml:space="preserve"> (Наружный блок) Масса (нетто / брутто): </v>
      </c>
      <c r="W167" t="str">
        <f>CONCATENATE($W$4,": ",CONCATENATE("N[",Worksheet!V161,"]"))</f>
        <v xml:space="preserve"> (Наружный блок) Максимальный уровень шума: N[]</v>
      </c>
      <c r="X167" t="str">
        <f>CONCATENATE("N[",Worksheet!AM161,"]")</f>
        <v>N[6,35]</v>
      </c>
      <c r="Y167" t="str">
        <f>CONCATENATE($Y$4,": ",CONCATENATE("N[",Worksheet!AN161,"]"))</f>
        <v xml:space="preserve"> (Соединительные трубы) Газовая линия : N[9,52]</v>
      </c>
      <c r="Z167" t="str">
        <f>CONCATENATE($Z$4,": ",CONCATENATE("N[",Worksheet!P161,"]"))</f>
        <v xml:space="preserve"> (Соединительные трубы) Максимальная длина трубопровода: N[20]</v>
      </c>
      <c r="AA167" t="str">
        <f>CONCATENATE($AA$4,": ",CONCATENATE("S[",Worksheet!Q161,"]"))</f>
        <v xml:space="preserve"> (Соединительные трубы) Максимальный перепад высот: S[8]</v>
      </c>
      <c r="AB167" t="str">
        <f>CONCATENATE($AB$4,": ",CONCATENATE("S[",CONCATENATE("от ",Worksheet!W161," до +",Worksheet!X161),"]"))</f>
        <v xml:space="preserve"> (Допустимая темп. наружного воздуха) Охлаждение: S[от 18 до +43]</v>
      </c>
      <c r="AC167" t="str">
        <f>CONCATENATE($AC$4,": ",CONCATENATE("S[",CONCATENATE("от ",Worksheet!Y161," до +",Worksheet!Z161),"]"))</f>
        <v xml:space="preserve"> (Допустимая темп. наружного воздуха) Обогрев: S[от -7 до +24]</v>
      </c>
    </row>
    <row r="168" spans="1:29" x14ac:dyDescent="0.25">
      <c r="A168" t="str">
        <f>CONCATENATE($A$4,": ",CONCATENATE("E[",Worksheet!B162,"]"))</f>
        <v>Производитель: E[LESSAR]</v>
      </c>
      <c r="B168" s="11" t="str">
        <f>CONCATENATE($B$4,": ",CONCATENATE(Worksheet!C162,"[",IF(LEFT(TRIM(Worksheet!D162),6)="Сплит-","Сплит-система",IF(LEFT(TRIM(Worksheet!D162),1)="Блок н","Наружный блок","Блок внутренний")),"]"))</f>
        <v xml:space="preserve"> Тип: RAC[Сплит-система]</v>
      </c>
      <c r="C168" t="str">
        <f>CONCATENATE($C$4,": ",CONCATENATE("N[",Worksheet!L162,"]"))</f>
        <v xml:space="preserve"> (Сплит система) Холодопроизводительность: N[2,64]</v>
      </c>
      <c r="D168" t="str">
        <f>CONCATENATE($D$4,": ",CONCATENATE("N[",Worksheet!AC162,"]"))</f>
        <v xml:space="preserve"> (Сплит система) Площадь помещения: N[]</v>
      </c>
      <c r="E168" t="str">
        <f>CONCATENATE($E$4,": ",IF(Worksheet!K162="Y",CONCATENATE("S[","да]"),CONCATENATE("S[","нет]")))</f>
        <v xml:space="preserve"> (Сплит система) Инвертор: S[нет]</v>
      </c>
      <c r="F168" t="str">
        <f>CONCATENATE($F$4,": ",CONCATENATE("N[",Worksheet!M162,"]"))</f>
        <v xml:space="preserve"> (Сплит система) Теплопроизводительность: N[2,64]</v>
      </c>
      <c r="G168" t="str">
        <f>CONCATENATE($G$4,": ",CONCATENATE("N[",Worksheet!N162,"]"))</f>
        <v xml:space="preserve"> (Потребляемая мощность) Охлаждение: N[0,821]</v>
      </c>
      <c r="H168" t="str">
        <f>CONCATENATE($H$4,": ",CONCATENATE("N[",Worksheet!O162,"]"))</f>
        <v xml:space="preserve"> (Потребляемая мощность) Обогрев: N[0,730]</v>
      </c>
      <c r="I168" t="str">
        <f t="shared" si="20"/>
        <v xml:space="preserve"> (Рабочий ток) Охлаждение: </v>
      </c>
      <c r="J168" t="str">
        <f t="shared" si="21"/>
        <v xml:space="preserve"> (Рабочий ток) Обогрев: </v>
      </c>
      <c r="K168" t="str">
        <f t="shared" si="21"/>
        <v xml:space="preserve"> (Рабочий ток) Обогрев: </v>
      </c>
      <c r="L168" t="str">
        <f>CONCATENATE($L$4,": ",CONCATENATE("S[",Worksheet!AT162,"]"))</f>
        <v xml:space="preserve"> (Рабочий ток) Хладагент: S[R32]</v>
      </c>
      <c r="M168" t="str">
        <f t="shared" si="22"/>
        <v xml:space="preserve"> (Рабочий ток) Количество хладагента: </v>
      </c>
      <c r="N168" t="str">
        <f t="shared" si="23"/>
        <v xml:space="preserve"> (Рабочий ток) Объем рециркулируемого воздуха внутреннего блока: </v>
      </c>
      <c r="O168" t="str">
        <f t="shared" si="24"/>
        <v xml:space="preserve"> (Внутренний блок) Размеры (Ш × Г × В): </v>
      </c>
      <c r="P168" t="str">
        <f t="shared" si="25"/>
        <v xml:space="preserve"> (Внутренний блок) Упаковка (Ш × Г × В): </v>
      </c>
      <c r="Q168" t="str">
        <f t="shared" si="26"/>
        <v xml:space="preserve"> (Внутренний блок) Масса (нетто / брутто): </v>
      </c>
      <c r="R168" t="str">
        <f>CONCATENATE($R$4,": ",CONCATENATE("S[",CONCATENATE(Worksheet!R162," / ",Worksheet!S162),"]"))</f>
        <v xml:space="preserve"> (Внутренний блок) Уровень шума мин. / макс.: S[ / ]</v>
      </c>
      <c r="S168" t="str">
        <f>CONCATENATE($S$4,": ",CONCATENATE("S[",Worksheet!AK162,"]"))</f>
        <v xml:space="preserve"> (Наружный блок) Марка компрессора: S[GMCC]</v>
      </c>
      <c r="T168" t="str">
        <f t="shared" si="27"/>
        <v xml:space="preserve"> (Наружный блок) Размеры (Ш × Г × В): </v>
      </c>
      <c r="U168" t="str">
        <f t="shared" si="28"/>
        <v xml:space="preserve"> (Наружный блок) Упаковка (Ш × Г × В): </v>
      </c>
      <c r="V168" t="str">
        <f t="shared" si="29"/>
        <v xml:space="preserve"> (Наружный блок) Масса (нетто / брутто): </v>
      </c>
      <c r="W168" t="str">
        <f>CONCATENATE($W$4,": ",CONCATENATE("N[",Worksheet!V162,"]"))</f>
        <v xml:space="preserve"> (Наружный блок) Максимальный уровень шума: N[]</v>
      </c>
      <c r="X168" t="str">
        <f>CONCATENATE("N[",Worksheet!AM162,"]")</f>
        <v>N[6,35]</v>
      </c>
      <c r="Y168" t="str">
        <f>CONCATENATE($Y$4,": ",CONCATENATE("N[",Worksheet!AN162,"]"))</f>
        <v xml:space="preserve"> (Соединительные трубы) Газовая линия : N[9,52]</v>
      </c>
      <c r="Z168" t="str">
        <f>CONCATENATE($Z$4,": ",CONCATENATE("N[",Worksheet!P162,"]"))</f>
        <v xml:space="preserve"> (Соединительные трубы) Максимальная длина трубопровода: N[20]</v>
      </c>
      <c r="AA168" t="str">
        <f>CONCATENATE($AA$4,": ",CONCATENATE("S[",Worksheet!Q162,"]"))</f>
        <v xml:space="preserve"> (Соединительные трубы) Максимальный перепад высот: S[8]</v>
      </c>
      <c r="AB168" t="str">
        <f>CONCATENATE($AB$4,": ",CONCATENATE("S[",CONCATENATE("от ",Worksheet!W162," до +",Worksheet!X162),"]"))</f>
        <v xml:space="preserve"> (Допустимая темп. наружного воздуха) Охлаждение: S[от 18 до +43]</v>
      </c>
      <c r="AC168" t="str">
        <f>CONCATENATE($AC$4,": ",CONCATENATE("S[",CONCATENATE("от ",Worksheet!Y162," до +",Worksheet!Z162),"]"))</f>
        <v xml:space="preserve"> (Допустимая темп. наружного воздуха) Обогрев: S[от -7 до +24]</v>
      </c>
    </row>
    <row r="169" spans="1:29" x14ac:dyDescent="0.25">
      <c r="A169" t="str">
        <f>CONCATENATE($A$4,": ",CONCATENATE("E[",Worksheet!B163,"]"))</f>
        <v>Производитель: E[LESSAR]</v>
      </c>
      <c r="B169" s="11" t="str">
        <f>CONCATENATE($B$4,": ",CONCATENATE(Worksheet!C163,"[",IF(LEFT(TRIM(Worksheet!D163),6)="Сплит-","Сплит-система",IF(LEFT(TRIM(Worksheet!D163),1)="Блок н","Наружный блок","Блок внутренний")),"]"))</f>
        <v xml:space="preserve"> Тип: RAC[Сплит-система]</v>
      </c>
      <c r="C169" t="str">
        <f>CONCATENATE($C$4,": ",CONCATENATE("N[",Worksheet!L163,"]"))</f>
        <v xml:space="preserve"> (Сплит система) Холодопроизводительность: N[3,52]</v>
      </c>
      <c r="D169" t="str">
        <f>CONCATENATE($D$4,": ",CONCATENATE("N[",Worksheet!AC163,"]"))</f>
        <v xml:space="preserve"> (Сплит система) Площадь помещения: N[]</v>
      </c>
      <c r="E169" t="str">
        <f>CONCATENATE($E$4,": ",IF(Worksheet!K163="Y",CONCATENATE("S[","да]"),CONCATENATE("S[","нет]")))</f>
        <v xml:space="preserve"> (Сплит система) Инвертор: S[нет]</v>
      </c>
      <c r="F169" t="str">
        <f>CONCATENATE($F$4,": ",CONCATENATE("N[",Worksheet!M163,"]"))</f>
        <v xml:space="preserve"> (Сплит система) Теплопроизводительность: N[3,66]</v>
      </c>
      <c r="G169" t="str">
        <f>CONCATENATE($G$4,": ",CONCATENATE("N[",Worksheet!N163,"]"))</f>
        <v xml:space="preserve"> (Потребляемая мощность) Охлаждение: N[1,095]</v>
      </c>
      <c r="H169" t="str">
        <f>CONCATENATE($H$4,": ",CONCATENATE("N[",Worksheet!O163,"]"))</f>
        <v xml:space="preserve"> (Потребляемая мощность) Обогрев: N[1,015]</v>
      </c>
      <c r="I169" t="str">
        <f t="shared" si="20"/>
        <v xml:space="preserve"> (Рабочий ток) Охлаждение: </v>
      </c>
      <c r="J169" t="str">
        <f t="shared" si="21"/>
        <v xml:space="preserve"> (Рабочий ток) Обогрев: </v>
      </c>
      <c r="K169" t="str">
        <f t="shared" si="21"/>
        <v xml:space="preserve"> (Рабочий ток) Обогрев: </v>
      </c>
      <c r="L169" t="str">
        <f>CONCATENATE($L$4,": ",CONCATENATE("S[",Worksheet!AT163,"]"))</f>
        <v xml:space="preserve"> (Рабочий ток) Хладагент: S[R32]</v>
      </c>
      <c r="M169" t="str">
        <f t="shared" si="22"/>
        <v xml:space="preserve"> (Рабочий ток) Количество хладагента: </v>
      </c>
      <c r="N169" t="str">
        <f t="shared" si="23"/>
        <v xml:space="preserve"> (Рабочий ток) Объем рециркулируемого воздуха внутреннего блока: </v>
      </c>
      <c r="O169" t="str">
        <f t="shared" si="24"/>
        <v xml:space="preserve"> (Внутренний блок) Размеры (Ш × Г × В): </v>
      </c>
      <c r="P169" t="str">
        <f t="shared" si="25"/>
        <v xml:space="preserve"> (Внутренний блок) Упаковка (Ш × Г × В): </v>
      </c>
      <c r="Q169" t="str">
        <f t="shared" si="26"/>
        <v xml:space="preserve"> (Внутренний блок) Масса (нетто / брутто): </v>
      </c>
      <c r="R169" t="str">
        <f>CONCATENATE($R$4,": ",CONCATENATE("S[",CONCATENATE(Worksheet!R163," / ",Worksheet!S163),"]"))</f>
        <v xml:space="preserve"> (Внутренний блок) Уровень шума мин. / макс.: S[ / ]</v>
      </c>
      <c r="S169" t="str">
        <f>CONCATENATE($S$4,": ",CONCATENATE("S[",Worksheet!AK163,"]"))</f>
        <v xml:space="preserve"> (Наружный блок) Марка компрессора: S[GMCC]</v>
      </c>
      <c r="T169" t="str">
        <f t="shared" si="27"/>
        <v xml:space="preserve"> (Наружный блок) Размеры (Ш × Г × В): </v>
      </c>
      <c r="U169" t="str">
        <f t="shared" si="28"/>
        <v xml:space="preserve"> (Наружный блок) Упаковка (Ш × Г × В): </v>
      </c>
      <c r="V169" t="str">
        <f t="shared" si="29"/>
        <v xml:space="preserve"> (Наружный блок) Масса (нетто / брутто): </v>
      </c>
      <c r="W169" t="str">
        <f>CONCATENATE($W$4,": ",CONCATENATE("N[",Worksheet!V163,"]"))</f>
        <v xml:space="preserve"> (Наружный блок) Максимальный уровень шума: N[]</v>
      </c>
      <c r="X169" t="str">
        <f>CONCATENATE("N[",Worksheet!AM163,"]")</f>
        <v>N[6,35]</v>
      </c>
      <c r="Y169" t="str">
        <f>CONCATENATE($Y$4,": ",CONCATENATE("N[",Worksheet!AN163,"]"))</f>
        <v xml:space="preserve"> (Соединительные трубы) Газовая линия : N[12,7]</v>
      </c>
      <c r="Z169" t="str">
        <f>CONCATENATE($Z$4,": ",CONCATENATE("N[",Worksheet!P163,"]"))</f>
        <v xml:space="preserve"> (Соединительные трубы) Максимальная длина трубопровода: N[20]</v>
      </c>
      <c r="AA169" t="str">
        <f>CONCATENATE($AA$4,": ",CONCATENATE("S[",Worksheet!Q163,"]"))</f>
        <v xml:space="preserve"> (Соединительные трубы) Максимальный перепад высот: S[8]</v>
      </c>
      <c r="AB169" t="str">
        <f>CONCATENATE($AB$4,": ",CONCATENATE("S[",CONCATENATE("от ",Worksheet!W163," до +",Worksheet!X163),"]"))</f>
        <v xml:space="preserve"> (Допустимая темп. наружного воздуха) Охлаждение: S[от 18 до +43]</v>
      </c>
      <c r="AC169" t="str">
        <f>CONCATENATE($AC$4,": ",CONCATENATE("S[",CONCATENATE("от ",Worksheet!Y163," до +",Worksheet!Z163),"]"))</f>
        <v xml:space="preserve"> (Допустимая темп. наружного воздуха) Обогрев: S[от -7 до +24]</v>
      </c>
    </row>
    <row r="170" spans="1:29" x14ac:dyDescent="0.25">
      <c r="A170" t="str">
        <f>CONCATENATE($A$4,": ",CONCATENATE("E[",Worksheet!B164,"]"))</f>
        <v>Производитель: E[LESSAR]</v>
      </c>
      <c r="B170" s="11" t="str">
        <f>CONCATENATE($B$4,": ",CONCATENATE(Worksheet!C164,"[",IF(LEFT(TRIM(Worksheet!D164),6)="Сплит-","Сплит-система",IF(LEFT(TRIM(Worksheet!D164),1)="Блок н","Наружный блок","Блок внутренний")),"]"))</f>
        <v xml:space="preserve"> Тип: RAC[Сплит-система]</v>
      </c>
      <c r="C170" t="str">
        <f>CONCATENATE($C$4,": ",CONCATENATE("N[",Worksheet!L164,"]"))</f>
        <v xml:space="preserve"> (Сплит система) Холодопроизводительность: N[5,28]</v>
      </c>
      <c r="D170" t="str">
        <f>CONCATENATE($D$4,": ",CONCATENATE("N[",Worksheet!AC164,"]"))</f>
        <v xml:space="preserve"> (Сплит система) Площадь помещения: N[]</v>
      </c>
      <c r="E170" t="str">
        <f>CONCATENATE($E$4,": ",IF(Worksheet!K164="Y",CONCATENATE("S[","да]"),CONCATENATE("S[","нет]")))</f>
        <v xml:space="preserve"> (Сплит система) Инвертор: S[нет]</v>
      </c>
      <c r="F170" t="str">
        <f>CONCATENATE($F$4,": ",CONCATENATE("N[",Worksheet!M164,"]"))</f>
        <v xml:space="preserve"> (Сплит система) Теплопроизводительность: N[5,57]</v>
      </c>
      <c r="G170" t="str">
        <f>CONCATENATE($G$4,": ",CONCATENATE("N[",Worksheet!N164,"]"))</f>
        <v xml:space="preserve"> (Потребляемая мощность) Охлаждение: N[1,643]</v>
      </c>
      <c r="H170" t="str">
        <f>CONCATENATE($H$4,": ",CONCATENATE("N[",Worksheet!O164,"]"))</f>
        <v xml:space="preserve"> (Потребляемая мощность) Обогрев: N[1,542]</v>
      </c>
      <c r="I170" t="str">
        <f t="shared" si="20"/>
        <v xml:space="preserve"> (Рабочий ток) Охлаждение: </v>
      </c>
      <c r="J170" t="str">
        <f t="shared" si="21"/>
        <v xml:space="preserve"> (Рабочий ток) Обогрев: </v>
      </c>
      <c r="K170" t="str">
        <f t="shared" si="21"/>
        <v xml:space="preserve"> (Рабочий ток) Обогрев: </v>
      </c>
      <c r="L170" t="str">
        <f>CONCATENATE($L$4,": ",CONCATENATE("S[",Worksheet!AT164,"]"))</f>
        <v xml:space="preserve"> (Рабочий ток) Хладагент: S[R32]</v>
      </c>
      <c r="M170" t="str">
        <f t="shared" si="22"/>
        <v xml:space="preserve"> (Рабочий ток) Количество хладагента: </v>
      </c>
      <c r="N170" t="str">
        <f t="shared" si="23"/>
        <v xml:space="preserve"> (Рабочий ток) Объем рециркулируемого воздуха внутреннего блока: </v>
      </c>
      <c r="O170" t="str">
        <f t="shared" si="24"/>
        <v xml:space="preserve"> (Внутренний блок) Размеры (Ш × Г × В): </v>
      </c>
      <c r="P170" t="str">
        <f t="shared" si="25"/>
        <v xml:space="preserve"> (Внутренний блок) Упаковка (Ш × Г × В): </v>
      </c>
      <c r="Q170" t="str">
        <f t="shared" si="26"/>
        <v xml:space="preserve"> (Внутренний блок) Масса (нетто / брутто): </v>
      </c>
      <c r="R170" t="str">
        <f>CONCATENATE($R$4,": ",CONCATENATE("S[",CONCATENATE(Worksheet!R164," / ",Worksheet!S164),"]"))</f>
        <v xml:space="preserve"> (Внутренний блок) Уровень шума мин. / макс.: S[ / ]</v>
      </c>
      <c r="S170" t="str">
        <f>CONCATENATE($S$4,": ",CONCATENATE("S[",Worksheet!AK164,"]"))</f>
        <v xml:space="preserve"> (Наружный блок) Марка компрессора: S[GMCC]</v>
      </c>
      <c r="T170" t="str">
        <f t="shared" si="27"/>
        <v xml:space="preserve"> (Наружный блок) Размеры (Ш × Г × В): </v>
      </c>
      <c r="U170" t="str">
        <f t="shared" si="28"/>
        <v xml:space="preserve"> (Наружный блок) Упаковка (Ш × Г × В): </v>
      </c>
      <c r="V170" t="str">
        <f t="shared" si="29"/>
        <v xml:space="preserve"> (Наружный блок) Масса (нетто / брутто): </v>
      </c>
      <c r="W170" t="str">
        <f>CONCATENATE($W$4,": ",CONCATENATE("N[",Worksheet!V164,"]"))</f>
        <v xml:space="preserve"> (Наружный блок) Максимальный уровень шума: N[]</v>
      </c>
      <c r="X170" t="str">
        <f>CONCATENATE("N[",Worksheet!AM164,"]")</f>
        <v>N[6,35]</v>
      </c>
      <c r="Y170" t="str">
        <f>CONCATENATE($Y$4,": ",CONCATENATE("N[",Worksheet!AN164,"]"))</f>
        <v xml:space="preserve"> (Соединительные трубы) Газовая линия : N[12,7]</v>
      </c>
      <c r="Z170" t="str">
        <f>CONCATENATE($Z$4,": ",CONCATENATE("N[",Worksheet!P164,"]"))</f>
        <v xml:space="preserve"> (Соединительные трубы) Максимальная длина трубопровода: N[25]</v>
      </c>
      <c r="AA170" t="str">
        <f>CONCATENATE($AA$4,": ",CONCATENATE("S[",Worksheet!Q164,"]"))</f>
        <v xml:space="preserve"> (Соединительные трубы) Максимальный перепад высот: S[10]</v>
      </c>
      <c r="AB170" t="str">
        <f>CONCATENATE($AB$4,": ",CONCATENATE("S[",CONCATENATE("от ",Worksheet!W164," до +",Worksheet!X164),"]"))</f>
        <v xml:space="preserve"> (Допустимая темп. наружного воздуха) Охлаждение: S[от 18 до +43]</v>
      </c>
      <c r="AC170" t="str">
        <f>CONCATENATE($AC$4,": ",CONCATENATE("S[",CONCATENATE("от ",Worksheet!Y164," до +",Worksheet!Z164),"]"))</f>
        <v xml:space="preserve"> (Допустимая темп. наружного воздуха) Обогрев: S[от -7 до +24]</v>
      </c>
    </row>
    <row r="171" spans="1:29" x14ac:dyDescent="0.25">
      <c r="A171" t="str">
        <f>CONCATENATE($A$4,": ",CONCATENATE("E[",Worksheet!B165,"]"))</f>
        <v>Производитель: E[LESSAR]</v>
      </c>
      <c r="B171" s="11" t="str">
        <f>CONCATENATE($B$4,": ",CONCATENATE(Worksheet!C165,"[",IF(LEFT(TRIM(Worksheet!D165),6)="Сплит-","Сплит-система",IF(LEFT(TRIM(Worksheet!D165),1)="Блок н","Наружный блок","Блок внутренний")),"]"))</f>
        <v xml:space="preserve"> Тип: RAC[Сплит-система]</v>
      </c>
      <c r="C171" t="str">
        <f>CONCATENATE($C$4,": ",CONCATENATE("N[",Worksheet!L165,"]"))</f>
        <v xml:space="preserve"> (Сплит система) Холодопроизводительность: N[7,03]</v>
      </c>
      <c r="D171" t="str">
        <f>CONCATENATE($D$4,": ",CONCATENATE("N[",Worksheet!AC165,"]"))</f>
        <v xml:space="preserve"> (Сплит система) Площадь помещения: N[]</v>
      </c>
      <c r="E171" t="str">
        <f>CONCATENATE($E$4,": ",IF(Worksheet!K165="Y",CONCATENATE("S[","да]"),CONCATENATE("S[","нет]")))</f>
        <v xml:space="preserve"> (Сплит система) Инвертор: S[нет]</v>
      </c>
      <c r="F171" t="str">
        <f>CONCATENATE($F$4,": ",CONCATENATE("N[",Worksheet!M165,"]"))</f>
        <v xml:space="preserve"> (Сплит система) Теплопроизводительность: N[7,33]</v>
      </c>
      <c r="G171" t="str">
        <f>CONCATENATE($G$4,": ",CONCATENATE("N[",Worksheet!N165,"]"))</f>
        <v xml:space="preserve"> (Потребляемая мощность) Охлаждение: N[2,191]</v>
      </c>
      <c r="H171" t="str">
        <f>CONCATENATE($H$4,": ",CONCATENATE("N[",Worksheet!O165,"]"))</f>
        <v xml:space="preserve"> (Потребляемая мощность) Обогрев: N[2,030]</v>
      </c>
      <c r="I171" t="str">
        <f t="shared" si="20"/>
        <v xml:space="preserve"> (Рабочий ток) Охлаждение: </v>
      </c>
      <c r="J171" t="str">
        <f t="shared" si="21"/>
        <v xml:space="preserve"> (Рабочий ток) Обогрев: </v>
      </c>
      <c r="K171" t="str">
        <f t="shared" si="21"/>
        <v xml:space="preserve"> (Рабочий ток) Обогрев: </v>
      </c>
      <c r="L171" t="str">
        <f>CONCATENATE($L$4,": ",CONCATENATE("S[",Worksheet!AT165,"]"))</f>
        <v xml:space="preserve"> (Рабочий ток) Хладагент: S[R32]</v>
      </c>
      <c r="M171" t="str">
        <f t="shared" si="22"/>
        <v xml:space="preserve"> (Рабочий ток) Количество хладагента: </v>
      </c>
      <c r="N171" t="str">
        <f t="shared" si="23"/>
        <v xml:space="preserve"> (Рабочий ток) Объем рециркулируемого воздуха внутреннего блока: </v>
      </c>
      <c r="O171" t="str">
        <f t="shared" si="24"/>
        <v xml:space="preserve"> (Внутренний блок) Размеры (Ш × Г × В): </v>
      </c>
      <c r="P171" t="str">
        <f t="shared" si="25"/>
        <v xml:space="preserve"> (Внутренний блок) Упаковка (Ш × Г × В): </v>
      </c>
      <c r="Q171" t="str">
        <f t="shared" si="26"/>
        <v xml:space="preserve"> (Внутренний блок) Масса (нетто / брутто): </v>
      </c>
      <c r="R171" t="str">
        <f>CONCATENATE($R$4,": ",CONCATENATE("S[",CONCATENATE(Worksheet!R165," / ",Worksheet!S165),"]"))</f>
        <v xml:space="preserve"> (Внутренний блок) Уровень шума мин. / макс.: S[ / ]</v>
      </c>
      <c r="S171" t="str">
        <f>CONCATENATE($S$4,": ",CONCATENATE("S[",Worksheet!AK165,"]"))</f>
        <v xml:space="preserve"> (Наружный блок) Марка компрессора: S[GMCC]</v>
      </c>
      <c r="T171" t="str">
        <f t="shared" si="27"/>
        <v xml:space="preserve"> (Наружный блок) Размеры (Ш × Г × В): </v>
      </c>
      <c r="U171" t="str">
        <f t="shared" si="28"/>
        <v xml:space="preserve"> (Наружный блок) Упаковка (Ш × Г × В): </v>
      </c>
      <c r="V171" t="str">
        <f t="shared" si="29"/>
        <v xml:space="preserve"> (Наружный блок) Масса (нетто / брутто): </v>
      </c>
      <c r="W171" t="str">
        <f>CONCATENATE($W$4,": ",CONCATENATE("N[",Worksheet!V165,"]"))</f>
        <v xml:space="preserve"> (Наружный блок) Максимальный уровень шума: N[]</v>
      </c>
      <c r="X171" t="str">
        <f>CONCATENATE("N[",Worksheet!AM165,"]")</f>
        <v>N[9,52]</v>
      </c>
      <c r="Y171" t="str">
        <f>CONCATENATE($Y$4,": ",CONCATENATE("N[",Worksheet!AN165,"]"))</f>
        <v xml:space="preserve"> (Соединительные трубы) Газовая линия : N[15,9]</v>
      </c>
      <c r="Z171" t="str">
        <f>CONCATENATE($Z$4,": ",CONCATENATE("N[",Worksheet!P165,"]"))</f>
        <v xml:space="preserve"> (Соединительные трубы) Максимальная длина трубопровода: N[25]</v>
      </c>
      <c r="AA171" t="str">
        <f>CONCATENATE($AA$4,": ",CONCATENATE("S[",Worksheet!Q165,"]"))</f>
        <v xml:space="preserve"> (Соединительные трубы) Максимальный перепад высот: S[10]</v>
      </c>
      <c r="AB171" t="str">
        <f>CONCATENATE($AB$4,": ",CONCATENATE("S[",CONCATENATE("от ",Worksheet!W165," до +",Worksheet!X165),"]"))</f>
        <v xml:space="preserve"> (Допустимая темп. наружного воздуха) Охлаждение: S[от 18 до +43]</v>
      </c>
      <c r="AC171" t="str">
        <f>CONCATENATE($AC$4,": ",CONCATENATE("S[",CONCATENATE("от ",Worksheet!Y165," до +",Worksheet!Z165),"]"))</f>
        <v xml:space="preserve"> (Допустимая темп. наружного воздуха) Обогрев: S[от -7 до +24]</v>
      </c>
    </row>
    <row r="172" spans="1:29" x14ac:dyDescent="0.25">
      <c r="A172" t="str">
        <f>CONCATENATE($A$4,": ",CONCATENATE("E[",Worksheet!B166,"]"))</f>
        <v>Производитель: E[LESSAR]</v>
      </c>
      <c r="B172" s="11" t="str">
        <f>CONCATENATE($B$4,": ",CONCATENATE(Worksheet!C166,"[",IF(LEFT(TRIM(Worksheet!D166),6)="Сплит-","Сплит-система",IF(LEFT(TRIM(Worksheet!D166),1)="Блок н","Наружный блок","Блок внутренний")),"]"))</f>
        <v xml:space="preserve"> Тип: RAC[Сплит-система]</v>
      </c>
      <c r="C172" t="str">
        <f>CONCATENATE($C$4,": ",CONCATENATE("N[",Worksheet!L166,"]"))</f>
        <v xml:space="preserve"> (Сплит система) Холодопроизводительность: N[2,64 (1,23–3,30)]</v>
      </c>
      <c r="D172" t="str">
        <f>CONCATENATE($D$4,": ",CONCATENATE("N[",Worksheet!AC166,"]"))</f>
        <v xml:space="preserve"> (Сплит система) Площадь помещения: N[]</v>
      </c>
      <c r="E172" t="str">
        <f>CONCATENATE($E$4,": ",IF(Worksheet!K166="Y",CONCATENATE("S[","да]"),CONCATENATE("S[","нет]")))</f>
        <v xml:space="preserve"> (Сплит система) Инвертор: S[да]</v>
      </c>
      <c r="F172" t="str">
        <f>CONCATENATE($F$4,": ",CONCATENATE("N[",Worksheet!M166,"]"))</f>
        <v xml:space="preserve"> (Сплит система) Теплопроизводительность: N[2,93 (0,84–3,52)]</v>
      </c>
      <c r="G172" t="str">
        <f>CONCATENATE($G$4,": ",CONCATENATE("N[",Worksheet!N166,"]"))</f>
        <v xml:space="preserve"> (Потребляемая мощность) Охлаждение: N[0,613 (0,100–1,250)]</v>
      </c>
      <c r="H172" t="str">
        <f>CONCATENATE($H$4,": ",CONCATENATE("N[",Worksheet!O166,"]"))</f>
        <v xml:space="preserve"> (Потребляемая мощность) Обогрев: N[0,637 (0,110–1,330)]</v>
      </c>
      <c r="I172" t="str">
        <f t="shared" si="20"/>
        <v xml:space="preserve"> (Рабочий ток) Охлаждение: </v>
      </c>
      <c r="J172" t="str">
        <f t="shared" si="21"/>
        <v xml:space="preserve"> (Рабочий ток) Обогрев: </v>
      </c>
      <c r="K172" t="str">
        <f t="shared" si="21"/>
        <v xml:space="preserve"> (Рабочий ток) Обогрев: </v>
      </c>
      <c r="L172" t="str">
        <f>CONCATENATE($L$4,": ",CONCATENATE("S[",Worksheet!AT166,"]"))</f>
        <v xml:space="preserve"> (Рабочий ток) Хладагент: S[R410A]</v>
      </c>
      <c r="M172" t="str">
        <f t="shared" si="22"/>
        <v xml:space="preserve"> (Рабочий ток) Количество хладагента: </v>
      </c>
      <c r="N172" t="str">
        <f t="shared" si="23"/>
        <v xml:space="preserve"> (Рабочий ток) Объем рециркулируемого воздуха внутреннего блока: </v>
      </c>
      <c r="O172" t="str">
        <f t="shared" si="24"/>
        <v xml:space="preserve"> (Внутренний блок) Размеры (Ш × Г × В): </v>
      </c>
      <c r="P172" t="str">
        <f t="shared" si="25"/>
        <v xml:space="preserve"> (Внутренний блок) Упаковка (Ш × Г × В): </v>
      </c>
      <c r="Q172" t="str">
        <f t="shared" si="26"/>
        <v xml:space="preserve"> (Внутренний блок) Масса (нетто / брутто): </v>
      </c>
      <c r="R172" t="str">
        <f>CONCATENATE($R$4,": ",CONCATENATE("S[",CONCATENATE(Worksheet!R166," / ",Worksheet!S166),"]"))</f>
        <v xml:space="preserve"> (Внутренний блок) Уровень шума мин. / макс.: S[ / ]</v>
      </c>
      <c r="S172" t="str">
        <f>CONCATENATE($S$4,": ",CONCATENATE("S[",Worksheet!AK166,"]"))</f>
        <v xml:space="preserve"> (Наружный блок) Марка компрессора: S[GMCC]</v>
      </c>
      <c r="T172" t="str">
        <f t="shared" si="27"/>
        <v xml:space="preserve"> (Наружный блок) Размеры (Ш × Г × В): </v>
      </c>
      <c r="U172" t="str">
        <f t="shared" si="28"/>
        <v xml:space="preserve"> (Наружный блок) Упаковка (Ш × Г × В): </v>
      </c>
      <c r="V172" t="str">
        <f t="shared" si="29"/>
        <v xml:space="preserve"> (Наружный блок) Масса (нетто / брутто): </v>
      </c>
      <c r="W172" t="str">
        <f>CONCATENATE($W$4,": ",CONCATENATE("N[",Worksheet!V166,"]"))</f>
        <v xml:space="preserve"> (Наружный блок) Максимальный уровень шума: N[]</v>
      </c>
      <c r="X172" t="str">
        <f>CONCATENATE("N[",Worksheet!AM166,"]")</f>
        <v>N[6,35]</v>
      </c>
      <c r="Y172" t="str">
        <f>CONCATENATE($Y$4,": ",CONCATENATE("N[",Worksheet!AN166,"]"))</f>
        <v xml:space="preserve"> (Соединительные трубы) Газовая линия : N[9,52]</v>
      </c>
      <c r="Z172" t="str">
        <f>CONCATENATE($Z$4,": ",CONCATENATE("N[",Worksheet!P166,"]"))</f>
        <v xml:space="preserve"> (Соединительные трубы) Максимальная длина трубопровода: N[25]</v>
      </c>
      <c r="AA172" t="str">
        <f>CONCATENATE($AA$4,": ",CONCATENATE("S[",Worksheet!Q166,"]"))</f>
        <v xml:space="preserve"> (Соединительные трубы) Максимальный перепад высот: S[10]</v>
      </c>
      <c r="AB172" t="str">
        <f>CONCATENATE($AB$4,": ",CONCATENATE("S[",CONCATENATE("от ",Worksheet!W166," до +",Worksheet!X166),"]"))</f>
        <v xml:space="preserve"> (Допустимая темп. наружного воздуха) Охлаждение: S[от -15 до +50]</v>
      </c>
      <c r="AC172" t="str">
        <f>CONCATENATE($AC$4,": ",CONCATENATE("S[",CONCATENATE("от ",Worksheet!Y166," до +",Worksheet!Z166),"]"))</f>
        <v xml:space="preserve"> (Допустимая темп. наружного воздуха) Обогрев: S[от -15 до +30]</v>
      </c>
    </row>
    <row r="173" spans="1:29" x14ac:dyDescent="0.25">
      <c r="A173" t="str">
        <f>CONCATENATE($A$4,": ",CONCATENATE("E[",Worksheet!B167,"]"))</f>
        <v>Производитель: E[LESSAR]</v>
      </c>
      <c r="B173" s="11" t="str">
        <f>CONCATENATE($B$4,": ",CONCATENATE(Worksheet!C167,"[",IF(LEFT(TRIM(Worksheet!D167),6)="Сплит-","Сплит-система",IF(LEFT(TRIM(Worksheet!D167),1)="Блок н","Наружный блок","Блок внутренний")),"]"))</f>
        <v xml:space="preserve"> Тип: RAC[Сплит-система]</v>
      </c>
      <c r="C173" t="str">
        <f>CONCATENATE($C$4,": ",CONCATENATE("N[",Worksheet!L167,"]"))</f>
        <v xml:space="preserve"> (Сплит система) Холодопроизводительность: N[3,52 (1,38–4,51)]</v>
      </c>
      <c r="D173" t="str">
        <f>CONCATENATE($D$4,": ",CONCATENATE("N[",Worksheet!AC167,"]"))</f>
        <v xml:space="preserve"> (Сплит система) Площадь помещения: N[16]</v>
      </c>
      <c r="E173" t="str">
        <f>CONCATENATE($E$4,": ",IF(Worksheet!K167="Y",CONCATENATE("S[","да]"),CONCATENATE("S[","нет]")))</f>
        <v xml:space="preserve"> (Сплит система) Инвертор: S[да]</v>
      </c>
      <c r="F173" t="str">
        <f>CONCATENATE($F$4,": ",CONCATENATE("N[",Worksheet!M167,"]"))</f>
        <v xml:space="preserve"> (Сплит система) Теплопроизводительность: N[3,81 (1,08–4,92)]</v>
      </c>
      <c r="G173" t="str">
        <f>CONCATENATE($G$4,": ",CONCATENATE("N[",Worksheet!N167,"]"))</f>
        <v xml:space="preserve"> (Потребляемая мощность) Охлаждение: N[1,088 (0,100–1,740)]</v>
      </c>
      <c r="H173" t="str">
        <f>CONCATENATE($H$4,": ",CONCATENATE("N[",Worksheet!O167,"]"))</f>
        <v xml:space="preserve"> (Потребляемая мощность) Обогрев: N[1,025 (0,170–1,760)]</v>
      </c>
      <c r="I173" t="str">
        <f t="shared" si="20"/>
        <v xml:space="preserve"> (Рабочий ток) Охлаждение: </v>
      </c>
      <c r="J173" t="str">
        <f t="shared" si="21"/>
        <v xml:space="preserve"> (Рабочий ток) Обогрев: </v>
      </c>
      <c r="K173" t="str">
        <f t="shared" si="21"/>
        <v xml:space="preserve"> (Рабочий ток) Обогрев: </v>
      </c>
      <c r="L173" t="str">
        <f>CONCATENATE($L$4,": ",CONCATENATE("S[",Worksheet!AT167,"]"))</f>
        <v xml:space="preserve"> (Рабочий ток) Хладагент: S[R410A]</v>
      </c>
      <c r="M173" t="str">
        <f t="shared" si="22"/>
        <v xml:space="preserve"> (Рабочий ток) Количество хладагента: </v>
      </c>
      <c r="N173" t="str">
        <f t="shared" si="23"/>
        <v xml:space="preserve"> (Рабочий ток) Объем рециркулируемого воздуха внутреннего блока: </v>
      </c>
      <c r="O173" t="str">
        <f t="shared" si="24"/>
        <v xml:space="preserve"> (Внутренний блок) Размеры (Ш × Г × В): </v>
      </c>
      <c r="P173" t="str">
        <f t="shared" si="25"/>
        <v xml:space="preserve"> (Внутренний блок) Упаковка (Ш × Г × В): </v>
      </c>
      <c r="Q173" t="str">
        <f t="shared" si="26"/>
        <v xml:space="preserve"> (Внутренний блок) Масса (нетто / брутто): </v>
      </c>
      <c r="R173" t="str">
        <f>CONCATENATE($R$4,": ",CONCATENATE("S[",CONCATENATE(Worksheet!R167," / ",Worksheet!S167),"]"))</f>
        <v xml:space="preserve"> (Внутренний блок) Уровень шума мин. / макс.: S[ / ]</v>
      </c>
      <c r="S173" t="str">
        <f>CONCATENATE($S$4,": ",CONCATENATE("S[",Worksheet!AK167,"]"))</f>
        <v xml:space="preserve"> (Наружный блок) Марка компрессора: S[GMCC]</v>
      </c>
      <c r="T173" t="str">
        <f t="shared" si="27"/>
        <v xml:space="preserve"> (Наружный блок) Размеры (Ш × Г × В): </v>
      </c>
      <c r="U173" t="str">
        <f t="shared" si="28"/>
        <v xml:space="preserve"> (Наружный блок) Упаковка (Ш × Г × В): </v>
      </c>
      <c r="V173" t="str">
        <f t="shared" si="29"/>
        <v xml:space="preserve"> (Наружный блок) Масса (нетто / брутто): </v>
      </c>
      <c r="W173" t="str">
        <f>CONCATENATE($W$4,": ",CONCATENATE("N[",Worksheet!V167,"]"))</f>
        <v xml:space="preserve"> (Наружный блок) Максимальный уровень шума: N[]</v>
      </c>
      <c r="X173" t="str">
        <f>CONCATENATE("N[",Worksheet!AM167,"]")</f>
        <v>N[6,35]</v>
      </c>
      <c r="Y173" t="str">
        <f>CONCATENATE($Y$4,": ",CONCATENATE("N[",Worksheet!AN167,"]"))</f>
        <v xml:space="preserve"> (Соединительные трубы) Газовая линия : N[9,52]</v>
      </c>
      <c r="Z173" t="str">
        <f>CONCATENATE($Z$4,": ",CONCATENATE("N[",Worksheet!P167,"]"))</f>
        <v xml:space="preserve"> (Соединительные трубы) Максимальная длина трубопровода: N[25]</v>
      </c>
      <c r="AA173" t="str">
        <f>CONCATENATE($AA$4,": ",CONCATENATE("S[",Worksheet!Q167,"]"))</f>
        <v xml:space="preserve"> (Соединительные трубы) Максимальный перепад высот: S[10]</v>
      </c>
      <c r="AB173" t="str">
        <f>CONCATENATE($AB$4,": ",CONCATENATE("S[",CONCATENATE("от ",Worksheet!W167," до +",Worksheet!X167),"]"))</f>
        <v xml:space="preserve"> (Допустимая темп. наружного воздуха) Охлаждение: S[от -15 до +50]</v>
      </c>
      <c r="AC173" t="str">
        <f>CONCATENATE($AC$4,": ",CONCATENATE("S[",CONCATENATE("от ",Worksheet!Y167," до +",Worksheet!Z167),"]"))</f>
        <v xml:space="preserve"> (Допустимая темп. наружного воздуха) Обогрев: S[от -15 до +30]</v>
      </c>
    </row>
    <row r="174" spans="1:29" x14ac:dyDescent="0.25">
      <c r="A174" t="str">
        <f>CONCATENATE($A$4,": ",CONCATENATE("E[",Worksheet!B168,"]"))</f>
        <v>Производитель: E[LESSAR]</v>
      </c>
      <c r="B174" s="11" t="str">
        <f>CONCATENATE($B$4,": ",CONCATENATE(Worksheet!C168,"[",IF(LEFT(TRIM(Worksheet!D168),6)="Сплит-","Сплит-система",IF(LEFT(TRIM(Worksheet!D168),1)="Блок н","Наружный блок","Блок внутренний")),"]"))</f>
        <v xml:space="preserve"> Тип: RAC[Сплит-система]</v>
      </c>
      <c r="C174" t="str">
        <f>CONCATENATE($C$4,": ",CONCATENATE("N[",Worksheet!L168,"]"))</f>
        <v xml:space="preserve"> (Сплит система) Холодопроизводительность: N[2,65 (0,40–3,37)]</v>
      </c>
      <c r="D174" t="str">
        <f>CONCATENATE($D$4,": ",CONCATENATE("N[",Worksheet!AC168,"]"))</f>
        <v xml:space="preserve"> (Сплит система) Площадь помещения: N[]</v>
      </c>
      <c r="E174" t="str">
        <f>CONCATENATE($E$4,": ",IF(Worksheet!K168="Y",CONCATENATE("S[","да]"),CONCATENATE("S[","нет]")))</f>
        <v xml:space="preserve"> (Сплит система) Инвертор: S[да]</v>
      </c>
      <c r="F174" t="str">
        <f>CONCATENATE($F$4,": ",CONCATENATE("N[",Worksheet!M168,"]"))</f>
        <v xml:space="preserve"> (Сплит система) Теплопроизводительность: N[2,85 (0,53–3,79)]</v>
      </c>
      <c r="G174" t="str">
        <f>CONCATENATE($G$4,": ",CONCATENATE("N[",Worksheet!N168,"]"))</f>
        <v xml:space="preserve"> (Потребляемая мощность) Охлаждение: N[0,780 (0,200–1,150)]</v>
      </c>
      <c r="H174" t="str">
        <f>CONCATENATE($H$4,": ",CONCATENATE("N[",Worksheet!O168,"]"))</f>
        <v xml:space="preserve"> (Потребляемая мощность) Обогрев: N[0,781 (0,200–1,320)]</v>
      </c>
      <c r="I174" t="str">
        <f t="shared" si="20"/>
        <v xml:space="preserve"> (Рабочий ток) Охлаждение: </v>
      </c>
      <c r="J174" t="str">
        <f t="shared" si="21"/>
        <v xml:space="preserve"> (Рабочий ток) Обогрев: </v>
      </c>
      <c r="K174" t="str">
        <f t="shared" si="21"/>
        <v xml:space="preserve"> (Рабочий ток) Обогрев: </v>
      </c>
      <c r="L174" t="str">
        <f>CONCATENATE($L$4,": ",CONCATENATE("S[",Worksheet!AT168,"]"))</f>
        <v xml:space="preserve"> (Рабочий ток) Хладагент: S[R32]</v>
      </c>
      <c r="M174" t="str">
        <f t="shared" si="22"/>
        <v xml:space="preserve"> (Рабочий ток) Количество хладагента: </v>
      </c>
      <c r="N174" t="str">
        <f t="shared" si="23"/>
        <v xml:space="preserve"> (Рабочий ток) Объем рециркулируемого воздуха внутреннего блока: </v>
      </c>
      <c r="O174" t="str">
        <f t="shared" si="24"/>
        <v xml:space="preserve"> (Внутренний блок) Размеры (Ш × Г × В): </v>
      </c>
      <c r="P174" t="str">
        <f t="shared" si="25"/>
        <v xml:space="preserve"> (Внутренний блок) Упаковка (Ш × Г × В): </v>
      </c>
      <c r="Q174" t="str">
        <f t="shared" si="26"/>
        <v xml:space="preserve"> (Внутренний блок) Масса (нетто / брутто): </v>
      </c>
      <c r="R174" t="str">
        <f>CONCATENATE($R$4,": ",CONCATENATE("S[",CONCATENATE(Worksheet!R168," / ",Worksheet!S168),"]"))</f>
        <v xml:space="preserve"> (Внутренний блок) Уровень шума мин. / макс.: S[ / ]</v>
      </c>
      <c r="S174" t="str">
        <f>CONCATENATE($S$4,": ",CONCATENATE("S[",Worksheet!AK168,"]"))</f>
        <v xml:space="preserve"> (Наружный блок) Марка компрессора: S[Gree]</v>
      </c>
      <c r="T174" t="str">
        <f t="shared" si="27"/>
        <v xml:space="preserve"> (Наружный блок) Размеры (Ш × Г × В): </v>
      </c>
      <c r="U174" t="str">
        <f t="shared" si="28"/>
        <v xml:space="preserve"> (Наружный блок) Упаковка (Ш × Г × В): </v>
      </c>
      <c r="V174" t="str">
        <f t="shared" si="29"/>
        <v xml:space="preserve"> (Наружный блок) Масса (нетто / брутто): </v>
      </c>
      <c r="W174" t="str">
        <f>CONCATENATE($W$4,": ",CONCATENATE("N[",Worksheet!V168,"]"))</f>
        <v xml:space="preserve"> (Наружный блок) Максимальный уровень шума: N[]</v>
      </c>
      <c r="X174" t="str">
        <f>CONCATENATE("N[",Worksheet!AM168,"]")</f>
        <v>N[6,35]</v>
      </c>
      <c r="Y174" t="str">
        <f>CONCATENATE($Y$4,": ",CONCATENATE("N[",Worksheet!AN168,"]"))</f>
        <v xml:space="preserve"> (Соединительные трубы) Газовая линия : N[9,52]</v>
      </c>
      <c r="Z174" t="str">
        <f>CONCATENATE($Z$4,": ",CONCATENATE("N[",Worksheet!P168,"]"))</f>
        <v xml:space="preserve"> (Соединительные трубы) Максимальная длина трубопровода: N[15]</v>
      </c>
      <c r="AA174" t="str">
        <f>CONCATENATE($AA$4,": ",CONCATENATE("S[",Worksheet!Q168,"]"))</f>
        <v xml:space="preserve"> (Соединительные трубы) Максимальный перепад высот: S[10]</v>
      </c>
      <c r="AB174" t="str">
        <f>CONCATENATE($AB$4,": ",CONCATENATE("S[",CONCATENATE("от ",Worksheet!W168," до +",Worksheet!X168),"]"))</f>
        <v xml:space="preserve"> (Допустимая темп. наружного воздуха) Охлаждение: S[от -15 до +43]</v>
      </c>
      <c r="AC174" t="str">
        <f>CONCATENATE($AC$4,": ",CONCATENATE("S[",CONCATENATE("от ",Worksheet!Y168," до +",Worksheet!Z168),"]"))</f>
        <v xml:space="preserve"> (Допустимая темп. наружного воздуха) Обогрев: S[от -15 до +24]</v>
      </c>
    </row>
    <row r="175" spans="1:29" x14ac:dyDescent="0.25">
      <c r="A175" t="str">
        <f>CONCATENATE($A$4,": ",CONCATENATE("E[",Worksheet!B169,"]"))</f>
        <v>Производитель: E[LESSAR]</v>
      </c>
      <c r="B175" s="11" t="str">
        <f>CONCATENATE($B$4,": ",CONCATENATE(Worksheet!C169,"[",IF(LEFT(TRIM(Worksheet!D169),6)="Сплит-","Сплит-система",IF(LEFT(TRIM(Worksheet!D169),1)="Блок н","Наружный блок","Блок внутренний")),"]"))</f>
        <v xml:space="preserve"> Тип: RAC[Сплит-система]</v>
      </c>
      <c r="C175" t="str">
        <f>CONCATENATE($C$4,": ",CONCATENATE("N[",Worksheet!L169,"]"))</f>
        <v xml:space="preserve"> (Сплит система) Холодопроизводительность: N[3,50 (0,90–3,70)]</v>
      </c>
      <c r="D175" t="str">
        <f>CONCATENATE($D$4,": ",CONCATENATE("N[",Worksheet!AC169,"]"))</f>
        <v xml:space="preserve"> (Сплит система) Площадь помещения: N[]</v>
      </c>
      <c r="E175" t="str">
        <f>CONCATENATE($E$4,": ",IF(Worksheet!K169="Y",CONCATENATE("S[","да]"),CONCATENATE("S[","нет]")))</f>
        <v xml:space="preserve"> (Сплит система) Инвертор: S[да]</v>
      </c>
      <c r="F175" t="str">
        <f>CONCATENATE($F$4,": ",CONCATENATE("N[",Worksheet!M169,"]"))</f>
        <v xml:space="preserve"> (Сплит система) Теплопроизводительность: N[3,50 (0,90–4,00)]</v>
      </c>
      <c r="G175" t="str">
        <f>CONCATENATE($G$4,": ",CONCATENATE("N[",Worksheet!N169,"]"))</f>
        <v xml:space="preserve"> (Потребляемая мощность) Охлаждение: N[1,083 (0,220–1,400)]</v>
      </c>
      <c r="H175" t="str">
        <f>CONCATENATE($H$4,": ",CONCATENATE("N[",Worksheet!O169,"]"))</f>
        <v xml:space="preserve"> (Потребляемая мощность) Обогрев: N[0,918 (0,220–1,550)]</v>
      </c>
      <c r="I175" t="str">
        <f t="shared" si="20"/>
        <v xml:space="preserve"> (Рабочий ток) Охлаждение: </v>
      </c>
      <c r="J175" t="str">
        <f t="shared" si="21"/>
        <v xml:space="preserve"> (Рабочий ток) Обогрев: </v>
      </c>
      <c r="K175" t="str">
        <f t="shared" si="21"/>
        <v xml:space="preserve"> (Рабочий ток) Обогрев: </v>
      </c>
      <c r="L175" t="str">
        <f>CONCATENATE($L$4,": ",CONCATENATE("S[",Worksheet!AT169,"]"))</f>
        <v xml:space="preserve"> (Рабочий ток) Хладагент: S[R32]</v>
      </c>
      <c r="M175" t="str">
        <f t="shared" si="22"/>
        <v xml:space="preserve"> (Рабочий ток) Количество хладагента: </v>
      </c>
      <c r="N175" t="str">
        <f t="shared" si="23"/>
        <v xml:space="preserve"> (Рабочий ток) Объем рециркулируемого воздуха внутреннего блока: </v>
      </c>
      <c r="O175" t="str">
        <f t="shared" si="24"/>
        <v xml:space="preserve"> (Внутренний блок) Размеры (Ш × Г × В): </v>
      </c>
      <c r="P175" t="str">
        <f t="shared" si="25"/>
        <v xml:space="preserve"> (Внутренний блок) Упаковка (Ш × Г × В): </v>
      </c>
      <c r="Q175" t="str">
        <f t="shared" si="26"/>
        <v xml:space="preserve"> (Внутренний блок) Масса (нетто / брутто): </v>
      </c>
      <c r="R175" t="str">
        <f>CONCATENATE($R$4,": ",CONCATENATE("S[",CONCATENATE(Worksheet!R169," / ",Worksheet!S169),"]"))</f>
        <v xml:space="preserve"> (Внутренний блок) Уровень шума мин. / макс.: S[ / ]</v>
      </c>
      <c r="S175" t="str">
        <f>CONCATENATE($S$4,": ",CONCATENATE("S[",Worksheet!AK169,"]"))</f>
        <v xml:space="preserve"> (Наружный блок) Марка компрессора: S[Gree]</v>
      </c>
      <c r="T175" t="str">
        <f t="shared" si="27"/>
        <v xml:space="preserve"> (Наружный блок) Размеры (Ш × Г × В): </v>
      </c>
      <c r="U175" t="str">
        <f t="shared" si="28"/>
        <v xml:space="preserve"> (Наружный блок) Упаковка (Ш × Г × В): </v>
      </c>
      <c r="V175" t="str">
        <f t="shared" si="29"/>
        <v xml:space="preserve"> (Наружный блок) Масса (нетто / брутто): </v>
      </c>
      <c r="W175" t="str">
        <f>CONCATENATE($W$4,": ",CONCATENATE("N[",Worksheet!V169,"]"))</f>
        <v xml:space="preserve"> (Наружный блок) Максимальный уровень шума: N[]</v>
      </c>
      <c r="X175" t="str">
        <f>CONCATENATE("N[",Worksheet!AM169,"]")</f>
        <v>N[6,35]</v>
      </c>
      <c r="Y175" t="str">
        <f>CONCATENATE($Y$4,": ",CONCATENATE("N[",Worksheet!AN169,"]"))</f>
        <v xml:space="preserve"> (Соединительные трубы) Газовая линия : N[9,52]</v>
      </c>
      <c r="Z175" t="str">
        <f>CONCATENATE($Z$4,": ",CONCATENATE("N[",Worksheet!P169,"]"))</f>
        <v xml:space="preserve"> (Соединительные трубы) Максимальная длина трубопровода: N[15]</v>
      </c>
      <c r="AA175" t="str">
        <f>CONCATENATE($AA$4,": ",CONCATENATE("S[",Worksheet!Q169,"]"))</f>
        <v xml:space="preserve"> (Соединительные трубы) Максимальный перепад высот: S[10]</v>
      </c>
      <c r="AB175" t="str">
        <f>CONCATENATE($AB$4,": ",CONCATENATE("S[",CONCATENATE("от ",Worksheet!W169," до +",Worksheet!X169),"]"))</f>
        <v xml:space="preserve"> (Допустимая темп. наружного воздуха) Охлаждение: S[от -15 до +43]</v>
      </c>
      <c r="AC175" t="str">
        <f>CONCATENATE($AC$4,": ",CONCATENATE("S[",CONCATENATE("от ",Worksheet!Y169," до +",Worksheet!Z169),"]"))</f>
        <v xml:space="preserve"> (Допустимая темп. наружного воздуха) Обогрев: S[от -15 до +24]</v>
      </c>
    </row>
    <row r="176" spans="1:29" x14ac:dyDescent="0.25">
      <c r="A176" t="str">
        <f>CONCATENATE($A$4,": ",CONCATENATE("E[",Worksheet!B170,"]"))</f>
        <v>Производитель: E[LESSAR]</v>
      </c>
      <c r="B176" s="11" t="str">
        <f>CONCATENATE($B$4,": ",CONCATENATE(Worksheet!C170,"[",IF(LEFT(TRIM(Worksheet!D170),6)="Сплит-","Сплит-система",IF(LEFT(TRIM(Worksheet!D170),1)="Блок н","Наружный блок","Блок внутренний")),"]"))</f>
        <v xml:space="preserve"> Тип: RAC[Сплит-система]</v>
      </c>
      <c r="C176" t="str">
        <f>CONCATENATE($C$4,": ",CONCATENATE("N[",Worksheet!L170,"]"))</f>
        <v xml:space="preserve"> (Сплит система) Холодопроизводительность: N[4,60 (1,00–5,30)]</v>
      </c>
      <c r="D176" t="str">
        <f>CONCATENATE($D$4,": ",CONCATENATE("N[",Worksheet!AC170,"]"))</f>
        <v xml:space="preserve"> (Сплит система) Площадь помещения: N[]</v>
      </c>
      <c r="E176" t="str">
        <f>CONCATENATE($E$4,": ",IF(Worksheet!K170="Y",CONCATENATE("S[","да]"),CONCATENATE("S[","нет]")))</f>
        <v xml:space="preserve"> (Сплит система) Инвертор: S[да]</v>
      </c>
      <c r="F176" t="str">
        <f>CONCATENATE($F$4,": ",CONCATENATE("N[",Worksheet!M170,"]"))</f>
        <v xml:space="preserve"> (Сплит система) Теплопроизводительность: N[5,20 (1,00–5,65)]</v>
      </c>
      <c r="G176" t="str">
        <f>CONCATENATE($G$4,": ",CONCATENATE("N[",Worksheet!N170,"]"))</f>
        <v xml:space="preserve"> (Потребляемая мощность) Охлаждение: N[1,355 (0,420–1,800)]</v>
      </c>
      <c r="H176" t="str">
        <f>CONCATENATE($H$4,": ",CONCATENATE("N[",Worksheet!O170,"]"))</f>
        <v xml:space="preserve"> (Потребляемая мощность) Обогрев: N[1,340 (0,420–1,900)]</v>
      </c>
      <c r="I176" t="str">
        <f t="shared" si="20"/>
        <v xml:space="preserve"> (Рабочий ток) Охлаждение: </v>
      </c>
      <c r="J176" t="str">
        <f t="shared" si="21"/>
        <v xml:space="preserve"> (Рабочий ток) Обогрев: </v>
      </c>
      <c r="K176" t="str">
        <f t="shared" si="21"/>
        <v xml:space="preserve"> (Рабочий ток) Обогрев: </v>
      </c>
      <c r="L176" t="str">
        <f>CONCATENATE($L$4,": ",CONCATENATE("S[",Worksheet!AT170,"]"))</f>
        <v xml:space="preserve"> (Рабочий ток) Хладагент: S[R32]</v>
      </c>
      <c r="M176" t="str">
        <f t="shared" si="22"/>
        <v xml:space="preserve"> (Рабочий ток) Количество хладагента: </v>
      </c>
      <c r="N176" t="str">
        <f t="shared" si="23"/>
        <v xml:space="preserve"> (Рабочий ток) Объем рециркулируемого воздуха внутреннего блока: </v>
      </c>
      <c r="O176" t="str">
        <f t="shared" si="24"/>
        <v xml:space="preserve"> (Внутренний блок) Размеры (Ш × Г × В): </v>
      </c>
      <c r="P176" t="str">
        <f t="shared" si="25"/>
        <v xml:space="preserve"> (Внутренний блок) Упаковка (Ш × Г × В): </v>
      </c>
      <c r="Q176" t="str">
        <f t="shared" si="26"/>
        <v xml:space="preserve"> (Внутренний блок) Масса (нетто / брутто): </v>
      </c>
      <c r="R176" t="str">
        <f>CONCATENATE($R$4,": ",CONCATENATE("S[",CONCATENATE(Worksheet!R170," / ",Worksheet!S170),"]"))</f>
        <v xml:space="preserve"> (Внутренний блок) Уровень шума мин. / макс.: S[ / ]</v>
      </c>
      <c r="S176" t="str">
        <f>CONCATENATE($S$4,": ",CONCATENATE("S[",Worksheet!AK170,"]"))</f>
        <v xml:space="preserve"> (Наружный блок) Марка компрессора: S[Gree]</v>
      </c>
      <c r="T176" t="str">
        <f t="shared" si="27"/>
        <v xml:space="preserve"> (Наружный блок) Размеры (Ш × Г × В): </v>
      </c>
      <c r="U176" t="str">
        <f t="shared" si="28"/>
        <v xml:space="preserve"> (Наружный блок) Упаковка (Ш × Г × В): </v>
      </c>
      <c r="V176" t="str">
        <f t="shared" si="29"/>
        <v xml:space="preserve"> (Наружный блок) Масса (нетто / брутто): </v>
      </c>
      <c r="W176" t="str">
        <f>CONCATENATE($W$4,": ",CONCATENATE("N[",Worksheet!V170,"]"))</f>
        <v xml:space="preserve"> (Наружный блок) Максимальный уровень шума: N[]</v>
      </c>
      <c r="X176" t="str">
        <f>CONCATENATE("N[",Worksheet!AM170,"]")</f>
        <v>N[6,35]</v>
      </c>
      <c r="Y176" t="str">
        <f>CONCATENATE($Y$4,": ",CONCATENATE("N[",Worksheet!AN170,"]"))</f>
        <v xml:space="preserve"> (Соединительные трубы) Газовая линия : N[9,52]</v>
      </c>
      <c r="Z176" t="str">
        <f>CONCATENATE($Z$4,": ",CONCATENATE("N[",Worksheet!P170,"]"))</f>
        <v xml:space="preserve"> (Соединительные трубы) Максимальная длина трубопровода: N[25]</v>
      </c>
      <c r="AA176" t="str">
        <f>CONCATENATE($AA$4,": ",CONCATENATE("S[",Worksheet!Q170,"]"))</f>
        <v xml:space="preserve"> (Соединительные трубы) Максимальный перепад высот: S[10]</v>
      </c>
      <c r="AB176" t="str">
        <f>CONCATENATE($AB$4,": ",CONCATENATE("S[",CONCATENATE("от ",Worksheet!W170," до +",Worksheet!X170),"]"))</f>
        <v xml:space="preserve"> (Допустимая темп. наружного воздуха) Охлаждение: S[от -15 до +43]</v>
      </c>
      <c r="AC176" t="str">
        <f>CONCATENATE($AC$4,": ",CONCATENATE("S[",CONCATENATE("от ",Worksheet!Y170," до +",Worksheet!Z170),"]"))</f>
        <v xml:space="preserve"> (Допустимая темп. наружного воздуха) Обогрев: S[от -15 до +24]</v>
      </c>
    </row>
    <row r="177" spans="1:29" x14ac:dyDescent="0.25">
      <c r="A177" t="str">
        <f>CONCATENATE($A$4,": ",CONCATENATE("E[",Worksheet!B171,"]"))</f>
        <v>Производитель: E[LESSAR]</v>
      </c>
      <c r="B177" s="11" t="str">
        <f>CONCATENATE($B$4,": ",CONCATENATE(Worksheet!C171,"[",IF(LEFT(TRIM(Worksheet!D171),6)="Сплит-","Сплит-система",IF(LEFT(TRIM(Worksheet!D171),1)="Блок н","Наружный блок","Блок внутренний")),"]"))</f>
        <v xml:space="preserve"> Тип: RAC[Сплит-система]</v>
      </c>
      <c r="C177" t="str">
        <f>CONCATENATE($C$4,": ",CONCATENATE("N[",Worksheet!L171,"]"))</f>
        <v xml:space="preserve"> (Сплит система) Холодопроизводительность: N[6,16 (1,78–6,50)]</v>
      </c>
      <c r="D177" t="str">
        <f>CONCATENATE($D$4,": ",CONCATENATE("N[",Worksheet!AC171,"]"))</f>
        <v xml:space="preserve"> (Сплит система) Площадь помещения: N[]</v>
      </c>
      <c r="E177" t="str">
        <f>CONCATENATE($E$4,": ",IF(Worksheet!K171="Y",CONCATENATE("S[","да]"),CONCATENATE("S[","нет]")))</f>
        <v xml:space="preserve"> (Сплит система) Инвертор: S[да]</v>
      </c>
      <c r="F177" t="str">
        <f>CONCATENATE($F$4,": ",CONCATENATE("N[",Worksheet!M171,"]"))</f>
        <v xml:space="preserve"> (Сплит система) Теплопроизводительность: N[6,20 (1,30–7,00)]</v>
      </c>
      <c r="G177" t="str">
        <f>CONCATENATE($G$4,": ",CONCATENATE("N[",Worksheet!N171,"]"))</f>
        <v xml:space="preserve"> (Потребляемая мощность) Охлаждение: N[1,917 (0,600–2,300)]</v>
      </c>
      <c r="H177" t="str">
        <f>CONCATENATE($H$4,": ",CONCATENATE("N[",Worksheet!O171,"]"))</f>
        <v xml:space="preserve"> (Потребляемая мощность) Обогрев: N[1,698 (0,600–2,200)]</v>
      </c>
      <c r="I177" t="str">
        <f t="shared" si="20"/>
        <v xml:space="preserve"> (Рабочий ток) Охлаждение: </v>
      </c>
      <c r="J177" t="str">
        <f t="shared" si="21"/>
        <v xml:space="preserve"> (Рабочий ток) Обогрев: </v>
      </c>
      <c r="K177" t="str">
        <f t="shared" si="21"/>
        <v xml:space="preserve"> (Рабочий ток) Обогрев: </v>
      </c>
      <c r="L177" t="str">
        <f>CONCATENATE($L$4,": ",CONCATENATE("S[",Worksheet!AT171,"]"))</f>
        <v xml:space="preserve"> (Рабочий ток) Хладагент: S[R32]</v>
      </c>
      <c r="M177" t="str">
        <f t="shared" si="22"/>
        <v xml:space="preserve"> (Рабочий ток) Количество хладагента: </v>
      </c>
      <c r="N177" t="str">
        <f t="shared" si="23"/>
        <v xml:space="preserve"> (Рабочий ток) Объем рециркулируемого воздуха внутреннего блока: </v>
      </c>
      <c r="O177" t="str">
        <f t="shared" si="24"/>
        <v xml:space="preserve"> (Внутренний блок) Размеры (Ш × Г × В): </v>
      </c>
      <c r="P177" t="str">
        <f t="shared" si="25"/>
        <v xml:space="preserve"> (Внутренний блок) Упаковка (Ш × Г × В): </v>
      </c>
      <c r="Q177" t="str">
        <f t="shared" si="26"/>
        <v xml:space="preserve"> (Внутренний блок) Масса (нетто / брутто): </v>
      </c>
      <c r="R177" t="str">
        <f>CONCATENATE($R$4,": ",CONCATENATE("S[",CONCATENATE(Worksheet!R171," / ",Worksheet!S171),"]"))</f>
        <v xml:space="preserve"> (Внутренний блок) Уровень шума мин. / макс.: S[ / ]</v>
      </c>
      <c r="S177" t="str">
        <f>CONCATENATE($S$4,": ",CONCATENATE("S[",Worksheet!AK171,"]"))</f>
        <v xml:space="preserve"> (Наружный блок) Марка компрессора: S[Gree]</v>
      </c>
      <c r="T177" t="str">
        <f t="shared" si="27"/>
        <v xml:space="preserve"> (Наружный блок) Размеры (Ш × Г × В): </v>
      </c>
      <c r="U177" t="str">
        <f t="shared" si="28"/>
        <v xml:space="preserve"> (Наружный блок) Упаковка (Ш × Г × В): </v>
      </c>
      <c r="V177" t="str">
        <f t="shared" si="29"/>
        <v xml:space="preserve"> (Наружный блок) Масса (нетто / брутто): </v>
      </c>
      <c r="W177" t="str">
        <f>CONCATENATE($W$4,": ",CONCATENATE("N[",Worksheet!V171,"]"))</f>
        <v xml:space="preserve"> (Наружный блок) Максимальный уровень шума: N[]</v>
      </c>
      <c r="X177" t="str">
        <f>CONCATENATE("N[",Worksheet!AM171,"]")</f>
        <v>N[6,35]</v>
      </c>
      <c r="Y177" t="str">
        <f>CONCATENATE($Y$4,": ",CONCATENATE("N[",Worksheet!AN171,"]"))</f>
        <v xml:space="preserve"> (Соединительные трубы) Газовая линия : N[12,7]</v>
      </c>
      <c r="Z177" t="str">
        <f>CONCATENATE($Z$4,": ",CONCATENATE("N[",Worksheet!P171,"]"))</f>
        <v xml:space="preserve"> (Соединительные трубы) Максимальная длина трубопровода: N[25]</v>
      </c>
      <c r="AA177" t="str">
        <f>CONCATENATE($AA$4,": ",CONCATENATE("S[",Worksheet!Q171,"]"))</f>
        <v xml:space="preserve"> (Соединительные трубы) Максимальный перепад высот: S[10]</v>
      </c>
      <c r="AB177" t="str">
        <f>CONCATENATE($AB$4,": ",CONCATENATE("S[",CONCATENATE("от ",Worksheet!W171," до +",Worksheet!X171),"]"))</f>
        <v xml:space="preserve"> (Допустимая темп. наружного воздуха) Охлаждение: S[от -15 до +43]</v>
      </c>
      <c r="AC177" t="str">
        <f>CONCATENATE($AC$4,": ",CONCATENATE("S[",CONCATENATE("от ",Worksheet!Y171," до +",Worksheet!Z171),"]"))</f>
        <v xml:space="preserve"> (Допустимая темп. наружного воздуха) Обогрев: S[от -15 до +24]</v>
      </c>
    </row>
    <row r="178" spans="1:29" x14ac:dyDescent="0.25">
      <c r="A178" t="str">
        <f>CONCATENATE($A$4,": ",CONCATENATE("E[",Worksheet!B172,"]"))</f>
        <v>Производитель: E[LESSAR]</v>
      </c>
      <c r="B178" s="11" t="str">
        <f>CONCATENATE($B$4,": ",CONCATENATE(Worksheet!C172,"[",IF(LEFT(TRIM(Worksheet!D172),6)="Сплит-","Сплит-система",IF(LEFT(TRIM(Worksheet!D172),1)="Блок н","Наружный блок","Блок внутренний")),"]"))</f>
        <v xml:space="preserve"> Тип: RAC[Сплит-система]</v>
      </c>
      <c r="C178" t="str">
        <f>CONCATENATE($C$4,": ",CONCATENATE("N[",Worksheet!L172,"]"))</f>
        <v xml:space="preserve"> (Сплит система) Холодопроизводительность: N[2,64 (0,91 - 3,40)]</v>
      </c>
      <c r="D178" t="str">
        <f>CONCATENATE($D$4,": ",CONCATENATE("N[",Worksheet!AC172,"]"))</f>
        <v xml:space="preserve"> (Сплит система) Площадь помещения: N[]</v>
      </c>
      <c r="E178" t="str">
        <f>CONCATENATE($E$4,": ",IF(Worksheet!K172="Y",CONCATENATE("S[","да]"),CONCATENATE("S[","нет]")))</f>
        <v xml:space="preserve"> (Сплит система) Инвертор: S[да]</v>
      </c>
      <c r="F178" t="str">
        <f>CONCATENATE($F$4,": ",CONCATENATE("N[",Worksheet!M172,"]"))</f>
        <v xml:space="preserve"> (Сплит система) Теплопроизводительность: N[2,93 (0,82-3,37)]</v>
      </c>
      <c r="G178" t="str">
        <f>CONCATENATE($G$4,": ",CONCATENATE("N[",Worksheet!N172,"]"))</f>
        <v xml:space="preserve"> (Потребляемая мощность) Охлаждение: N[0,799 (100-1,240)]</v>
      </c>
      <c r="H178" t="str">
        <f>CONCATENATE($H$4,": ",CONCATENATE("N[",Worksheet!O172,"]"))</f>
        <v xml:space="preserve"> (Потребляемая мощность) Обогрев: N[0,812 (0,120-1,200)]</v>
      </c>
      <c r="I178" t="str">
        <f t="shared" si="20"/>
        <v xml:space="preserve"> (Рабочий ток) Охлаждение: </v>
      </c>
      <c r="J178" t="str">
        <f t="shared" si="21"/>
        <v xml:space="preserve"> (Рабочий ток) Обогрев: </v>
      </c>
      <c r="K178" t="str">
        <f t="shared" si="21"/>
        <v xml:space="preserve"> (Рабочий ток) Обогрев: </v>
      </c>
      <c r="L178" t="str">
        <f>CONCATENATE($L$4,": ",CONCATENATE("S[",Worksheet!AT172,"]"))</f>
        <v xml:space="preserve"> (Рабочий ток) Хладагент: S[R32]</v>
      </c>
      <c r="M178" t="str">
        <f t="shared" si="22"/>
        <v xml:space="preserve"> (Рабочий ток) Количество хладагента: </v>
      </c>
      <c r="N178" t="str">
        <f t="shared" si="23"/>
        <v xml:space="preserve"> (Рабочий ток) Объем рециркулируемого воздуха внутреннего блока: </v>
      </c>
      <c r="O178" t="str">
        <f t="shared" si="24"/>
        <v xml:space="preserve"> (Внутренний блок) Размеры (Ш × Г × В): </v>
      </c>
      <c r="P178" t="str">
        <f t="shared" si="25"/>
        <v xml:space="preserve"> (Внутренний блок) Упаковка (Ш × Г × В): </v>
      </c>
      <c r="Q178" t="str">
        <f t="shared" si="26"/>
        <v xml:space="preserve"> (Внутренний блок) Масса (нетто / брутто): </v>
      </c>
      <c r="R178" t="str">
        <f>CONCATENATE($R$4,": ",CONCATENATE("S[",CONCATENATE(Worksheet!R172," / ",Worksheet!S172),"]"))</f>
        <v xml:space="preserve"> (Внутренний блок) Уровень шума мин. / макс.: S[ / ]</v>
      </c>
      <c r="S178" t="str">
        <f>CONCATENATE($S$4,": ",CONCATENATE("S[",Worksheet!AK172,"]"))</f>
        <v xml:space="preserve"> (Наружный блок) Марка компрессора: S[GMCC]</v>
      </c>
      <c r="T178" t="str">
        <f t="shared" si="27"/>
        <v xml:space="preserve"> (Наружный блок) Размеры (Ш × Г × В): </v>
      </c>
      <c r="U178" t="str">
        <f t="shared" si="28"/>
        <v xml:space="preserve"> (Наружный блок) Упаковка (Ш × Г × В): </v>
      </c>
      <c r="V178" t="str">
        <f t="shared" si="29"/>
        <v xml:space="preserve"> (Наружный блок) Масса (нетто / брутто): </v>
      </c>
      <c r="W178" t="str">
        <f>CONCATENATE($W$4,": ",CONCATENATE("N[",Worksheet!V172,"]"))</f>
        <v xml:space="preserve"> (Наружный блок) Максимальный уровень шума: N[]</v>
      </c>
      <c r="X178" t="str">
        <f>CONCATENATE("N[",Worksheet!AM172,"]")</f>
        <v>N[6,35]</v>
      </c>
      <c r="Y178" t="str">
        <f>CONCATENATE($Y$4,": ",CONCATENATE("N[",Worksheet!AN172,"]"))</f>
        <v xml:space="preserve"> (Соединительные трубы) Газовая линия : N[9,52]</v>
      </c>
      <c r="Z178" t="str">
        <f>CONCATENATE($Z$4,": ",CONCATENATE("N[",Worksheet!P172,"]"))</f>
        <v xml:space="preserve"> (Соединительные трубы) Максимальная длина трубопровода: N[25]</v>
      </c>
      <c r="AA178" t="str">
        <f>CONCATENATE($AA$4,": ",CONCATENATE("S[",Worksheet!Q172,"]"))</f>
        <v xml:space="preserve"> (Соединительные трубы) Максимальный перепад высот: S[10]</v>
      </c>
      <c r="AB178" t="str">
        <f>CONCATENATE($AB$4,": ",CONCATENATE("S[",CONCATENATE("от ",Worksheet!W172," до +",Worksheet!X172),"]"))</f>
        <v xml:space="preserve"> (Допустимая темп. наружного воздуха) Охлаждение: S[от -15 до +50]</v>
      </c>
      <c r="AC178" t="str">
        <f>CONCATENATE($AC$4,": ",CONCATENATE("S[",CONCATENATE("от ",Worksheet!Y172," до +",Worksheet!Z172),"]"))</f>
        <v xml:space="preserve"> (Допустимая темп. наружного воздуха) Обогрев: S[от -15 до +24]</v>
      </c>
    </row>
    <row r="179" spans="1:29" x14ac:dyDescent="0.25">
      <c r="A179" t="str">
        <f>CONCATENATE($A$4,": ",CONCATENATE("E[",Worksheet!B173,"]"))</f>
        <v>Производитель: E[LESSAR]</v>
      </c>
      <c r="B179" s="11" t="str">
        <f>CONCATENATE($B$4,": ",CONCATENATE(Worksheet!C173,"[",IF(LEFT(TRIM(Worksheet!D173),6)="Сплит-","Сплит-система",IF(LEFT(TRIM(Worksheet!D173),1)="Блок н","Наружный блок","Блок внутренний")),"]"))</f>
        <v xml:space="preserve"> Тип: RAC[Сплит-система]</v>
      </c>
      <c r="C179" t="str">
        <f>CONCATENATE($C$4,": ",CONCATENATE("N[",Worksheet!L173,"]"))</f>
        <v xml:space="preserve"> (Сплит система) Холодопроизводительность: N[3,52 (1,11-4,16)]</v>
      </c>
      <c r="D179" t="str">
        <f>CONCATENATE($D$4,": ",CONCATENATE("N[",Worksheet!AC173,"]"))</f>
        <v xml:space="preserve"> (Сплит система) Площадь помещения: N[]</v>
      </c>
      <c r="E179" t="str">
        <f>CONCATENATE($E$4,": ",IF(Worksheet!K173="Y",CONCATENATE("S[","да]"),CONCATENATE("S[","нет]")))</f>
        <v xml:space="preserve"> (Сплит система) Инвертор: S[да]</v>
      </c>
      <c r="F179" t="str">
        <f>CONCATENATE($F$4,": ",CONCATENATE("N[",Worksheet!M173,"]"))</f>
        <v xml:space="preserve"> (Сплит система) Теплопроизводительность: N[3,80 (1,08-4,22)]</v>
      </c>
      <c r="G179" t="str">
        <f>CONCATENATE($G$4,": ",CONCATENATE("N[",Worksheet!N173,"]"))</f>
        <v xml:space="preserve"> (Потребляемая мощность) Охлаждение: N[1,165 (0,130-1,580)]</v>
      </c>
      <c r="H179" t="str">
        <f>CONCATENATE($H$4,": ",CONCATENATE("N[",Worksheet!O173,"]"))</f>
        <v xml:space="preserve"> (Потребляемая мощность) Обогрев: N[1,018 (0,100-1,680)]</v>
      </c>
      <c r="I179" t="str">
        <f t="shared" si="20"/>
        <v xml:space="preserve"> (Рабочий ток) Охлаждение: </v>
      </c>
      <c r="J179" t="str">
        <f t="shared" si="21"/>
        <v xml:space="preserve"> (Рабочий ток) Обогрев: </v>
      </c>
      <c r="K179" t="str">
        <f t="shared" si="21"/>
        <v xml:space="preserve"> (Рабочий ток) Обогрев: </v>
      </c>
      <c r="L179" t="str">
        <f>CONCATENATE($L$4,": ",CONCATENATE("S[",Worksheet!AT173,"]"))</f>
        <v xml:space="preserve"> (Рабочий ток) Хладагент: S[R32]</v>
      </c>
      <c r="M179" t="str">
        <f t="shared" si="22"/>
        <v xml:space="preserve"> (Рабочий ток) Количество хладагента: </v>
      </c>
      <c r="N179" t="str">
        <f t="shared" si="23"/>
        <v xml:space="preserve"> (Рабочий ток) Объем рециркулируемого воздуха внутреннего блока: </v>
      </c>
      <c r="O179" t="str">
        <f t="shared" si="24"/>
        <v xml:space="preserve"> (Внутренний блок) Размеры (Ш × Г × В): </v>
      </c>
      <c r="P179" t="str">
        <f t="shared" si="25"/>
        <v xml:space="preserve"> (Внутренний блок) Упаковка (Ш × Г × В): </v>
      </c>
      <c r="Q179" t="str">
        <f t="shared" si="26"/>
        <v xml:space="preserve"> (Внутренний блок) Масса (нетто / брутто): </v>
      </c>
      <c r="R179" t="str">
        <f>CONCATENATE($R$4,": ",CONCATENATE("S[",CONCATENATE(Worksheet!R173," / ",Worksheet!S173),"]"))</f>
        <v xml:space="preserve"> (Внутренний блок) Уровень шума мин. / макс.: S[ / ]</v>
      </c>
      <c r="S179" t="str">
        <f>CONCATENATE($S$4,": ",CONCATENATE("S[",Worksheet!AK173,"]"))</f>
        <v xml:space="preserve"> (Наружный блок) Марка компрессора: S[GMCC]</v>
      </c>
      <c r="T179" t="str">
        <f t="shared" si="27"/>
        <v xml:space="preserve"> (Наружный блок) Размеры (Ш × Г × В): </v>
      </c>
      <c r="U179" t="str">
        <f t="shared" si="28"/>
        <v xml:space="preserve"> (Наружный блок) Упаковка (Ш × Г × В): </v>
      </c>
      <c r="V179" t="str">
        <f t="shared" si="29"/>
        <v xml:space="preserve"> (Наружный блок) Масса (нетто / брутто): </v>
      </c>
      <c r="W179" t="str">
        <f>CONCATENATE($W$4,": ",CONCATENATE("N[",Worksheet!V173,"]"))</f>
        <v xml:space="preserve"> (Наружный блок) Максимальный уровень шума: N[]</v>
      </c>
      <c r="X179" t="str">
        <f>CONCATENATE("N[",Worksheet!AM173,"]")</f>
        <v>N[6,35]</v>
      </c>
      <c r="Y179" t="str">
        <f>CONCATENATE($Y$4,": ",CONCATENATE("N[",Worksheet!AN173,"]"))</f>
        <v xml:space="preserve"> (Соединительные трубы) Газовая линия : N[9,52]</v>
      </c>
      <c r="Z179" t="str">
        <f>CONCATENATE($Z$4,": ",CONCATENATE("N[",Worksheet!P173,"]"))</f>
        <v xml:space="preserve"> (Соединительные трубы) Максимальная длина трубопровода: N[25]</v>
      </c>
      <c r="AA179" t="str">
        <f>CONCATENATE($AA$4,": ",CONCATENATE("S[",Worksheet!Q173,"]"))</f>
        <v xml:space="preserve"> (Соединительные трубы) Максимальный перепад высот: S[10]</v>
      </c>
      <c r="AB179" t="str">
        <f>CONCATENATE($AB$4,": ",CONCATENATE("S[",CONCATENATE("от ",Worksheet!W173," до +",Worksheet!X173),"]"))</f>
        <v xml:space="preserve"> (Допустимая темп. наружного воздуха) Охлаждение: S[от -15 до +50]</v>
      </c>
      <c r="AC179" t="str">
        <f>CONCATENATE($AC$4,": ",CONCATENATE("S[",CONCATENATE("от ",Worksheet!Y173," до +",Worksheet!Z173),"]"))</f>
        <v xml:space="preserve"> (Допустимая темп. наружного воздуха) Обогрев: S[от -15 до +24]</v>
      </c>
    </row>
    <row r="180" spans="1:29" x14ac:dyDescent="0.25">
      <c r="A180" t="str">
        <f>CONCATENATE($A$4,": ",CONCATENATE("E[",Worksheet!B174,"]"))</f>
        <v>Производитель: E[LESSAR]</v>
      </c>
      <c r="B180" s="11" t="str">
        <f>CONCATENATE($B$4,": ",CONCATENATE(Worksheet!C174,"[",IF(LEFT(TRIM(Worksheet!D174),6)="Сплит-","Сплит-система",IF(LEFT(TRIM(Worksheet!D174),1)="Блок н","Наружный блок","Блок внутренний")),"]"))</f>
        <v xml:space="preserve"> Тип: RAC[Сплит-система]</v>
      </c>
      <c r="C180" t="str">
        <f>CONCATENATE($C$4,": ",CONCATENATE("N[",Worksheet!L174,"]"))</f>
        <v xml:space="preserve"> (Сплит система) Холодопроизводительность: N[5,28 (1,93-6,27)]</v>
      </c>
      <c r="D180" t="str">
        <f>CONCATENATE($D$4,": ",CONCATENATE("N[",Worksheet!AC174,"]"))</f>
        <v xml:space="preserve"> (Сплит система) Площадь помещения: N[]</v>
      </c>
      <c r="E180" t="str">
        <f>CONCATENATE($E$4,": ",IF(Worksheet!K174="Y",CONCATENATE("S[","да]"),CONCATENATE("S[","нет]")))</f>
        <v xml:space="preserve"> (Сплит система) Инвертор: S[да]</v>
      </c>
      <c r="F180" t="str">
        <f>CONCATENATE($F$4,": ",CONCATENATE("N[",Worksheet!M174,"]"))</f>
        <v xml:space="preserve"> (Сплит система) Теплопроизводительность: N[5,57 (1,29-7,00)]</v>
      </c>
      <c r="G180" t="str">
        <f>CONCATENATE($G$4,": ",CONCATENATE("N[",Worksheet!N174,"]"))</f>
        <v xml:space="preserve"> (Потребляемая мощность) Охлаждение: N[1,550 (0,150-2,250)]</v>
      </c>
      <c r="H180" t="str">
        <f>CONCATENATE($H$4,": ",CONCATENATE("N[",Worksheet!O174,"]"))</f>
        <v xml:space="preserve"> (Потребляемая мощность) Обогрев: N[1,543 (0,220-2,350)]</v>
      </c>
      <c r="I180" t="str">
        <f t="shared" si="20"/>
        <v xml:space="preserve"> (Рабочий ток) Охлаждение: </v>
      </c>
      <c r="J180" t="str">
        <f t="shared" si="21"/>
        <v xml:space="preserve"> (Рабочий ток) Обогрев: </v>
      </c>
      <c r="K180" t="str">
        <f t="shared" si="21"/>
        <v xml:space="preserve"> (Рабочий ток) Обогрев: </v>
      </c>
      <c r="L180" t="str">
        <f>CONCATENATE($L$4,": ",CONCATENATE("S[",Worksheet!AT174,"]"))</f>
        <v xml:space="preserve"> (Рабочий ток) Хладагент: S[R32]</v>
      </c>
      <c r="M180" t="str">
        <f t="shared" si="22"/>
        <v xml:space="preserve"> (Рабочий ток) Количество хладагента: </v>
      </c>
      <c r="N180" t="str">
        <f t="shared" si="23"/>
        <v xml:space="preserve"> (Рабочий ток) Объем рециркулируемого воздуха внутреннего блока: </v>
      </c>
      <c r="O180" t="str">
        <f t="shared" si="24"/>
        <v xml:space="preserve"> (Внутренний блок) Размеры (Ш × Г × В): </v>
      </c>
      <c r="P180" t="str">
        <f t="shared" si="25"/>
        <v xml:space="preserve"> (Внутренний блок) Упаковка (Ш × Г × В): </v>
      </c>
      <c r="Q180" t="str">
        <f t="shared" si="26"/>
        <v xml:space="preserve"> (Внутренний блок) Масса (нетто / брутто): </v>
      </c>
      <c r="R180" t="str">
        <f>CONCATENATE($R$4,": ",CONCATENATE("S[",CONCATENATE(Worksheet!R174," / ",Worksheet!S174),"]"))</f>
        <v xml:space="preserve"> (Внутренний блок) Уровень шума мин. / макс.: S[ / ]</v>
      </c>
      <c r="S180" t="str">
        <f>CONCATENATE($S$4,": ",CONCATENATE("S[",Worksheet!AK174,"]"))</f>
        <v xml:space="preserve"> (Наружный блок) Марка компрессора: S[GMCC]</v>
      </c>
      <c r="T180" t="str">
        <f t="shared" si="27"/>
        <v xml:space="preserve"> (Наружный блок) Размеры (Ш × Г × В): </v>
      </c>
      <c r="U180" t="str">
        <f t="shared" si="28"/>
        <v xml:space="preserve"> (Наружный блок) Упаковка (Ш × Г × В): </v>
      </c>
      <c r="V180" t="str">
        <f t="shared" si="29"/>
        <v xml:space="preserve"> (Наружный блок) Масса (нетто / брутто): </v>
      </c>
      <c r="W180" t="str">
        <f>CONCATENATE($W$4,": ",CONCATENATE("N[",Worksheet!V174,"]"))</f>
        <v xml:space="preserve"> (Наружный блок) Максимальный уровень шума: N[]</v>
      </c>
      <c r="X180" t="str">
        <f>CONCATENATE("N[",Worksheet!AM174,"]")</f>
        <v>N[6,35]</v>
      </c>
      <c r="Y180" t="str">
        <f>CONCATENATE($Y$4,": ",CONCATENATE("N[",Worksheet!AN174,"]"))</f>
        <v xml:space="preserve"> (Соединительные трубы) Газовая линия : N[12,7]</v>
      </c>
      <c r="Z180" t="str">
        <f>CONCATENATE($Z$4,": ",CONCATENATE("N[",Worksheet!P174,"]"))</f>
        <v xml:space="preserve"> (Соединительные трубы) Максимальная длина трубопровода: N[30]</v>
      </c>
      <c r="AA180" t="str">
        <f>CONCATENATE($AA$4,": ",CONCATENATE("S[",Worksheet!Q174,"]"))</f>
        <v xml:space="preserve"> (Соединительные трубы) Максимальный перепад высот: S[20]</v>
      </c>
      <c r="AB180" t="str">
        <f>CONCATENATE($AB$4,": ",CONCATENATE("S[",CONCATENATE("от ",Worksheet!W174," до +",Worksheet!X174),"]"))</f>
        <v xml:space="preserve"> (Допустимая темп. наружного воздуха) Охлаждение: S[от -15 до +50]</v>
      </c>
      <c r="AC180" t="str">
        <f>CONCATENATE($AC$4,": ",CONCATENATE("S[",CONCATENATE("от ",Worksheet!Y174," до +",Worksheet!Z174),"]"))</f>
        <v xml:space="preserve"> (Допустимая темп. наружного воздуха) Обогрев: S[от -15 до +24]</v>
      </c>
    </row>
    <row r="181" spans="1:29" x14ac:dyDescent="0.25">
      <c r="A181" t="str">
        <f>CONCATENATE($A$4,": ",CONCATENATE("E[",Worksheet!B175,"]"))</f>
        <v>Производитель: E[LESSAR]</v>
      </c>
      <c r="B181" s="11" t="str">
        <f>CONCATENATE($B$4,": ",CONCATENATE(Worksheet!C175,"[",IF(LEFT(TRIM(Worksheet!D175),6)="Сплит-","Сплит-система",IF(LEFT(TRIM(Worksheet!D175),1)="Блок н","Наружный блок","Блок внутренний")),"]"))</f>
        <v xml:space="preserve"> Тип: RAC[Сплит-система]</v>
      </c>
      <c r="C181" t="str">
        <f>CONCATENATE($C$4,": ",CONCATENATE("N[",Worksheet!L175,"]"))</f>
        <v xml:space="preserve"> (Сплит система) Холодопроизводительность: N[7,03 (3,02-8,79)]</v>
      </c>
      <c r="D181" t="str">
        <f>CONCATENATE($D$4,": ",CONCATENATE("N[",Worksheet!AC175,"]"))</f>
        <v xml:space="preserve"> (Сплит система) Площадь помещения: N[]</v>
      </c>
      <c r="E181" t="str">
        <f>CONCATENATE($E$4,": ",IF(Worksheet!K175="Y",CONCATENATE("S[","да]"),CONCATENATE("S[","нет]")))</f>
        <v xml:space="preserve"> (Сплит система) Инвертор: S[да]</v>
      </c>
      <c r="F181" t="str">
        <f>CONCATENATE($F$4,": ",CONCATENATE("N[",Worksheet!M175,"]"))</f>
        <v xml:space="preserve"> (Сплит система) Теплопроизводительность: N[7,33 (1,52-9,46)]</v>
      </c>
      <c r="G181" t="str">
        <f>CONCATENATE($G$4,": ",CONCATENATE("N[",Worksheet!N175,"]"))</f>
        <v xml:space="preserve"> (Потребляемая мощность) Охлаждение: N[2,191 (0,340-3,450)]</v>
      </c>
      <c r="H181" t="str">
        <f>CONCATENATE($H$4,": ",CONCATENATE("N[",Worksheet!O175,"]"))</f>
        <v xml:space="preserve"> (Потребляемая мощность) Обогрев: N[2,030(0,300-3,150)]</v>
      </c>
      <c r="I181" t="str">
        <f t="shared" si="20"/>
        <v xml:space="preserve"> (Рабочий ток) Охлаждение: </v>
      </c>
      <c r="J181" t="str">
        <f t="shared" si="21"/>
        <v xml:space="preserve"> (Рабочий ток) Обогрев: </v>
      </c>
      <c r="K181" t="str">
        <f t="shared" si="21"/>
        <v xml:space="preserve"> (Рабочий ток) Обогрев: </v>
      </c>
      <c r="L181" t="str">
        <f>CONCATENATE($L$4,": ",CONCATENATE("S[",Worksheet!AT175,"]"))</f>
        <v xml:space="preserve"> (Рабочий ток) Хладагент: S[R32]</v>
      </c>
      <c r="M181" t="str">
        <f t="shared" si="22"/>
        <v xml:space="preserve"> (Рабочий ток) Количество хладагента: </v>
      </c>
      <c r="N181" t="str">
        <f t="shared" si="23"/>
        <v xml:space="preserve"> (Рабочий ток) Объем рециркулируемого воздуха внутреннего блока: </v>
      </c>
      <c r="O181" t="str">
        <f t="shared" si="24"/>
        <v xml:space="preserve"> (Внутренний блок) Размеры (Ш × Г × В): </v>
      </c>
      <c r="P181" t="str">
        <f t="shared" si="25"/>
        <v xml:space="preserve"> (Внутренний блок) Упаковка (Ш × Г × В): </v>
      </c>
      <c r="Q181" t="str">
        <f t="shared" si="26"/>
        <v xml:space="preserve"> (Внутренний блок) Масса (нетто / брутто): </v>
      </c>
      <c r="R181" t="str">
        <f>CONCATENATE($R$4,": ",CONCATENATE("S[",CONCATENATE(Worksheet!R175," / ",Worksheet!S175),"]"))</f>
        <v xml:space="preserve"> (Внутренний блок) Уровень шума мин. / макс.: S[ / ]</v>
      </c>
      <c r="S181" t="str">
        <f>CONCATENATE($S$4,": ",CONCATENATE("S[",Worksheet!AK175,"]"))</f>
        <v xml:space="preserve"> (Наружный блок) Марка компрессора: S[GMCC]</v>
      </c>
      <c r="T181" t="str">
        <f t="shared" si="27"/>
        <v xml:space="preserve"> (Наружный блок) Размеры (Ш × Г × В): </v>
      </c>
      <c r="U181" t="str">
        <f t="shared" si="28"/>
        <v xml:space="preserve"> (Наружный блок) Упаковка (Ш × Г × В): </v>
      </c>
      <c r="V181" t="str">
        <f t="shared" si="29"/>
        <v xml:space="preserve"> (Наружный блок) Масса (нетто / брутто): </v>
      </c>
      <c r="W181" t="str">
        <f>CONCATENATE($W$4,": ",CONCATENATE("N[",Worksheet!V175,"]"))</f>
        <v xml:space="preserve"> (Наружный блок) Максимальный уровень шума: N[]</v>
      </c>
      <c r="X181" t="str">
        <f>CONCATENATE("N[",Worksheet!AM175,"]")</f>
        <v>N[9,52]</v>
      </c>
      <c r="Y181" t="str">
        <f>CONCATENATE($Y$4,": ",CONCATENATE("N[",Worksheet!AN175,"]"))</f>
        <v xml:space="preserve"> (Соединительные трубы) Газовая линия : N[15,9]</v>
      </c>
      <c r="Z181" t="str">
        <f>CONCATENATE($Z$4,": ",CONCATENATE("N[",Worksheet!P175,"]"))</f>
        <v xml:space="preserve"> (Соединительные трубы) Максимальная длина трубопровода: N[50]</v>
      </c>
      <c r="AA181" t="str">
        <f>CONCATENATE($AA$4,": ",CONCATENATE("S[",Worksheet!Q175,"]"))</f>
        <v xml:space="preserve"> (Соединительные трубы) Максимальный перепад высот: S[25]</v>
      </c>
      <c r="AB181" t="str">
        <f>CONCATENATE($AB$4,": ",CONCATENATE("S[",CONCATENATE("от ",Worksheet!W175," до +",Worksheet!X175),"]"))</f>
        <v xml:space="preserve"> (Допустимая темп. наружного воздуха) Охлаждение: S[от -15 до +50]</v>
      </c>
      <c r="AC181" t="str">
        <f>CONCATENATE($AC$4,": ",CONCATENATE("S[",CONCATENATE("от ",Worksheet!Y175," до +",Worksheet!Z175),"]"))</f>
        <v xml:space="preserve"> (Допустимая темп. наружного воздуха) Обогрев: S[от -15 до +24]</v>
      </c>
    </row>
    <row r="182" spans="1:29" x14ac:dyDescent="0.25">
      <c r="A182" t="str">
        <f>CONCATENATE($A$4,": ",CONCATENATE("E[",Worksheet!B176,"]"))</f>
        <v>Производитель: E[LESSAR]</v>
      </c>
      <c r="B182" s="11" t="str">
        <f>CONCATENATE($B$4,": ",CONCATENATE(Worksheet!C176,"[",IF(LEFT(TRIM(Worksheet!D176),6)="Сплит-","Сплит-система",IF(LEFT(TRIM(Worksheet!D176),1)="Блок н","Наружный блок","Блок внутренний")),"]"))</f>
        <v xml:space="preserve"> Тип: RAC[Сплит-система]</v>
      </c>
      <c r="C182" t="str">
        <f>CONCATENATE($C$4,": ",CONCATENATE("N[",Worksheet!L176,"]"))</f>
        <v xml:space="preserve"> (Сплит система) Холодопроизводительность: N[2,64 (1,20–3,43)]</v>
      </c>
      <c r="D182" t="str">
        <f>CONCATENATE($D$4,": ",CONCATENATE("N[",Worksheet!AC176,"]"))</f>
        <v xml:space="preserve"> (Сплит система) Площадь помещения: N[]</v>
      </c>
      <c r="E182" t="str">
        <f>CONCATENATE($E$4,": ",IF(Worksheet!K176="Y",CONCATENATE("S[","да]"),CONCATENATE("S[","нет]")))</f>
        <v xml:space="preserve"> (Сплит система) Инвертор: S[да]</v>
      </c>
      <c r="F182" t="str">
        <f>CONCATENATE($F$4,": ",CONCATENATE("N[",Worksheet!M176,"]"))</f>
        <v xml:space="preserve"> (Сплит система) Теплопроизводительность: N[2,93 (0,82–3,87)]</v>
      </c>
      <c r="G182" t="str">
        <f>CONCATENATE($G$4,": ",CONCATENATE("N[",Worksheet!N176,"]"))</f>
        <v xml:space="preserve"> (Потребляемая мощность) Охлаждение: N[0,737 (0,100–1,312)]</v>
      </c>
      <c r="H182" t="str">
        <f>CONCATENATE($H$4,": ",CONCATENATE("N[",Worksheet!O176,"]"))</f>
        <v xml:space="preserve"> (Потребляемая мощность) Обогрев: N[0,811 (0,140–1,380)]</v>
      </c>
      <c r="I182" t="str">
        <f t="shared" si="20"/>
        <v xml:space="preserve"> (Рабочий ток) Охлаждение: </v>
      </c>
      <c r="J182" t="str">
        <f t="shared" si="21"/>
        <v xml:space="preserve"> (Рабочий ток) Обогрев: </v>
      </c>
      <c r="K182" t="str">
        <f t="shared" si="21"/>
        <v xml:space="preserve"> (Рабочий ток) Обогрев: </v>
      </c>
      <c r="L182" t="str">
        <f>CONCATENATE($L$4,": ",CONCATENATE("S[",Worksheet!AT176,"]"))</f>
        <v xml:space="preserve"> (Рабочий ток) Хладагент: S[R32]</v>
      </c>
      <c r="M182" t="str">
        <f t="shared" si="22"/>
        <v xml:space="preserve"> (Рабочий ток) Количество хладагента: </v>
      </c>
      <c r="N182" t="str">
        <f t="shared" si="23"/>
        <v xml:space="preserve"> (Рабочий ток) Объем рециркулируемого воздуха внутреннего блока: </v>
      </c>
      <c r="O182" t="str">
        <f t="shared" si="24"/>
        <v xml:space="preserve"> (Внутренний блок) Размеры (Ш × Г × В): </v>
      </c>
      <c r="P182" t="str">
        <f t="shared" si="25"/>
        <v xml:space="preserve"> (Внутренний блок) Упаковка (Ш × Г × В): </v>
      </c>
      <c r="Q182" t="str">
        <f t="shared" si="26"/>
        <v xml:space="preserve"> (Внутренний блок) Масса (нетто / брутто): </v>
      </c>
      <c r="R182" t="str">
        <f>CONCATENATE($R$4,": ",CONCATENATE("S[",CONCATENATE(Worksheet!R176," / ",Worksheet!S176),"]"))</f>
        <v xml:space="preserve"> (Внутренний блок) Уровень шума мин. / макс.: S[ / ]</v>
      </c>
      <c r="S182" t="str">
        <f>CONCATENATE($S$4,": ",CONCATENATE("S[",Worksheet!AK176,"]"))</f>
        <v xml:space="preserve"> (Наружный блок) Марка компрессора: S[GMCC]</v>
      </c>
      <c r="T182" t="str">
        <f t="shared" si="27"/>
        <v xml:space="preserve"> (Наружный блок) Размеры (Ш × Г × В): </v>
      </c>
      <c r="U182" t="str">
        <f t="shared" si="28"/>
        <v xml:space="preserve"> (Наружный блок) Упаковка (Ш × Г × В): </v>
      </c>
      <c r="V182" t="str">
        <f t="shared" si="29"/>
        <v xml:space="preserve"> (Наружный блок) Масса (нетто / брутто): </v>
      </c>
      <c r="W182" t="str">
        <f>CONCATENATE($W$4,": ",CONCATENATE("N[",Worksheet!V176,"]"))</f>
        <v xml:space="preserve"> (Наружный блок) Максимальный уровень шума: N[]</v>
      </c>
      <c r="X182" t="str">
        <f>CONCATENATE("N[",Worksheet!AM176,"]")</f>
        <v>N[6,35]</v>
      </c>
      <c r="Y182" t="str">
        <f>CONCATENATE($Y$4,": ",CONCATENATE("N[",Worksheet!AN176,"]"))</f>
        <v xml:space="preserve"> (Соединительные трубы) Газовая линия : N[9,52]</v>
      </c>
      <c r="Z182" t="str">
        <f>CONCATENATE($Z$4,": ",CONCATENATE("N[",Worksheet!P176,"]"))</f>
        <v xml:space="preserve"> (Соединительные трубы) Максимальная длина трубопровода: N[25]</v>
      </c>
      <c r="AA182" t="str">
        <f>CONCATENATE($AA$4,": ",CONCATENATE("S[",Worksheet!Q176,"]"))</f>
        <v xml:space="preserve"> (Соединительные трубы) Максимальный перепад высот: S[10]</v>
      </c>
      <c r="AB182" t="str">
        <f>CONCATENATE($AB$4,": ",CONCATENATE("S[",CONCATENATE("от ",Worksheet!W176," до +",Worksheet!X176),"]"))</f>
        <v xml:space="preserve"> (Допустимая темп. наружного воздуха) Охлаждение: S[от -15 до +50]</v>
      </c>
      <c r="AC182" t="str">
        <f>CONCATENATE($AC$4,": ",CONCATENATE("S[",CONCATENATE("от ",Worksheet!Y176," до +",Worksheet!Z176),"]"))</f>
        <v xml:space="preserve"> (Допустимая темп. наружного воздуха) Обогрев: S[от -15 до +30]</v>
      </c>
    </row>
    <row r="183" spans="1:29" x14ac:dyDescent="0.25">
      <c r="A183" t="str">
        <f>CONCATENATE($A$4,": ",CONCATENATE("E[",Worksheet!B177,"]"))</f>
        <v>Производитель: E[LESSAR]</v>
      </c>
      <c r="B183" s="11" t="str">
        <f>CONCATENATE($B$4,": ",CONCATENATE(Worksheet!C177,"[",IF(LEFT(TRIM(Worksheet!D177),6)="Сплит-","Сплит-система",IF(LEFT(TRIM(Worksheet!D177),1)="Блок н","Наружный блок","Блок внутренний")),"]"))</f>
        <v xml:space="preserve"> Тип: RAC[Сплит-система]</v>
      </c>
      <c r="C183" t="str">
        <f>CONCATENATE($C$4,": ",CONCATENATE("N[",Worksheet!L177,"]"))</f>
        <v xml:space="preserve"> (Сплит система) Холодопроизводительность: N[3,52 (1,03–4,16)]</v>
      </c>
      <c r="D183" t="str">
        <f>CONCATENATE($D$4,": ",CONCATENATE("N[",Worksheet!AC177,"]"))</f>
        <v xml:space="preserve"> (Сплит система) Площадь помещения: N[]</v>
      </c>
      <c r="E183" t="str">
        <f>CONCATENATE($E$4,": ",IF(Worksheet!K177="Y",CONCATENATE("S[","да]"),CONCATENATE("S[","нет]")))</f>
        <v xml:space="preserve"> (Сплит система) Инвертор: S[да]</v>
      </c>
      <c r="F183" t="str">
        <f>CONCATENATE($F$4,": ",CONCATENATE("N[",Worksheet!M177,"]"))</f>
        <v xml:space="preserve"> (Сплит система) Теплопроизводительность: N[4,10 (0,88–4,78)]</v>
      </c>
      <c r="G183" t="str">
        <f>CONCATENATE($G$4,": ",CONCATENATE("N[",Worksheet!N177,"]"))</f>
        <v xml:space="preserve"> (Потребляемая мощность) Охлаждение: N[1,252 (0,150–2,220)]</v>
      </c>
      <c r="H183" t="str">
        <f>CONCATENATE($H$4,": ",CONCATENATE("N[",Worksheet!O177,"]"))</f>
        <v xml:space="preserve"> (Потребляемая мощность) Обогрев: N[1,169 (0,220–2,330)]</v>
      </c>
      <c r="I183" t="str">
        <f t="shared" si="20"/>
        <v xml:space="preserve"> (Рабочий ток) Охлаждение: </v>
      </c>
      <c r="J183" t="str">
        <f t="shared" si="21"/>
        <v xml:space="preserve"> (Рабочий ток) Обогрев: </v>
      </c>
      <c r="K183" t="str">
        <f t="shared" si="21"/>
        <v xml:space="preserve"> (Рабочий ток) Обогрев: </v>
      </c>
      <c r="L183" t="str">
        <f>CONCATENATE($L$4,": ",CONCATENATE("S[",Worksheet!AT177,"]"))</f>
        <v xml:space="preserve"> (Рабочий ток) Хладагент: S[R32]</v>
      </c>
      <c r="M183" t="str">
        <f t="shared" si="22"/>
        <v xml:space="preserve"> (Рабочий ток) Количество хладагента: </v>
      </c>
      <c r="N183" t="str">
        <f t="shared" si="23"/>
        <v xml:space="preserve"> (Рабочий ток) Объем рециркулируемого воздуха внутреннего блока: </v>
      </c>
      <c r="O183" t="str">
        <f t="shared" si="24"/>
        <v xml:space="preserve"> (Внутренний блок) Размеры (Ш × Г × В): </v>
      </c>
      <c r="P183" t="str">
        <f t="shared" si="25"/>
        <v xml:space="preserve"> (Внутренний блок) Упаковка (Ш × Г × В): </v>
      </c>
      <c r="Q183" t="str">
        <f t="shared" si="26"/>
        <v xml:space="preserve"> (Внутренний блок) Масса (нетто / брутто): </v>
      </c>
      <c r="R183" t="str">
        <f>CONCATENATE($R$4,": ",CONCATENATE("S[",CONCATENATE(Worksheet!R177," / ",Worksheet!S177),"]"))</f>
        <v xml:space="preserve"> (Внутренний блок) Уровень шума мин. / макс.: S[ / ]</v>
      </c>
      <c r="S183" t="str">
        <f>CONCATENATE($S$4,": ",CONCATENATE("S[",Worksheet!AK177,"]"))</f>
        <v xml:space="preserve"> (Наружный блок) Марка компрессора: S[GMCC]</v>
      </c>
      <c r="T183" t="str">
        <f t="shared" si="27"/>
        <v xml:space="preserve"> (Наружный блок) Размеры (Ш × Г × В): </v>
      </c>
      <c r="U183" t="str">
        <f t="shared" si="28"/>
        <v xml:space="preserve"> (Наружный блок) Упаковка (Ш × Г × В): </v>
      </c>
      <c r="V183" t="str">
        <f t="shared" si="29"/>
        <v xml:space="preserve"> (Наружный блок) Масса (нетто / брутто): </v>
      </c>
      <c r="W183" t="str">
        <f>CONCATENATE($W$4,": ",CONCATENATE("N[",Worksheet!V177,"]"))</f>
        <v xml:space="preserve"> (Наружный блок) Максимальный уровень шума: N[]</v>
      </c>
      <c r="X183" t="str">
        <f>CONCATENATE("N[",Worksheet!AM177,"]")</f>
        <v>N[6,35]</v>
      </c>
      <c r="Y183" t="str">
        <f>CONCATENATE($Y$4,": ",CONCATENATE("N[",Worksheet!AN177,"]"))</f>
        <v xml:space="preserve"> (Соединительные трубы) Газовая линия : N[9,52]</v>
      </c>
      <c r="Z183" t="str">
        <f>CONCATENATE($Z$4,": ",CONCATENATE("N[",Worksheet!P177,"]"))</f>
        <v xml:space="preserve"> (Соединительные трубы) Максимальная длина трубопровода: N[25]</v>
      </c>
      <c r="AA183" t="str">
        <f>CONCATENATE($AA$4,": ",CONCATENATE("S[",Worksheet!Q177,"]"))</f>
        <v xml:space="preserve"> (Соединительные трубы) Максимальный перепад высот: S[10]</v>
      </c>
      <c r="AB183" t="str">
        <f>CONCATENATE($AB$4,": ",CONCATENATE("S[",CONCATENATE("от ",Worksheet!W177," до +",Worksheet!X177),"]"))</f>
        <v xml:space="preserve"> (Допустимая темп. наружного воздуха) Охлаждение: S[от -15 до +50]</v>
      </c>
      <c r="AC183" t="str">
        <f>CONCATENATE($AC$4,": ",CONCATENATE("S[",CONCATENATE("от ",Worksheet!Y177," до +",Worksheet!Z177),"]"))</f>
        <v xml:space="preserve"> (Допустимая темп. наружного воздуха) Обогрев: S[от -15 до +30]</v>
      </c>
    </row>
    <row r="184" spans="1:29" x14ac:dyDescent="0.25">
      <c r="A184" t="str">
        <f>CONCATENATE($A$4,": ",CONCATENATE("E[",Worksheet!B178,"]"))</f>
        <v>Производитель: E[LESSAR]</v>
      </c>
      <c r="B184" s="11" t="str">
        <f>CONCATENATE($B$4,": ",CONCATENATE(Worksheet!C178,"[",IF(LEFT(TRIM(Worksheet!D178),6)="Сплит-","Сплит-система",IF(LEFT(TRIM(Worksheet!D178),1)="Блок н","Наружный блок","Блок внутренний")),"]"))</f>
        <v xml:space="preserve"> Тип: RAC[Сплит-система]</v>
      </c>
      <c r="C184" t="str">
        <f>CONCATENATE($C$4,": ",CONCATENATE("N[",Worksheet!L178,"]"))</f>
        <v xml:space="preserve"> (Сплит система) Холодопроизводительность: N[5,28 (1,96–6,21)]</v>
      </c>
      <c r="D184" t="str">
        <f>CONCATENATE($D$4,": ",CONCATENATE("N[",Worksheet!AC178,"]"))</f>
        <v xml:space="preserve"> (Сплит система) Площадь помещения: N[]</v>
      </c>
      <c r="E184" t="str">
        <f>CONCATENATE($E$4,": ",IF(Worksheet!K178="Y",CONCATENATE("S[","да]"),CONCATENATE("S[","нет]")))</f>
        <v xml:space="preserve"> (Сплит система) Инвертор: S[да]</v>
      </c>
      <c r="F184" t="str">
        <f>CONCATENATE($F$4,": ",CONCATENATE("N[",Worksheet!M178,"]"))</f>
        <v xml:space="preserve"> (Сплит система) Теплопроизводительность: N[5,57 (1,29–6,98)]</v>
      </c>
      <c r="G184" t="str">
        <f>CONCATENATE($G$4,": ",CONCATENATE("N[",Worksheet!N178,"]"))</f>
        <v xml:space="preserve"> (Потребляемая мощность) Охлаждение: N[1,503 (0,150–2,220)]</v>
      </c>
      <c r="H184" t="str">
        <f>CONCATENATE($H$4,": ",CONCATENATE("N[",Worksheet!O178,"]"))</f>
        <v xml:space="preserve"> (Потребляемая мощность) Обогрев: N[1,392 (0,220–2,330)]</v>
      </c>
      <c r="I184" t="str">
        <f t="shared" si="20"/>
        <v xml:space="preserve"> (Рабочий ток) Охлаждение: </v>
      </c>
      <c r="J184" t="str">
        <f t="shared" si="21"/>
        <v xml:space="preserve"> (Рабочий ток) Обогрев: </v>
      </c>
      <c r="K184" t="str">
        <f t="shared" si="21"/>
        <v xml:space="preserve"> (Рабочий ток) Обогрев: </v>
      </c>
      <c r="L184" t="str">
        <f>CONCATENATE($L$4,": ",CONCATENATE("S[",Worksheet!AT178,"]"))</f>
        <v xml:space="preserve"> (Рабочий ток) Хладагент: S[R32]</v>
      </c>
      <c r="M184" t="str">
        <f t="shared" si="22"/>
        <v xml:space="preserve"> (Рабочий ток) Количество хладагента: </v>
      </c>
      <c r="N184" t="str">
        <f t="shared" si="23"/>
        <v xml:space="preserve"> (Рабочий ток) Объем рециркулируемого воздуха внутреннего блока: </v>
      </c>
      <c r="O184" t="str">
        <f t="shared" si="24"/>
        <v xml:space="preserve"> (Внутренний блок) Размеры (Ш × Г × В): </v>
      </c>
      <c r="P184" t="str">
        <f t="shared" si="25"/>
        <v xml:space="preserve"> (Внутренний блок) Упаковка (Ш × Г × В): </v>
      </c>
      <c r="Q184" t="str">
        <f t="shared" si="26"/>
        <v xml:space="preserve"> (Внутренний блок) Масса (нетто / брутто): </v>
      </c>
      <c r="R184" t="str">
        <f>CONCATENATE($R$4,": ",CONCATENATE("S[",CONCATENATE(Worksheet!R178," / ",Worksheet!S178),"]"))</f>
        <v xml:space="preserve"> (Внутренний блок) Уровень шума мин. / макс.: S[ / ]</v>
      </c>
      <c r="S184" t="str">
        <f>CONCATENATE($S$4,": ",CONCATENATE("S[",Worksheet!AK178,"]"))</f>
        <v xml:space="preserve"> (Наружный блок) Марка компрессора: S[GMCC]</v>
      </c>
      <c r="T184" t="str">
        <f t="shared" si="27"/>
        <v xml:space="preserve"> (Наружный блок) Размеры (Ш × Г × В): </v>
      </c>
      <c r="U184" t="str">
        <f t="shared" si="28"/>
        <v xml:space="preserve"> (Наружный блок) Упаковка (Ш × Г × В): </v>
      </c>
      <c r="V184" t="str">
        <f t="shared" si="29"/>
        <v xml:space="preserve"> (Наружный блок) Масса (нетто / брутто): </v>
      </c>
      <c r="W184" t="str">
        <f>CONCATENATE($W$4,": ",CONCATENATE("N[",Worksheet!V178,"]"))</f>
        <v xml:space="preserve"> (Наружный блок) Максимальный уровень шума: N[]</v>
      </c>
      <c r="X184" t="str">
        <f>CONCATENATE("N[",Worksheet!AM178,"]")</f>
        <v>N[6,35]</v>
      </c>
      <c r="Y184" t="str">
        <f>CONCATENATE($Y$4,": ",CONCATENATE("N[",Worksheet!AN178,"]"))</f>
        <v xml:space="preserve"> (Соединительные трубы) Газовая линия : N[12,7]</v>
      </c>
      <c r="Z184" t="str">
        <f>CONCATENATE($Z$4,": ",CONCATENATE("N[",Worksheet!P178,"]"))</f>
        <v xml:space="preserve"> (Соединительные трубы) Максимальная длина трубопровода: N[30]</v>
      </c>
      <c r="AA184" t="str">
        <f>CONCATENATE($AA$4,": ",CONCATENATE("S[",Worksheet!Q178,"]"))</f>
        <v xml:space="preserve"> (Соединительные трубы) Максимальный перепад высот: S[20]</v>
      </c>
      <c r="AB184" t="str">
        <f>CONCATENATE($AB$4,": ",CONCATENATE("S[",CONCATENATE("от ",Worksheet!W178," до +",Worksheet!X178),"]"))</f>
        <v xml:space="preserve"> (Допустимая темп. наружного воздуха) Охлаждение: S[от -15 до +50]</v>
      </c>
      <c r="AC184" t="str">
        <f>CONCATENATE($AC$4,": ",CONCATENATE("S[",CONCATENATE("от ",Worksheet!Y178," до +",Worksheet!Z178),"]"))</f>
        <v xml:space="preserve"> (Допустимая темп. наружного воздуха) Обогрев: S[от -15 до +30]</v>
      </c>
    </row>
    <row r="185" spans="1:29" x14ac:dyDescent="0.25">
      <c r="A185" t="str">
        <f>CONCATENATE($A$4,": ",CONCATENATE("E[",Worksheet!B179,"]"))</f>
        <v>Производитель: E[LESSAR]</v>
      </c>
      <c r="B185" s="11" t="str">
        <f>CONCATENATE($B$4,": ",CONCATENATE(Worksheet!C179,"[",IF(LEFT(TRIM(Worksheet!D179),6)="Сплит-","Сплит-система",IF(LEFT(TRIM(Worksheet!D179),1)="Блок н","Наружный блок","Блок внутренний")),"]"))</f>
        <v xml:space="preserve"> Тип: RAC[Сплит-система]</v>
      </c>
      <c r="C185" t="str">
        <f>CONCATENATE($C$4,": ",CONCATENATE("N[",Worksheet!L179,"]"))</f>
        <v xml:space="preserve"> (Сплит система) Холодопроизводительность: N[7,33 (3,05–8,44)]</v>
      </c>
      <c r="D185" t="str">
        <f>CONCATENATE($D$4,": ",CONCATENATE("N[",Worksheet!AC179,"]"))</f>
        <v xml:space="preserve"> (Сплит система) Площадь помещения: N[]</v>
      </c>
      <c r="E185" t="str">
        <f>CONCATENATE($E$4,": ",IF(Worksheet!K179="Y",CONCATENATE("S[","да]"),CONCATENATE("S[","нет]")))</f>
        <v xml:space="preserve"> (Сплит система) Инвертор: S[да]</v>
      </c>
      <c r="F185" t="str">
        <f>CONCATENATE($F$4,": ",CONCATENATE("N[",Worksheet!M179,"]"))</f>
        <v xml:space="preserve"> (Сплит система) Теплопроизводительность: N[7,62 (2,08–9,44)]</v>
      </c>
      <c r="G185" t="str">
        <f>CONCATENATE($G$4,": ",CONCATENATE("N[",Worksheet!N179,"]"))</f>
        <v xml:space="preserve"> (Потребляемая мощность) Охлаждение: N[2,283 ?0,230–3,010)]</v>
      </c>
      <c r="H185" t="str">
        <f>CONCATENATE($H$4,": ",CONCATENATE("N[",Worksheet!O179,"]"))</f>
        <v xml:space="preserve"> (Потребляемая мощность) Обогрев: N[2,110 (0,330–3,010)]</v>
      </c>
      <c r="I185" t="str">
        <f t="shared" si="20"/>
        <v xml:space="preserve"> (Рабочий ток) Охлаждение: </v>
      </c>
      <c r="J185" t="str">
        <f t="shared" si="21"/>
        <v xml:space="preserve"> (Рабочий ток) Обогрев: </v>
      </c>
      <c r="K185" t="str">
        <f t="shared" si="21"/>
        <v xml:space="preserve"> (Рабочий ток) Обогрев: </v>
      </c>
      <c r="L185" t="str">
        <f>CONCATENATE($L$4,": ",CONCATENATE("S[",Worksheet!AT179,"]"))</f>
        <v xml:space="preserve"> (Рабочий ток) Хладагент: S[R32]</v>
      </c>
      <c r="M185" t="str">
        <f t="shared" si="22"/>
        <v xml:space="preserve"> (Рабочий ток) Количество хладагента: </v>
      </c>
      <c r="N185" t="str">
        <f t="shared" si="23"/>
        <v xml:space="preserve"> (Рабочий ток) Объем рециркулируемого воздуха внутреннего блока: </v>
      </c>
      <c r="O185" t="str">
        <f t="shared" si="24"/>
        <v xml:space="preserve"> (Внутренний блок) Размеры (Ш × Г × В): </v>
      </c>
      <c r="P185" t="str">
        <f t="shared" si="25"/>
        <v xml:space="preserve"> (Внутренний блок) Упаковка (Ш × Г × В): </v>
      </c>
      <c r="Q185" t="str">
        <f t="shared" si="26"/>
        <v xml:space="preserve"> (Внутренний блок) Масса (нетто / брутто): </v>
      </c>
      <c r="R185" t="str">
        <f>CONCATENATE($R$4,": ",CONCATENATE("S[",CONCATENATE(Worksheet!R179," / ",Worksheet!S179),"]"))</f>
        <v xml:space="preserve"> (Внутренний блок) Уровень шума мин. / макс.: S[ / ]</v>
      </c>
      <c r="S185" t="str">
        <f>CONCATENATE($S$4,": ",CONCATENATE("S[",Worksheet!AK179,"]"))</f>
        <v xml:space="preserve"> (Наружный блок) Марка компрессора: S[GMCC]</v>
      </c>
      <c r="T185" t="str">
        <f t="shared" si="27"/>
        <v xml:space="preserve"> (Наружный блок) Размеры (Ш × Г × В): </v>
      </c>
      <c r="U185" t="str">
        <f t="shared" si="28"/>
        <v xml:space="preserve"> (Наружный блок) Упаковка (Ш × Г × В): </v>
      </c>
      <c r="V185" t="str">
        <f t="shared" si="29"/>
        <v xml:space="preserve"> (Наружный блок) Масса (нетто / брутто): </v>
      </c>
      <c r="W185" t="str">
        <f>CONCATENATE($W$4,": ",CONCATENATE("N[",Worksheet!V179,"]"))</f>
        <v xml:space="preserve"> (Наружный блок) Максимальный уровень шума: N[]</v>
      </c>
      <c r="X185" t="str">
        <f>CONCATENATE("N[",Worksheet!AM179,"]")</f>
        <v>N[9,52]</v>
      </c>
      <c r="Y185" t="str">
        <f>CONCATENATE($Y$4,": ",CONCATENATE("N[",Worksheet!AN179,"]"))</f>
        <v xml:space="preserve"> (Соединительные трубы) Газовая линия : N[15,9]</v>
      </c>
      <c r="Z185" t="str">
        <f>CONCATENATE($Z$4,": ",CONCATENATE("N[",Worksheet!P179,"]"))</f>
        <v xml:space="preserve"> (Соединительные трубы) Максимальная длина трубопровода: N[50]</v>
      </c>
      <c r="AA185" t="str">
        <f>CONCATENATE($AA$4,": ",CONCATENATE("S[",Worksheet!Q179,"]"))</f>
        <v xml:space="preserve"> (Соединительные трубы) Максимальный перепад высот: S[25]</v>
      </c>
      <c r="AB185" t="str">
        <f>CONCATENATE($AB$4,": ",CONCATENATE("S[",CONCATENATE("от ",Worksheet!W179," до +",Worksheet!X179),"]"))</f>
        <v xml:space="preserve"> (Допустимая темп. наружного воздуха) Охлаждение: S[от -15 до +50]</v>
      </c>
      <c r="AC185" t="str">
        <f>CONCATENATE($AC$4,": ",CONCATENATE("S[",CONCATENATE("от ",Worksheet!Y179," до +",Worksheet!Z179),"]"))</f>
        <v xml:space="preserve"> (Допустимая темп. наружного воздуха) Обогрев: S[от -15 до +30]</v>
      </c>
    </row>
    <row r="186" spans="1:29" x14ac:dyDescent="0.25">
      <c r="A186" t="str">
        <f>CONCATENATE($A$4,": ",CONCATENATE("E[",Worksheet!B180,"]"))</f>
        <v>Производитель: E[LESSAR]</v>
      </c>
      <c r="B186" s="11" t="str">
        <f>CONCATENATE($B$4,": ",CONCATENATE(Worksheet!C180,"[",IF(LEFT(TRIM(Worksheet!D180),6)="Сплит-","Сплит-система",IF(LEFT(TRIM(Worksheet!D180),1)="Блок н","Наружный блок","Блок внутренний")),"]"))</f>
        <v xml:space="preserve"> Тип: RAC[Сплит-система]</v>
      </c>
      <c r="C186" t="str">
        <f>CONCATENATE($C$4,": ",CONCATENATE("N[",Worksheet!L180,"]"))</f>
        <v xml:space="preserve"> (Сплит система) Холодопроизводительность: N[2,64 (0,35–3,30)]</v>
      </c>
      <c r="D186" t="str">
        <f>CONCATENATE($D$4,": ",CONCATENATE("N[",Worksheet!AC180,"]"))</f>
        <v xml:space="preserve"> (Сплит система) Площадь помещения: N[12]</v>
      </c>
      <c r="E186" t="str">
        <f>CONCATENATE($E$4,": ",IF(Worksheet!K180="Y",CONCATENATE("S[","да]"),CONCATENATE("S[","нет]")))</f>
        <v xml:space="preserve"> (Сплит система) Инвертор: S[да]</v>
      </c>
      <c r="F186" t="str">
        <f>CONCATENATE($F$4,": ",CONCATENATE("N[",Worksheet!M180,"]"))</f>
        <v xml:space="preserve"> (Сплит система) Теплопроизводительность: N[2,93 (0,32–3,72)]</v>
      </c>
      <c r="G186" t="str">
        <f>CONCATENATE($G$4,": ",CONCATENATE("N[",Worksheet!N180,"]"))</f>
        <v xml:space="preserve"> (Потребляемая мощность) Охлаждение: N[0,712 (0,100–1,260)]</v>
      </c>
      <c r="H186" t="str">
        <f>CONCATENATE($H$4,": ",CONCATENATE("N[",Worksheet!O180,"]"))</f>
        <v xml:space="preserve"> (Потребляемая мощность) Обогрев: N[0,771 (0,103–1,320)]</v>
      </c>
      <c r="I186" t="str">
        <f t="shared" si="20"/>
        <v xml:space="preserve"> (Рабочий ток) Охлаждение: </v>
      </c>
      <c r="J186" t="str">
        <f t="shared" si="21"/>
        <v xml:space="preserve"> (Рабочий ток) Обогрев: </v>
      </c>
      <c r="K186" t="str">
        <f t="shared" si="21"/>
        <v xml:space="preserve"> (Рабочий ток) Обогрев: </v>
      </c>
      <c r="L186" t="str">
        <f>CONCATENATE($L$4,": ",CONCATENATE("S[",Worksheet!AT180,"]"))</f>
        <v xml:space="preserve"> (Рабочий ток) Хладагент: S[R32]</v>
      </c>
      <c r="M186" t="str">
        <f t="shared" si="22"/>
        <v xml:space="preserve"> (Рабочий ток) Количество хладагента: </v>
      </c>
      <c r="N186" t="str">
        <f t="shared" si="23"/>
        <v xml:space="preserve"> (Рабочий ток) Объем рециркулируемого воздуха внутреннего блока: </v>
      </c>
      <c r="O186" t="str">
        <f t="shared" si="24"/>
        <v xml:space="preserve"> (Внутренний блок) Размеры (Ш × Г × В): </v>
      </c>
      <c r="P186" t="str">
        <f t="shared" si="25"/>
        <v xml:space="preserve"> (Внутренний блок) Упаковка (Ш × Г × В): </v>
      </c>
      <c r="Q186" t="str">
        <f t="shared" si="26"/>
        <v xml:space="preserve"> (Внутренний блок) Масса (нетто / брутто): </v>
      </c>
      <c r="R186" t="str">
        <f>CONCATENATE($R$4,": ",CONCATENATE("S[",CONCATENATE(Worksheet!R180," / ",Worksheet!S180),"]"))</f>
        <v xml:space="preserve"> (Внутренний блок) Уровень шума мин. / макс.: S[ / ]</v>
      </c>
      <c r="S186" t="str">
        <f>CONCATENATE($S$4,": ",CONCATENATE("S[",Worksheet!AK180,"]"))</f>
        <v xml:space="preserve"> (Наружный блок) Марка компрессора: S[GMCC]</v>
      </c>
      <c r="T186" t="str">
        <f t="shared" si="27"/>
        <v xml:space="preserve"> (Наружный блок) Размеры (Ш × Г × В): </v>
      </c>
      <c r="U186" t="str">
        <f t="shared" si="28"/>
        <v xml:space="preserve"> (Наружный блок) Упаковка (Ш × Г × В): </v>
      </c>
      <c r="V186" t="str">
        <f t="shared" si="29"/>
        <v xml:space="preserve"> (Наружный блок) Масса (нетто / брутто): </v>
      </c>
      <c r="W186" t="str">
        <f>CONCATENATE($W$4,": ",CONCATENATE("N[",Worksheet!V180,"]"))</f>
        <v xml:space="preserve"> (Наружный блок) Максимальный уровень шума: N[]</v>
      </c>
      <c r="X186" t="str">
        <f>CONCATENATE("N[",Worksheet!AM180,"]")</f>
        <v>N[6,35]</v>
      </c>
      <c r="Y186" t="str">
        <f>CONCATENATE($Y$4,": ",CONCATENATE("N[",Worksheet!AN180,"]"))</f>
        <v xml:space="preserve"> (Соединительные трубы) Газовая линия : N[9,52]</v>
      </c>
      <c r="Z186" t="str">
        <f>CONCATENATE($Z$4,": ",CONCATENATE("N[",Worksheet!P180,"]"))</f>
        <v xml:space="preserve"> (Соединительные трубы) Максимальная длина трубопровода: N[25]</v>
      </c>
      <c r="AA186" t="str">
        <f>CONCATENATE($AA$4,": ",CONCATENATE("S[",Worksheet!Q180,"]"))</f>
        <v xml:space="preserve"> (Соединительные трубы) Максимальный перепад высот: S[10]</v>
      </c>
      <c r="AB186" t="str">
        <f>CONCATENATE($AB$4,": ",CONCATENATE("S[",CONCATENATE("от ",Worksheet!W180," до +",Worksheet!X180),"]"))</f>
        <v xml:space="preserve"> (Допустимая темп. наружного воздуха) Охлаждение: S[от -15 до +50]</v>
      </c>
      <c r="AC186" t="str">
        <f>CONCATENATE($AC$4,": ",CONCATENATE("S[",CONCATENATE("от ",Worksheet!Y180," до +",Worksheet!Z180),"]"))</f>
        <v xml:space="preserve"> (Допустимая темп. наружного воздуха) Обогрев: S[от -15 до +30]</v>
      </c>
    </row>
    <row r="187" spans="1:29" x14ac:dyDescent="0.25">
      <c r="A187" t="str">
        <f>CONCATENATE($A$4,": ",CONCATENATE("E[",Worksheet!B181,"]"))</f>
        <v>Производитель: E[LESSAR]</v>
      </c>
      <c r="B187" s="11" t="str">
        <f>CONCATENATE($B$4,": ",CONCATENATE(Worksheet!C181,"[",IF(LEFT(TRIM(Worksheet!D181),6)="Сплит-","Сплит-система",IF(LEFT(TRIM(Worksheet!D181),1)="Блок н","Наружный блок","Блок внутренний")),"]"))</f>
        <v xml:space="preserve"> Тип: RAC[Сплит-система]</v>
      </c>
      <c r="C187" t="str">
        <f>CONCATENATE($C$4,": ",CONCATENATE("N[",Worksheet!L181,"]"))</f>
        <v xml:space="preserve"> (Сплит система) Холодопроизводительность: N[2,64 (1,03–3,30)]</v>
      </c>
      <c r="D187" t="str">
        <f>CONCATENATE($D$4,": ",CONCATENATE("N[",Worksheet!AC181,"]"))</f>
        <v xml:space="preserve"> (Сплит система) Площадь помещения: N[]</v>
      </c>
      <c r="E187" t="str">
        <f>CONCATENATE($E$4,": ",IF(Worksheet!K181="Y",CONCATENATE("S[","да]"),CONCATENATE("S[","нет]")))</f>
        <v xml:space="preserve"> (Сплит система) Инвертор: S[да]</v>
      </c>
      <c r="F187" t="str">
        <f>CONCATENATE($F$4,": ",CONCATENATE("N[",Worksheet!M181,"]"))</f>
        <v xml:space="preserve"> (Сплит система) Теплопроизводительность: N[2,93 (0,82–3,72)]</v>
      </c>
      <c r="G187" t="str">
        <f>CONCATENATE($G$4,": ",CONCATENATE("N[",Worksheet!N181,"]"))</f>
        <v xml:space="preserve"> (Потребляемая мощность) Охлаждение: N[0,628 (0,090–1,140)]</v>
      </c>
      <c r="H187" t="str">
        <f>CONCATENATE($H$4,": ",CONCATENATE("N[",Worksheet!O181,"]"))</f>
        <v xml:space="preserve"> (Потребляемая мощность) Обогрев: N[0,666 (0,110–1,080)]</v>
      </c>
      <c r="I187" t="str">
        <f t="shared" si="20"/>
        <v xml:space="preserve"> (Рабочий ток) Охлаждение: </v>
      </c>
      <c r="J187" t="str">
        <f t="shared" si="21"/>
        <v xml:space="preserve"> (Рабочий ток) Обогрев: </v>
      </c>
      <c r="K187" t="str">
        <f t="shared" si="21"/>
        <v xml:space="preserve"> (Рабочий ток) Обогрев: </v>
      </c>
      <c r="L187" t="str">
        <f>CONCATENATE($L$4,": ",CONCATENATE("S[",Worksheet!AT181,"]"))</f>
        <v xml:space="preserve"> (Рабочий ток) Хладагент: S[R32]</v>
      </c>
      <c r="M187" t="str">
        <f t="shared" si="22"/>
        <v xml:space="preserve"> (Рабочий ток) Количество хладагента: </v>
      </c>
      <c r="N187" t="str">
        <f t="shared" si="23"/>
        <v xml:space="preserve"> (Рабочий ток) Объем рециркулируемого воздуха внутреннего блока: </v>
      </c>
      <c r="O187" t="str">
        <f t="shared" si="24"/>
        <v xml:space="preserve"> (Внутренний блок) Размеры (Ш × Г × В): </v>
      </c>
      <c r="P187" t="str">
        <f t="shared" si="25"/>
        <v xml:space="preserve"> (Внутренний блок) Упаковка (Ш × Г × В): </v>
      </c>
      <c r="Q187" t="str">
        <f t="shared" si="26"/>
        <v xml:space="preserve"> (Внутренний блок) Масса (нетто / брутто): </v>
      </c>
      <c r="R187" t="str">
        <f>CONCATENATE($R$4,": ",CONCATENATE("S[",CONCATENATE(Worksheet!R181," / ",Worksheet!S181),"]"))</f>
        <v xml:space="preserve"> (Внутренний блок) Уровень шума мин. / макс.: S[ / ]</v>
      </c>
      <c r="S187" t="str">
        <f>CONCATENATE($S$4,": ",CONCATENATE("S[",Worksheet!AK181,"]"))</f>
        <v xml:space="preserve"> (Наружный блок) Марка компрессора: S[GMCC]</v>
      </c>
      <c r="T187" t="str">
        <f t="shared" si="27"/>
        <v xml:space="preserve"> (Наружный блок) Размеры (Ш × Г × В): </v>
      </c>
      <c r="U187" t="str">
        <f t="shared" si="28"/>
        <v xml:space="preserve"> (Наружный блок) Упаковка (Ш × Г × В): </v>
      </c>
      <c r="V187" t="str">
        <f t="shared" si="29"/>
        <v xml:space="preserve"> (Наружный блок) Масса (нетто / брутто): </v>
      </c>
      <c r="W187" t="str">
        <f>CONCATENATE($W$4,": ",CONCATENATE("N[",Worksheet!V181,"]"))</f>
        <v xml:space="preserve"> (Наружный блок) Максимальный уровень шума: N[]</v>
      </c>
      <c r="X187" t="str">
        <f>CONCATENATE("N[",Worksheet!AM181,"]")</f>
        <v>N[6,35]</v>
      </c>
      <c r="Y187" t="str">
        <f>CONCATENATE($Y$4,": ",CONCATENATE("N[",Worksheet!AN181,"]"))</f>
        <v xml:space="preserve"> (Соединительные трубы) Газовая линия : N[9,52]</v>
      </c>
      <c r="Z187" t="str">
        <f>CONCATENATE($Z$4,": ",CONCATENATE("N[",Worksheet!P181,"]"))</f>
        <v xml:space="preserve"> (Соединительные трубы) Максимальная длина трубопровода: N[25]</v>
      </c>
      <c r="AA187" t="str">
        <f>CONCATENATE($AA$4,": ",CONCATENATE("S[",Worksheet!Q181,"]"))</f>
        <v xml:space="preserve"> (Соединительные трубы) Максимальный перепад высот: S[10]</v>
      </c>
      <c r="AB187" t="str">
        <f>CONCATENATE($AB$4,": ",CONCATENATE("S[",CONCATENATE("от ",Worksheet!W181," до +",Worksheet!X181),"]"))</f>
        <v xml:space="preserve"> (Допустимая темп. наружного воздуха) Охлаждение: S[от -15 до +50]</v>
      </c>
      <c r="AC187" t="str">
        <f>CONCATENATE($AC$4,": ",CONCATENATE("S[",CONCATENATE("от ",Worksheet!Y181," до +",Worksheet!Z181),"]"))</f>
        <v xml:space="preserve"> (Допустимая темп. наружного воздуха) Обогрев: S[от -15 до +30]</v>
      </c>
    </row>
    <row r="188" spans="1:29" x14ac:dyDescent="0.25">
      <c r="A188" t="str">
        <f>CONCATENATE($A$4,": ",CONCATENATE("E[",Worksheet!B182,"]"))</f>
        <v>Производитель: E[LESSAR]</v>
      </c>
      <c r="B188" s="11" t="str">
        <f>CONCATENATE($B$4,": ",CONCATENATE(Worksheet!C182,"[",IF(LEFT(TRIM(Worksheet!D182),6)="Сплит-","Сплит-система",IF(LEFT(TRIM(Worksheet!D182),1)="Блок н","Наружный блок","Блок внутренний")),"]"))</f>
        <v xml:space="preserve"> Тип: RAC[Сплит-система]</v>
      </c>
      <c r="C188" t="str">
        <f>CONCATENATE($C$4,": ",CONCATENATE("N[",Worksheet!L182,"]"))</f>
        <v xml:space="preserve"> (Сплит система) Холодопроизводительность: N[3,52 (0,41–4,44)]</v>
      </c>
      <c r="D188" t="str">
        <f>CONCATENATE($D$4,": ",CONCATENATE("N[",Worksheet!AC182,"]"))</f>
        <v xml:space="preserve"> (Сплит система) Площадь помещения: N[16]</v>
      </c>
      <c r="E188" t="str">
        <f>CONCATENATE($E$4,": ",IF(Worksheet!K182="Y",CONCATENATE("S[","да]"),CONCATENATE("S[","нет]")))</f>
        <v xml:space="preserve"> (Сплит система) Инвертор: S[да]</v>
      </c>
      <c r="F188" t="str">
        <f>CONCATENATE($F$4,": ",CONCATENATE("N[",Worksheet!M182,"]"))</f>
        <v xml:space="preserve"> (Сплит система) Теплопроизводительность: N[3,81 (0,36–4,36)]</v>
      </c>
      <c r="G188" t="str">
        <f>CONCATENATE($G$4,": ",CONCATENATE("N[",Worksheet!N182,"]"))</f>
        <v xml:space="preserve"> (Потребляемая мощность) Охлаждение: N[1,208 (0,131–1,426)]</v>
      </c>
      <c r="H188" t="str">
        <f>CONCATENATE($H$4,": ",CONCATENATE("N[",Worksheet!O182,"]"))</f>
        <v xml:space="preserve"> (Потребляемая мощность) Обогрев: N[1,340 (0,113–1,340)]</v>
      </c>
      <c r="I188" t="str">
        <f t="shared" si="20"/>
        <v xml:space="preserve"> (Рабочий ток) Охлаждение: </v>
      </c>
      <c r="J188" t="str">
        <f t="shared" si="21"/>
        <v xml:space="preserve"> (Рабочий ток) Обогрев: </v>
      </c>
      <c r="K188" t="str">
        <f t="shared" si="21"/>
        <v xml:space="preserve"> (Рабочий ток) Обогрев: </v>
      </c>
      <c r="L188" t="str">
        <f>CONCATENATE($L$4,": ",CONCATENATE("S[",Worksheet!AT182,"]"))</f>
        <v xml:space="preserve"> (Рабочий ток) Хладагент: S[R32]</v>
      </c>
      <c r="M188" t="str">
        <f t="shared" si="22"/>
        <v xml:space="preserve"> (Рабочий ток) Количество хладагента: </v>
      </c>
      <c r="N188" t="str">
        <f t="shared" si="23"/>
        <v xml:space="preserve"> (Рабочий ток) Объем рециркулируемого воздуха внутреннего блока: </v>
      </c>
      <c r="O188" t="str">
        <f t="shared" si="24"/>
        <v xml:space="preserve"> (Внутренний блок) Размеры (Ш × Г × В): </v>
      </c>
      <c r="P188" t="str">
        <f t="shared" si="25"/>
        <v xml:space="preserve"> (Внутренний блок) Упаковка (Ш × Г × В): </v>
      </c>
      <c r="Q188" t="str">
        <f t="shared" si="26"/>
        <v xml:space="preserve"> (Внутренний блок) Масса (нетто / брутто): </v>
      </c>
      <c r="R188" t="str">
        <f>CONCATENATE($R$4,": ",CONCATENATE("S[",CONCATENATE(Worksheet!R182," / ",Worksheet!S182),"]"))</f>
        <v xml:space="preserve"> (Внутренний блок) Уровень шума мин. / макс.: S[ / ]</v>
      </c>
      <c r="S188" t="str">
        <f>CONCATENATE($S$4,": ",CONCATENATE("S[",Worksheet!AK182,"]"))</f>
        <v xml:space="preserve"> (Наружный блок) Марка компрессора: S[GMCC]</v>
      </c>
      <c r="T188" t="str">
        <f t="shared" si="27"/>
        <v xml:space="preserve"> (Наружный блок) Размеры (Ш × Г × В): </v>
      </c>
      <c r="U188" t="str">
        <f t="shared" si="28"/>
        <v xml:space="preserve"> (Наружный блок) Упаковка (Ш × Г × В): </v>
      </c>
      <c r="V188" t="str">
        <f t="shared" si="29"/>
        <v xml:space="preserve"> (Наружный блок) Масса (нетто / брутто): </v>
      </c>
      <c r="W188" t="str">
        <f>CONCATENATE($W$4,": ",CONCATENATE("N[",Worksheet!V182,"]"))</f>
        <v xml:space="preserve"> (Наружный блок) Максимальный уровень шума: N[]</v>
      </c>
      <c r="X188" t="str">
        <f>CONCATENATE("N[",Worksheet!AM182,"]")</f>
        <v>N[6,35]</v>
      </c>
      <c r="Y188" t="str">
        <f>CONCATENATE($Y$4,": ",CONCATENATE("N[",Worksheet!AN182,"]"))</f>
        <v xml:space="preserve"> (Соединительные трубы) Газовая линия : N[9,52]</v>
      </c>
      <c r="Z188" t="str">
        <f>CONCATENATE($Z$4,": ",CONCATENATE("N[",Worksheet!P182,"]"))</f>
        <v xml:space="preserve"> (Соединительные трубы) Максимальная длина трубопровода: N[25]</v>
      </c>
      <c r="AA188" t="str">
        <f>CONCATENATE($AA$4,": ",CONCATENATE("S[",Worksheet!Q182,"]"))</f>
        <v xml:space="preserve"> (Соединительные трубы) Максимальный перепад высот: S[10]</v>
      </c>
      <c r="AB188" t="str">
        <f>CONCATENATE($AB$4,": ",CONCATENATE("S[",CONCATENATE("от ",Worksheet!W182," до +",Worksheet!X182),"]"))</f>
        <v xml:space="preserve"> (Допустимая темп. наружного воздуха) Охлаждение: S[от -15 до +50]</v>
      </c>
      <c r="AC188" t="str">
        <f>CONCATENATE($AC$4,": ",CONCATENATE("S[",CONCATENATE("от ",Worksheet!Y182," до +",Worksheet!Z182),"]"))</f>
        <v xml:space="preserve"> (Допустимая темп. наружного воздуха) Обогрев: S[от -15 до +30]</v>
      </c>
    </row>
    <row r="189" spans="1:29" x14ac:dyDescent="0.25">
      <c r="A189" t="str">
        <f>CONCATENATE($A$4,": ",CONCATENATE("E[",Worksheet!B183,"]"))</f>
        <v>Производитель: E[LESSAR]</v>
      </c>
      <c r="B189" s="11" t="str">
        <f>CONCATENATE($B$4,": ",CONCATENATE(Worksheet!C183,"[",IF(LEFT(TRIM(Worksheet!D183),6)="Сплит-","Сплит-система",IF(LEFT(TRIM(Worksheet!D183),1)="Блок н","Наружный блок","Блок внутренний")),"]"))</f>
        <v xml:space="preserve"> Тип: RAC[Сплит-система]</v>
      </c>
      <c r="C189" t="str">
        <f>CONCATENATE($C$4,": ",CONCATENATE("N[",Worksheet!L183,"]"))</f>
        <v xml:space="preserve"> (Сплит система) Холодопроизводительность: N[3,52 (1,38–4,31)]</v>
      </c>
      <c r="D189" t="str">
        <f>CONCATENATE($D$4,": ",CONCATENATE("N[",Worksheet!AC183,"]"))</f>
        <v xml:space="preserve"> (Сплит система) Площадь помещения: N[]</v>
      </c>
      <c r="E189" t="str">
        <f>CONCATENATE($E$4,": ",IF(Worksheet!K183="Y",CONCATENATE("S[","да]"),CONCATENATE("S[","нет]")))</f>
        <v xml:space="preserve"> (Сплит система) Инвертор: S[да]</v>
      </c>
      <c r="F189" t="str">
        <f>CONCATENATE($F$4,": ",CONCATENATE("N[",Worksheet!M183,"]"))</f>
        <v xml:space="preserve"> (Сплит система) Теплопроизводительность: N[3,81 (1,07–4,38)]</v>
      </c>
      <c r="G189" t="str">
        <f>CONCATENATE($G$4,": ",CONCATENATE("N[",Worksheet!N183,"]"))</f>
        <v xml:space="preserve"> (Потребляемая мощность) Охлаждение: N[1,034 (0,130–1,650)]</v>
      </c>
      <c r="H189" t="str">
        <f>CONCATENATE($H$4,": ",CONCATENATE("N[",Worksheet!O183,"]"))</f>
        <v xml:space="preserve"> (Потребляемая мощность) Обогрев: N[1,030 (0,160–1,560)]</v>
      </c>
      <c r="I189" t="str">
        <f t="shared" si="20"/>
        <v xml:space="preserve"> (Рабочий ток) Охлаждение: </v>
      </c>
      <c r="J189" t="str">
        <f t="shared" si="21"/>
        <v xml:space="preserve"> (Рабочий ток) Обогрев: </v>
      </c>
      <c r="K189" t="str">
        <f t="shared" si="21"/>
        <v xml:space="preserve"> (Рабочий ток) Обогрев: </v>
      </c>
      <c r="L189" t="str">
        <f>CONCATENATE($L$4,": ",CONCATENATE("S[",Worksheet!AT183,"]"))</f>
        <v xml:space="preserve"> (Рабочий ток) Хладагент: S[R32]</v>
      </c>
      <c r="M189" t="str">
        <f t="shared" si="22"/>
        <v xml:space="preserve"> (Рабочий ток) Количество хладагента: </v>
      </c>
      <c r="N189" t="str">
        <f t="shared" si="23"/>
        <v xml:space="preserve"> (Рабочий ток) Объем рециркулируемого воздуха внутреннего блока: </v>
      </c>
      <c r="O189" t="str">
        <f t="shared" si="24"/>
        <v xml:space="preserve"> (Внутренний блок) Размеры (Ш × Г × В): </v>
      </c>
      <c r="P189" t="str">
        <f t="shared" si="25"/>
        <v xml:space="preserve"> (Внутренний блок) Упаковка (Ш × Г × В): </v>
      </c>
      <c r="Q189" t="str">
        <f t="shared" si="26"/>
        <v xml:space="preserve"> (Внутренний блок) Масса (нетто / брутто): </v>
      </c>
      <c r="R189" t="str">
        <f>CONCATENATE($R$4,": ",CONCATENATE("S[",CONCATENATE(Worksheet!R183," / ",Worksheet!S183),"]"))</f>
        <v xml:space="preserve"> (Внутренний блок) Уровень шума мин. / макс.: S[ / ]</v>
      </c>
      <c r="S189" t="str">
        <f>CONCATENATE($S$4,": ",CONCATENATE("S[",Worksheet!AK183,"]"))</f>
        <v xml:space="preserve"> (Наружный блок) Марка компрессора: S[GMCC]</v>
      </c>
      <c r="T189" t="str">
        <f t="shared" si="27"/>
        <v xml:space="preserve"> (Наружный блок) Размеры (Ш × Г × В): </v>
      </c>
      <c r="U189" t="str">
        <f t="shared" si="28"/>
        <v xml:space="preserve"> (Наружный блок) Упаковка (Ш × Г × В): </v>
      </c>
      <c r="V189" t="str">
        <f t="shared" si="29"/>
        <v xml:space="preserve"> (Наружный блок) Масса (нетто / брутто): </v>
      </c>
      <c r="W189" t="str">
        <f>CONCATENATE($W$4,": ",CONCATENATE("N[",Worksheet!V183,"]"))</f>
        <v xml:space="preserve"> (Наружный блок) Максимальный уровень шума: N[]</v>
      </c>
      <c r="X189" t="str">
        <f>CONCATENATE("N[",Worksheet!AM183,"]")</f>
        <v>N[6,35]</v>
      </c>
      <c r="Y189" t="str">
        <f>CONCATENATE($Y$4,": ",CONCATENATE("N[",Worksheet!AN183,"]"))</f>
        <v xml:space="preserve"> (Соединительные трубы) Газовая линия : N[9,52]</v>
      </c>
      <c r="Z189" t="str">
        <f>CONCATENATE($Z$4,": ",CONCATENATE("N[",Worksheet!P183,"]"))</f>
        <v xml:space="preserve"> (Соединительные трубы) Максимальная длина трубопровода: N[25]</v>
      </c>
      <c r="AA189" t="str">
        <f>CONCATENATE($AA$4,": ",CONCATENATE("S[",Worksheet!Q183,"]"))</f>
        <v xml:space="preserve"> (Соединительные трубы) Максимальный перепад высот: S[10]</v>
      </c>
      <c r="AB189" t="str">
        <f>CONCATENATE($AB$4,": ",CONCATENATE("S[",CONCATENATE("от ",Worksheet!W183," до +",Worksheet!X183),"]"))</f>
        <v xml:space="preserve"> (Допустимая темп. наружного воздуха) Охлаждение: S[от -15 до +50]</v>
      </c>
      <c r="AC189" t="str">
        <f>CONCATENATE($AC$4,": ",CONCATENATE("S[",CONCATENATE("от ",Worksheet!Y183," до +",Worksheet!Z183),"]"))</f>
        <v xml:space="preserve"> (Допустимая темп. наружного воздуха) Обогрев: S[от -15 до +30]</v>
      </c>
    </row>
    <row r="190" spans="1:29" x14ac:dyDescent="0.25">
      <c r="A190" t="str">
        <f>CONCATENATE($A$4,": ",CONCATENATE("E[",Worksheet!B184,"]"))</f>
        <v>Производитель: E[LESSAR]</v>
      </c>
      <c r="B190" s="11" t="str">
        <f>CONCATENATE($B$4,": ",CONCATENATE(Worksheet!C184,"[",IF(LEFT(TRIM(Worksheet!D184),6)="Сплит-","Сплит-система",IF(LEFT(TRIM(Worksheet!D184),1)="Блок н","Наружный блок","Блок внутренний")),"]"))</f>
        <v xml:space="preserve"> Тип: RAC[Сплит-система]</v>
      </c>
      <c r="C190" t="str">
        <f>CONCATENATE($C$4,": ",CONCATENATE("N[",Worksheet!L184,"]"))</f>
        <v xml:space="preserve"> (Сплит система) Холодопроизводительность: N[2,64 (1,23–3,30)]</v>
      </c>
      <c r="D190" t="str">
        <f>CONCATENATE($D$4,": ",CONCATENATE("N[",Worksheet!AC184,"]"))</f>
        <v xml:space="preserve"> (Сплит система) Площадь помещения: N[]</v>
      </c>
      <c r="E190" t="str">
        <f>CONCATENATE($E$4,": ",IF(Worksheet!K184="Y",CONCATENATE("S[","да]"),CONCATENATE("S[","нет]")))</f>
        <v xml:space="preserve"> (Сплит система) Инвертор: S[да]</v>
      </c>
      <c r="F190" t="str">
        <f>CONCATENATE($F$4,": ",CONCATENATE("N[",Worksheet!M184,"]"))</f>
        <v xml:space="preserve"> (Сплит система) Теплопроизводительность: N[2,93 (0,85-3,7)]</v>
      </c>
      <c r="G190" t="str">
        <f>CONCATENATE($G$4,": ",CONCATENATE("N[",Worksheet!N184,"]"))</f>
        <v xml:space="preserve"> (Потребляемая мощность) Охлаждение: N[0,600 (0,100–1,260)]</v>
      </c>
      <c r="H190" t="str">
        <f>CONCATENATE($H$4,": ",CONCATENATE("N[",Worksheet!O184,"]"))</f>
        <v xml:space="preserve"> (Потребляемая мощность) Обогрев: N[0,623 (0,110–1,320)]</v>
      </c>
      <c r="I190" t="str">
        <f t="shared" si="20"/>
        <v xml:space="preserve"> (Рабочий ток) Охлаждение: </v>
      </c>
      <c r="J190" t="str">
        <f t="shared" si="21"/>
        <v xml:space="preserve"> (Рабочий ток) Обогрев: </v>
      </c>
      <c r="K190" t="str">
        <f t="shared" si="21"/>
        <v xml:space="preserve"> (Рабочий ток) Обогрев: </v>
      </c>
      <c r="L190" t="str">
        <f>CONCATENATE($L$4,": ",CONCATENATE("S[",Worksheet!AT184,"]"))</f>
        <v xml:space="preserve"> (Рабочий ток) Хладагент: S[R32]</v>
      </c>
      <c r="M190" t="str">
        <f t="shared" si="22"/>
        <v xml:space="preserve"> (Рабочий ток) Количество хладагента: </v>
      </c>
      <c r="N190" t="str">
        <f t="shared" si="23"/>
        <v xml:space="preserve"> (Рабочий ток) Объем рециркулируемого воздуха внутреннего блока: </v>
      </c>
      <c r="O190" t="str">
        <f t="shared" si="24"/>
        <v xml:space="preserve"> (Внутренний блок) Размеры (Ш × Г × В): </v>
      </c>
      <c r="P190" t="str">
        <f t="shared" si="25"/>
        <v xml:space="preserve"> (Внутренний блок) Упаковка (Ш × Г × В): </v>
      </c>
      <c r="Q190" t="str">
        <f t="shared" si="26"/>
        <v xml:space="preserve"> (Внутренний блок) Масса (нетто / брутто): </v>
      </c>
      <c r="R190" t="str">
        <f>CONCATENATE($R$4,": ",CONCATENATE("S[",CONCATENATE(Worksheet!R184," / ",Worksheet!S184),"]"))</f>
        <v xml:space="preserve"> (Внутренний блок) Уровень шума мин. / макс.: S[ / ]</v>
      </c>
      <c r="S190" t="str">
        <f>CONCATENATE($S$4,": ",CONCATENATE("S[",Worksheet!AK184,"]"))</f>
        <v xml:space="preserve"> (Наружный блок) Марка компрессора: S[GMCC]</v>
      </c>
      <c r="T190" t="str">
        <f t="shared" si="27"/>
        <v xml:space="preserve"> (Наружный блок) Размеры (Ш × Г × В): </v>
      </c>
      <c r="U190" t="str">
        <f t="shared" si="28"/>
        <v xml:space="preserve"> (Наружный блок) Упаковка (Ш × Г × В): </v>
      </c>
      <c r="V190" t="str">
        <f t="shared" si="29"/>
        <v xml:space="preserve"> (Наружный блок) Масса (нетто / брутто): </v>
      </c>
      <c r="W190" t="str">
        <f>CONCATENATE($W$4,": ",CONCATENATE("N[",Worksheet!V184,"]"))</f>
        <v xml:space="preserve"> (Наружный блок) Максимальный уровень шума: N[]</v>
      </c>
      <c r="X190" t="str">
        <f>CONCATENATE("N[",Worksheet!AM184,"]")</f>
        <v>N[6,35]</v>
      </c>
      <c r="Y190" t="str">
        <f>CONCATENATE($Y$4,": ",CONCATENATE("N[",Worksheet!AN184,"]"))</f>
        <v xml:space="preserve"> (Соединительные трубы) Газовая линия : N[9,52]</v>
      </c>
      <c r="Z190" t="str">
        <f>CONCATENATE($Z$4,": ",CONCATENATE("N[",Worksheet!P184,"]"))</f>
        <v xml:space="preserve"> (Соединительные трубы) Максимальная длина трубопровода: N[25]</v>
      </c>
      <c r="AA190" t="str">
        <f>CONCATENATE($AA$4,": ",CONCATENATE("S[",Worksheet!Q184,"]"))</f>
        <v xml:space="preserve"> (Соединительные трубы) Максимальный перепад высот: S[10]</v>
      </c>
      <c r="AB190" t="str">
        <f>CONCATENATE($AB$4,": ",CONCATENATE("S[",CONCATENATE("от ",Worksheet!W184," до +",Worksheet!X184),"]"))</f>
        <v xml:space="preserve"> (Допустимая темп. наружного воздуха) Охлаждение: S[от -15 до +50]</v>
      </c>
      <c r="AC190" t="str">
        <f>CONCATENATE($AC$4,": ",CONCATENATE("S[",CONCATENATE("от ",Worksheet!Y184," до +",Worksheet!Z184),"]"))</f>
        <v xml:space="preserve"> (Допустимая темп. наружного воздуха) Обогрев: S[от -15 до +24]</v>
      </c>
    </row>
    <row r="191" spans="1:29" x14ac:dyDescent="0.25">
      <c r="A191" t="str">
        <f>CONCATENATE($A$4,": ",CONCATENATE("E[",Worksheet!B185,"]"))</f>
        <v>Производитель: E[LESSAR]</v>
      </c>
      <c r="B191" s="11" t="str">
        <f>CONCATENATE($B$4,": ",CONCATENATE(Worksheet!C185,"[",IF(LEFT(TRIM(Worksheet!D185),6)="Сплит-","Сплит-система",IF(LEFT(TRIM(Worksheet!D185),1)="Блок н","Наружный блок","Блок внутренний")),"]"))</f>
        <v xml:space="preserve"> Тип: RAC[Сплит-система]</v>
      </c>
      <c r="C191" t="str">
        <f>CONCATENATE($C$4,": ",CONCATENATE("N[",Worksheet!L185,"]"))</f>
        <v xml:space="preserve"> (Сплит система) Холодопроизводительность: N[3,52 (1,32–4,31)]</v>
      </c>
      <c r="D191" t="str">
        <f>CONCATENATE($D$4,": ",CONCATENATE("N[",Worksheet!AC185,"]"))</f>
        <v xml:space="preserve"> (Сплит система) Площадь помещения: N[]</v>
      </c>
      <c r="E191" t="str">
        <f>CONCATENATE($E$4,": ",IF(Worksheet!K185="Y",CONCATENATE("S[","да]"),CONCATENATE("S[","нет]")))</f>
        <v xml:space="preserve"> (Сплит система) Инвертор: S[да]</v>
      </c>
      <c r="F191" t="str">
        <f>CONCATENATE($F$4,": ",CONCATENATE("N[",Worksheet!M185,"]"))</f>
        <v xml:space="preserve"> (Сплит система) Теплопроизводительность: N[3,81 (0,88–4,40)]</v>
      </c>
      <c r="G191" t="str">
        <f>CONCATENATE($G$4,": ",CONCATENATE("N[",Worksheet!N185,"]"))</f>
        <v xml:space="preserve"> (Потребляемая мощность) Охлаждение: N[0,900 (0,130–1,650)]</v>
      </c>
      <c r="H191" t="str">
        <f>CONCATENATE($H$4,": ",CONCATENATE("N[",Worksheet!O185,"]"))</f>
        <v xml:space="preserve"> (Потребляемая мощность) Обогрев: N[0,95 (0,120–1,500)]</v>
      </c>
      <c r="I191" t="str">
        <f t="shared" si="20"/>
        <v xml:space="preserve"> (Рабочий ток) Охлаждение: </v>
      </c>
      <c r="J191" t="str">
        <f t="shared" si="21"/>
        <v xml:space="preserve"> (Рабочий ток) Обогрев: </v>
      </c>
      <c r="K191" t="str">
        <f t="shared" si="21"/>
        <v xml:space="preserve"> (Рабочий ток) Обогрев: </v>
      </c>
      <c r="L191" t="str">
        <f>CONCATENATE($L$4,": ",CONCATENATE("S[",Worksheet!AT185,"]"))</f>
        <v xml:space="preserve"> (Рабочий ток) Хладагент: S[R32]</v>
      </c>
      <c r="M191" t="str">
        <f t="shared" si="22"/>
        <v xml:space="preserve"> (Рабочий ток) Количество хладагента: </v>
      </c>
      <c r="N191" t="str">
        <f t="shared" si="23"/>
        <v xml:space="preserve"> (Рабочий ток) Объем рециркулируемого воздуха внутреннего блока: </v>
      </c>
      <c r="O191" t="str">
        <f t="shared" si="24"/>
        <v xml:space="preserve"> (Внутренний блок) Размеры (Ш × Г × В): </v>
      </c>
      <c r="P191" t="str">
        <f t="shared" si="25"/>
        <v xml:space="preserve"> (Внутренний блок) Упаковка (Ш × Г × В): </v>
      </c>
      <c r="Q191" t="str">
        <f t="shared" si="26"/>
        <v xml:space="preserve"> (Внутренний блок) Масса (нетто / брутто): </v>
      </c>
      <c r="R191" t="str">
        <f>CONCATENATE($R$4,": ",CONCATENATE("S[",CONCATENATE(Worksheet!R185," / ",Worksheet!S185),"]"))</f>
        <v xml:space="preserve"> (Внутренний блок) Уровень шума мин. / макс.: S[ / ]</v>
      </c>
      <c r="S191" t="str">
        <f>CONCATENATE($S$4,": ",CONCATENATE("S[",Worksheet!AK185,"]"))</f>
        <v xml:space="preserve"> (Наружный блок) Марка компрессора: S[GMCC]</v>
      </c>
      <c r="T191" t="str">
        <f t="shared" si="27"/>
        <v xml:space="preserve"> (Наружный блок) Размеры (Ш × Г × В): </v>
      </c>
      <c r="U191" t="str">
        <f t="shared" si="28"/>
        <v xml:space="preserve"> (Наружный блок) Упаковка (Ш × Г × В): </v>
      </c>
      <c r="V191" t="str">
        <f t="shared" si="29"/>
        <v xml:space="preserve"> (Наружный блок) Масса (нетто / брутто): </v>
      </c>
      <c r="W191" t="str">
        <f>CONCATENATE($W$4,": ",CONCATENATE("N[",Worksheet!V185,"]"))</f>
        <v xml:space="preserve"> (Наружный блок) Максимальный уровень шума: N[]</v>
      </c>
      <c r="X191" t="str">
        <f>CONCATENATE("N[",Worksheet!AM185,"]")</f>
        <v>N[6,35]</v>
      </c>
      <c r="Y191" t="str">
        <f>CONCATENATE($Y$4,": ",CONCATENATE("N[",Worksheet!AN185,"]"))</f>
        <v xml:space="preserve"> (Соединительные трубы) Газовая линия : N[9,52]</v>
      </c>
      <c r="Z191" t="str">
        <f>CONCATENATE($Z$4,": ",CONCATENATE("N[",Worksheet!P185,"]"))</f>
        <v xml:space="preserve"> (Соединительные трубы) Максимальная длина трубопровода: N[25]</v>
      </c>
      <c r="AA191" t="str">
        <f>CONCATENATE($AA$4,": ",CONCATENATE("S[",Worksheet!Q185,"]"))</f>
        <v xml:space="preserve"> (Соединительные трубы) Максимальный перепад высот: S[10]</v>
      </c>
      <c r="AB191" t="str">
        <f>CONCATENATE($AB$4,": ",CONCATENATE("S[",CONCATENATE("от ",Worksheet!W185," до +",Worksheet!X185),"]"))</f>
        <v xml:space="preserve"> (Допустимая темп. наружного воздуха) Охлаждение: S[от -15 до +50]</v>
      </c>
      <c r="AC191" t="str">
        <f>CONCATENATE($AC$4,": ",CONCATENATE("S[",CONCATENATE("от ",Worksheet!Y185," до +",Worksheet!Z185),"]"))</f>
        <v xml:space="preserve"> (Допустимая темп. наружного воздуха) Обогрев: S[от -15 до +24]</v>
      </c>
    </row>
    <row r="192" spans="1:29" x14ac:dyDescent="0.25">
      <c r="A192" t="str">
        <f>CONCATENATE($A$4,": ",CONCATENATE("E[",Worksheet!B186,"]"))</f>
        <v>Производитель: E[LESSAR]</v>
      </c>
      <c r="B192" s="11" t="str">
        <f>CONCATENATE($B$4,": ",CONCATENATE(Worksheet!C186,"[",IF(LEFT(TRIM(Worksheet!D186),6)="Сплит-","Сплит-система",IF(LEFT(TRIM(Worksheet!D186),1)="Блок н","Наружный блок","Блок внутренний")),"]"))</f>
        <v xml:space="preserve"> Тип: PAC[Сплит-система]</v>
      </c>
      <c r="C192" t="str">
        <f>CONCATENATE($C$4,": ",CONCATENATE("N[",Worksheet!L186,"]"))</f>
        <v xml:space="preserve"> (Сплит система) Холодопроизводительность: N[28,0]</v>
      </c>
      <c r="D192" t="str">
        <f>CONCATENATE($D$4,": ",CONCATENATE("N[",Worksheet!AC186,"]"))</f>
        <v xml:space="preserve"> (Сплит система) Площадь помещения: N[]</v>
      </c>
      <c r="E192" t="str">
        <f>CONCATENATE($E$4,": ",IF(Worksheet!K186="Y",CONCATENATE("S[","да]"),CONCATENATE("S[","нет]")))</f>
        <v xml:space="preserve"> (Сплит система) Инвертор: S[да]</v>
      </c>
      <c r="F192" t="str">
        <f>CONCATENATE($F$4,": ",CONCATENATE("N[",Worksheet!M186,"]"))</f>
        <v xml:space="preserve"> (Сплит система) Теплопроизводительность: N[31,0]</v>
      </c>
      <c r="G192" t="str">
        <f>CONCATENATE($G$4,": ",CONCATENATE("N[",Worksheet!N186,"]"))</f>
        <v xml:space="preserve"> (Потребляемая мощность) Охлаждение: N[11,2]</v>
      </c>
      <c r="H192" t="str">
        <f>CONCATENATE($H$4,": ",CONCATENATE("N[",Worksheet!O186,"]"))</f>
        <v xml:space="preserve"> (Потребляемая мощность) Обогрев: N[9,39]</v>
      </c>
      <c r="I192" t="str">
        <f t="shared" si="20"/>
        <v xml:space="preserve"> (Рабочий ток) Охлаждение: </v>
      </c>
      <c r="J192" t="str">
        <f t="shared" si="21"/>
        <v xml:space="preserve"> (Рабочий ток) Обогрев: </v>
      </c>
      <c r="K192" t="str">
        <f t="shared" si="21"/>
        <v xml:space="preserve"> (Рабочий ток) Обогрев: </v>
      </c>
      <c r="L192" t="str">
        <f>CONCATENATE($L$4,": ",CONCATENATE("S[",Worksheet!AT186,"]"))</f>
        <v xml:space="preserve"> (Рабочий ток) Хладагент: S[R410A]</v>
      </c>
      <c r="M192" t="str">
        <f t="shared" si="22"/>
        <v xml:space="preserve"> (Рабочий ток) Количество хладагента: </v>
      </c>
      <c r="N192" t="str">
        <f t="shared" si="23"/>
        <v xml:space="preserve"> (Рабочий ток) Объем рециркулируемого воздуха внутреннего блока: </v>
      </c>
      <c r="O192" t="str">
        <f t="shared" si="24"/>
        <v xml:space="preserve"> (Внутренний блок) Размеры (Ш × Г × В): </v>
      </c>
      <c r="P192" t="str">
        <f t="shared" si="25"/>
        <v xml:space="preserve"> (Внутренний блок) Упаковка (Ш × Г × В): </v>
      </c>
      <c r="Q192" t="str">
        <f t="shared" si="26"/>
        <v xml:space="preserve"> (Внутренний блок) Масса (нетто / брутто): </v>
      </c>
      <c r="R192" t="str">
        <f>CONCATENATE($R$4,": ",CONCATENATE("S[",CONCATENATE(Worksheet!R186," / ",Worksheet!S186),"]"))</f>
        <v xml:space="preserve"> (Внутренний блок) Уровень шума мин. / макс.: S[ / ]</v>
      </c>
      <c r="S192" t="str">
        <f>CONCATENATE($S$4,": ",CONCATENATE("S[",Worksheet!AK186,"]"))</f>
        <v xml:space="preserve"> (Наружный блок) Марка компрессора: S[GMCC]</v>
      </c>
      <c r="T192" t="str">
        <f t="shared" si="27"/>
        <v xml:space="preserve"> (Наружный блок) Размеры (Ш × Г × В): </v>
      </c>
      <c r="U192" t="str">
        <f t="shared" si="28"/>
        <v xml:space="preserve"> (Наружный блок) Упаковка (Ш × Г × В): </v>
      </c>
      <c r="V192" t="str">
        <f t="shared" si="29"/>
        <v xml:space="preserve"> (Наружный блок) Масса (нетто / брутто): </v>
      </c>
      <c r="W192" t="str">
        <f>CONCATENATE($W$4,": ",CONCATENATE("N[",Worksheet!V186,"]"))</f>
        <v xml:space="preserve"> (Наружный блок) Максимальный уровень шума: N[]</v>
      </c>
      <c r="X192" t="str">
        <f>CONCATENATE("N[",Worksheet!AM186,"]")</f>
        <v>N[9,52]</v>
      </c>
      <c r="Y192" t="str">
        <f>CONCATENATE($Y$4,": ",CONCATENATE("N[",Worksheet!AN186,"]"))</f>
        <v xml:space="preserve"> (Соединительные трубы) Газовая линия : N[22,1 / 25,4]</v>
      </c>
      <c r="Z192" t="str">
        <f>CONCATENATE($Z$4,": ",CONCATENATE("N[",Worksheet!P186,"]"))</f>
        <v xml:space="preserve"> (Соединительные трубы) Максимальная длина трубопровода: N[50]</v>
      </c>
      <c r="AA192" t="str">
        <f>CONCATENATE($AA$4,": ",CONCATENATE("S[",Worksheet!Q186,"]"))</f>
        <v xml:space="preserve"> (Соединительные трубы) Максимальный перепад высот: S[25]</v>
      </c>
      <c r="AB192" t="str">
        <f>CONCATENATE($AB$4,": ",CONCATENATE("S[",CONCATENATE("от ",Worksheet!W186," до +",Worksheet!X186),"]"))</f>
        <v xml:space="preserve"> (Допустимая темп. наружного воздуха) Охлаждение: S[от 10 до +55]</v>
      </c>
      <c r="AC192" t="str">
        <f>CONCATENATE($AC$4,": ",CONCATENATE("S[",CONCATENATE("от ",Worksheet!Y186," до +",Worksheet!Z186),"]"))</f>
        <v xml:space="preserve"> (Допустимая темп. наружного воздуха) Обогрев: S[от -15 до +27]</v>
      </c>
    </row>
    <row r="193" spans="1:29" x14ac:dyDescent="0.25">
      <c r="A193" t="str">
        <f>CONCATENATE($A$4,": ",CONCATENATE("E[",Worksheet!B187,"]"))</f>
        <v>Производитель: E[LESSAR]</v>
      </c>
      <c r="B193" s="11" t="str">
        <f>CONCATENATE($B$4,": ",CONCATENATE(Worksheet!C187,"[",IF(LEFT(TRIM(Worksheet!D187),6)="Сплит-","Сплит-система",IF(LEFT(TRIM(Worksheet!D187),1)="Блок н","Наружный блок","Блок внутренний")),"]"))</f>
        <v xml:space="preserve"> Тип: PAC[Сплит-система]</v>
      </c>
      <c r="C193" t="str">
        <f>CONCATENATE($C$4,": ",CONCATENATE("N[",Worksheet!L187,"]"))</f>
        <v xml:space="preserve"> (Сплит система) Холодопроизводительность: N[7,03 (2,11–8,44)]</v>
      </c>
      <c r="D193" t="str">
        <f>CONCATENATE($D$4,": ",CONCATENATE("N[",Worksheet!AC187,"]"))</f>
        <v xml:space="preserve"> (Сплит система) Площадь помещения: N[50]</v>
      </c>
      <c r="E193" t="str">
        <f>CONCATENATE($E$4,": ",IF(Worksheet!K187="Y",CONCATENATE("S[","да]"),CONCATENATE("S[","нет]")))</f>
        <v xml:space="preserve"> (Сплит система) Инвертор: S[да]</v>
      </c>
      <c r="F193" t="str">
        <f>CONCATENATE($F$4,": ",CONCATENATE("N[",Worksheet!M187,"]"))</f>
        <v xml:space="preserve"> (Сплит система) Теплопроизводительность: N[7,62 (2,29–9,14)]</v>
      </c>
      <c r="G193" t="str">
        <f>CONCATENATE($G$4,": ",CONCATENATE("N[",Worksheet!N187,"]"))</f>
        <v xml:space="preserve"> (Потребляемая мощность) Охлаждение: N[2,417 (0,691–3,185)]</v>
      </c>
      <c r="H193" t="str">
        <f>CONCATENATE($H$4,": ",CONCATENATE("N[",Worksheet!O187,"]"))</f>
        <v xml:space="preserve"> (Потребляемая мощность) Обогрев: N[2,234 (0,559–2,971)]</v>
      </c>
      <c r="I193" t="str">
        <f t="shared" si="20"/>
        <v xml:space="preserve"> (Рабочий ток) Охлаждение: </v>
      </c>
      <c r="J193" t="str">
        <f t="shared" si="21"/>
        <v xml:space="preserve"> (Рабочий ток) Обогрев: </v>
      </c>
      <c r="K193" t="str">
        <f t="shared" si="21"/>
        <v xml:space="preserve"> (Рабочий ток) Обогрев: </v>
      </c>
      <c r="L193" t="str">
        <f>CONCATENATE($L$4,": ",CONCATENATE("S[",Worksheet!AT187,"]"))</f>
        <v xml:space="preserve"> (Рабочий ток) Хладагент: S[R410A]</v>
      </c>
      <c r="M193" t="str">
        <f t="shared" si="22"/>
        <v xml:space="preserve"> (Рабочий ток) Количество хладагента: </v>
      </c>
      <c r="N193" t="str">
        <f t="shared" si="23"/>
        <v xml:space="preserve"> (Рабочий ток) Объем рециркулируемого воздуха внутреннего блока: </v>
      </c>
      <c r="O193" t="str">
        <f t="shared" si="24"/>
        <v xml:space="preserve"> (Внутренний блок) Размеры (Ш × Г × В): </v>
      </c>
      <c r="P193" t="str">
        <f t="shared" si="25"/>
        <v xml:space="preserve"> (Внутренний блок) Упаковка (Ш × Г × В): </v>
      </c>
      <c r="Q193" t="str">
        <f t="shared" si="26"/>
        <v xml:space="preserve"> (Внутренний блок) Масса (нетто / брутто): </v>
      </c>
      <c r="R193" t="str">
        <f>CONCATENATE($R$4,": ",CONCATENATE("S[",CONCATENATE(Worksheet!R187," / ",Worksheet!S187),"]"))</f>
        <v xml:space="preserve"> (Внутренний блок) Уровень шума мин. / макс.: S[ / ]</v>
      </c>
      <c r="S193" t="str">
        <f>CONCATENATE($S$4,": ",CONCATENATE("S[",Worksheet!AK187,"]"))</f>
        <v xml:space="preserve"> (Наружный блок) Марка компрессора: S[GMCC]</v>
      </c>
      <c r="T193" t="str">
        <f t="shared" si="27"/>
        <v xml:space="preserve"> (Наружный блок) Размеры (Ш × Г × В): </v>
      </c>
      <c r="U193" t="str">
        <f t="shared" si="28"/>
        <v xml:space="preserve"> (Наружный блок) Упаковка (Ш × Г × В): </v>
      </c>
      <c r="V193" t="str">
        <f t="shared" si="29"/>
        <v xml:space="preserve"> (Наружный блок) Масса (нетто / брутто): </v>
      </c>
      <c r="W193" t="str">
        <f>CONCATENATE($W$4,": ",CONCATENATE("N[",Worksheet!V187,"]"))</f>
        <v xml:space="preserve"> (Наружный блок) Максимальный уровень шума: N[]</v>
      </c>
      <c r="X193" t="str">
        <f>CONCATENATE("N[",Worksheet!AM187,"]")</f>
        <v>N[9,52]</v>
      </c>
      <c r="Y193" t="str">
        <f>CONCATENATE($Y$4,": ",CONCATENATE("N[",Worksheet!AN187,"]"))</f>
        <v xml:space="preserve"> (Соединительные трубы) Газовая линия : N[16]</v>
      </c>
      <c r="Z193" t="str">
        <f>CONCATENATE($Z$4,": ",CONCATENATE("N[",Worksheet!P187,"]"))</f>
        <v xml:space="preserve"> (Соединительные трубы) Максимальная длина трубопровода: N[25]</v>
      </c>
      <c r="AA193" t="str">
        <f>CONCATENATE($AA$4,": ",CONCATENATE("S[",Worksheet!Q187,"]"))</f>
        <v xml:space="preserve"> (Соединительные трубы) Максимальный перепад высот: S[15]</v>
      </c>
      <c r="AB193" t="str">
        <f>CONCATENATE($AB$4,": ",CONCATENATE("S[",CONCATENATE("от ",Worksheet!W187," до +",Worksheet!X187),"]"))</f>
        <v xml:space="preserve"> (Допустимая темп. наружного воздуха) Охлаждение: S[от -15 до +50]</v>
      </c>
      <c r="AC193" t="str">
        <f>CONCATENATE($AC$4,": ",CONCATENATE("S[",CONCATENATE("от ",Worksheet!Y187," до +",Worksheet!Z187),"]"))</f>
        <v xml:space="preserve"> (Допустимая темп. наружного воздуха) Обогрев: S[от -15 до +24]</v>
      </c>
    </row>
    <row r="194" spans="1:29" x14ac:dyDescent="0.25">
      <c r="A194" t="str">
        <f>CONCATENATE($A$4,": ",CONCATENATE("E[",Worksheet!B188,"]"))</f>
        <v>Производитель: E[LESSAR]</v>
      </c>
      <c r="B194" s="11" t="str">
        <f>CONCATENATE($B$4,": ",CONCATENATE(Worksheet!C188,"[",IF(LEFT(TRIM(Worksheet!D188),6)="Сплит-","Сплит-система",IF(LEFT(TRIM(Worksheet!D188),1)="Блок н","Наружный блок","Блок внутренний")),"]"))</f>
        <v xml:space="preserve"> Тип: PAC[Сплит-система]</v>
      </c>
      <c r="C194" t="str">
        <f>CONCATENATE($C$4,": ",CONCATENATE("N[",Worksheet!L188,"]"))</f>
        <v xml:space="preserve"> (Сплит система) Холодопроизводительность: N[7,47 (2,81–7,68) ]</v>
      </c>
      <c r="D194" t="str">
        <f>CONCATENATE($D$4,": ",CONCATENATE("N[",Worksheet!AC188,"]"))</f>
        <v xml:space="preserve"> (Сплит система) Площадь помещения: N[]</v>
      </c>
      <c r="E194" t="str">
        <f>CONCATENATE($E$4,": ",IF(Worksheet!K188="Y",CONCATENATE("S[","да]"),CONCATENATE("S[","нет]")))</f>
        <v xml:space="preserve"> (Сплит система) Инвертор: S[да]</v>
      </c>
      <c r="F194" t="str">
        <f>CONCATENATE($F$4,": ",CONCATENATE("N[",Worksheet!M188,"]"))</f>
        <v xml:space="preserve"> (Сплит система) Теплопроизводительность: N[7,91 (3,08–8,35)]</v>
      </c>
      <c r="G194" t="str">
        <f>CONCATENATE($G$4,": ",CONCATENATE("N[",Worksheet!N188,"]"))</f>
        <v xml:space="preserve"> (Потребляемая мощность) Охлаждение: N[2,508 (1,020–2,805)]</v>
      </c>
      <c r="H194" t="str">
        <f>CONCATENATE($H$4,": ",CONCATENATE("N[",Worksheet!O188,"]"))</f>
        <v xml:space="preserve"> (Потребляемая мощность) Обогрев: N[1,978 (0,840–2,310)]</v>
      </c>
      <c r="I194" t="str">
        <f t="shared" si="20"/>
        <v xml:space="preserve"> (Рабочий ток) Охлаждение: </v>
      </c>
      <c r="J194" t="str">
        <f t="shared" si="21"/>
        <v xml:space="preserve"> (Рабочий ток) Обогрев: </v>
      </c>
      <c r="K194" t="str">
        <f t="shared" si="21"/>
        <v xml:space="preserve"> (Рабочий ток) Обогрев: </v>
      </c>
      <c r="L194" t="str">
        <f>CONCATENATE($L$4,": ",CONCATENATE("S[",Worksheet!AT188,"]"))</f>
        <v xml:space="preserve"> (Рабочий ток) Хладагент: S[R410A]</v>
      </c>
      <c r="M194" t="str">
        <f t="shared" si="22"/>
        <v xml:space="preserve"> (Рабочий ток) Количество хладагента: </v>
      </c>
      <c r="N194" t="str">
        <f t="shared" si="23"/>
        <v xml:space="preserve"> (Рабочий ток) Объем рециркулируемого воздуха внутреннего блока: </v>
      </c>
      <c r="O194" t="str">
        <f t="shared" si="24"/>
        <v xml:space="preserve"> (Внутренний блок) Размеры (Ш × Г × В): </v>
      </c>
      <c r="P194" t="str">
        <f t="shared" si="25"/>
        <v xml:space="preserve"> (Внутренний блок) Упаковка (Ш × Г × В): </v>
      </c>
      <c r="Q194" t="str">
        <f t="shared" si="26"/>
        <v xml:space="preserve"> (Внутренний блок) Масса (нетто / брутто): </v>
      </c>
      <c r="R194" t="str">
        <f>CONCATENATE($R$4,": ",CONCATENATE("S[",CONCATENATE(Worksheet!R188," / ",Worksheet!S188),"]"))</f>
        <v xml:space="preserve"> (Внутренний блок) Уровень шума мин. / макс.: S[ / ]</v>
      </c>
      <c r="S194" t="str">
        <f>CONCATENATE($S$4,": ",CONCATENATE("S[",Worksheet!AK188,"]"))</f>
        <v xml:space="preserve"> (Наружный блок) Марка компрессора: S[GMCC]</v>
      </c>
      <c r="T194" t="str">
        <f t="shared" si="27"/>
        <v xml:space="preserve"> (Наружный блок) Размеры (Ш × Г × В): </v>
      </c>
      <c r="U194" t="str">
        <f t="shared" si="28"/>
        <v xml:space="preserve"> (Наружный блок) Упаковка (Ш × Г × В): </v>
      </c>
      <c r="V194" t="str">
        <f t="shared" si="29"/>
        <v xml:space="preserve"> (Наружный блок) Масса (нетто / брутто): </v>
      </c>
      <c r="W194" t="str">
        <f>CONCATENATE($W$4,": ",CONCATENATE("N[",Worksheet!V188,"]"))</f>
        <v xml:space="preserve"> (Наружный блок) Максимальный уровень шума: N[]</v>
      </c>
      <c r="X194" t="str">
        <f>CONCATENATE("N[",Worksheet!AM188,"]")</f>
        <v>N[9,52]</v>
      </c>
      <c r="Y194" t="str">
        <f>CONCATENATE($Y$4,": ",CONCATENATE("N[",Worksheet!AN188,"]"))</f>
        <v xml:space="preserve"> (Соединительные трубы) Газовая линия : N[15,9]</v>
      </c>
      <c r="Z194" t="str">
        <f>CONCATENATE($Z$4,": ",CONCATENATE("N[",Worksheet!P188,"]"))</f>
        <v xml:space="preserve"> (Соединительные трубы) Максимальная длина трубопровода: N[25]</v>
      </c>
      <c r="AA194" t="str">
        <f>CONCATENATE($AA$4,": ",CONCATENATE("S[",Worksheet!Q188,"]"))</f>
        <v xml:space="preserve"> (Соединительные трубы) Максимальный перепад высот: S[15]</v>
      </c>
      <c r="AB194" t="str">
        <f>CONCATENATE($AB$4,": ",CONCATENATE("S[",CONCATENATE("от ",Worksheet!W188," до +",Worksheet!X188),"]"))</f>
        <v xml:space="preserve"> (Допустимая темп. наружного воздуха) Охлаждение: S[от -15 до +50]</v>
      </c>
      <c r="AC194" t="str">
        <f>CONCATENATE($AC$4,": ",CONCATENATE("S[",CONCATENATE("от ",Worksheet!Y188," до +",Worksheet!Z188),"]"))</f>
        <v xml:space="preserve"> (Допустимая темп. наружного воздуха) Обогрев: S[от -15 до +24]</v>
      </c>
    </row>
    <row r="195" spans="1:29" x14ac:dyDescent="0.25">
      <c r="A195" t="str">
        <f>CONCATENATE($A$4,": ",CONCATENATE("E[",Worksheet!B189,"]"))</f>
        <v>Производитель: E[LESSAR]</v>
      </c>
      <c r="B195" s="11" t="str">
        <f>CONCATENATE($B$4,": ",CONCATENATE(Worksheet!C189,"[",IF(LEFT(TRIM(Worksheet!D189),6)="Сплит-","Сплит-система",IF(LEFT(TRIM(Worksheet!D189),1)="Блок н","Наружный блок","Блок внутренний")),"]"))</f>
        <v xml:space="preserve"> Тип: PAC[Сплит-система]</v>
      </c>
      <c r="C195" t="str">
        <f>CONCATENATE($C$4,": ",CONCATENATE("N[",Worksheet!L189,"]"))</f>
        <v xml:space="preserve"> (Сплит система) Холодопроизводительность: N[10,55 (3,17–12,66)]</v>
      </c>
      <c r="D195" t="str">
        <f>CONCATENATE($D$4,": ",CONCATENATE("N[",Worksheet!AC189,"]"))</f>
        <v xml:space="preserve"> (Сплит система) Площадь помещения: N[80]</v>
      </c>
      <c r="E195" t="str">
        <f>CONCATENATE($E$4,": ",IF(Worksheet!K189="Y",CONCATENATE("S[","да]"),CONCATENATE("S[","нет]")))</f>
        <v xml:space="preserve"> (Сплит система) Инвертор: S[да]</v>
      </c>
      <c r="F195" t="str">
        <f>CONCATENATE($F$4,": ",CONCATENATE("N[",Worksheet!M189,"]"))</f>
        <v xml:space="preserve"> (Сплит система) Теплопроизводительность: N[11,14 (3,34–13,36)]</v>
      </c>
      <c r="G195" t="str">
        <f>CONCATENATE($G$4,": ",CONCATENATE("N[",Worksheet!N189,"]"))</f>
        <v xml:space="preserve"> (Потребляемая мощность) Охлаждение: N[3,750 (1,073–4,948)]</v>
      </c>
      <c r="H195" t="str">
        <f>CONCATENATE($H$4,": ",CONCATENATE("N[",Worksheet!O189,"]"))</f>
        <v xml:space="preserve"> (Потребляемая мощность) Обогрев: N[3,080 (0,771–4,101)]</v>
      </c>
      <c r="I195" t="str">
        <f t="shared" si="20"/>
        <v xml:space="preserve"> (Рабочий ток) Охлаждение: </v>
      </c>
      <c r="J195" t="str">
        <f t="shared" si="21"/>
        <v xml:space="preserve"> (Рабочий ток) Обогрев: </v>
      </c>
      <c r="K195" t="str">
        <f t="shared" si="21"/>
        <v xml:space="preserve"> (Рабочий ток) Обогрев: </v>
      </c>
      <c r="L195" t="str">
        <f>CONCATENATE($L$4,": ",CONCATENATE("S[",Worksheet!AT189,"]"))</f>
        <v xml:space="preserve"> (Рабочий ток) Хладагент: S[R410A]</v>
      </c>
      <c r="M195" t="str">
        <f t="shared" si="22"/>
        <v xml:space="preserve"> (Рабочий ток) Количество хладагента: </v>
      </c>
      <c r="N195" t="str">
        <f t="shared" si="23"/>
        <v xml:space="preserve"> (Рабочий ток) Объем рециркулируемого воздуха внутреннего блока: </v>
      </c>
      <c r="O195" t="str">
        <f t="shared" si="24"/>
        <v xml:space="preserve"> (Внутренний блок) Размеры (Ш × Г × В): </v>
      </c>
      <c r="P195" t="str">
        <f t="shared" si="25"/>
        <v xml:space="preserve"> (Внутренний блок) Упаковка (Ш × Г × В): </v>
      </c>
      <c r="Q195" t="str">
        <f t="shared" si="26"/>
        <v xml:space="preserve"> (Внутренний блок) Масса (нетто / брутто): </v>
      </c>
      <c r="R195" t="str">
        <f>CONCATENATE($R$4,": ",CONCATENATE("S[",CONCATENATE(Worksheet!R189," / ",Worksheet!S189),"]"))</f>
        <v xml:space="preserve"> (Внутренний блок) Уровень шума мин. / макс.: S[ / ]</v>
      </c>
      <c r="S195" t="str">
        <f>CONCATENATE($S$4,": ",CONCATENATE("S[",Worksheet!AK189,"]"))</f>
        <v xml:space="preserve"> (Наружный блок) Марка компрессора: S[GMCC]</v>
      </c>
      <c r="T195" t="str">
        <f t="shared" si="27"/>
        <v xml:space="preserve"> (Наружный блок) Размеры (Ш × Г × В): </v>
      </c>
      <c r="U195" t="str">
        <f t="shared" si="28"/>
        <v xml:space="preserve"> (Наружный блок) Упаковка (Ш × Г × В): </v>
      </c>
      <c r="V195" t="str">
        <f t="shared" si="29"/>
        <v xml:space="preserve"> (Наружный блок) Масса (нетто / брутто): </v>
      </c>
      <c r="W195" t="str">
        <f>CONCATENATE($W$4,": ",CONCATENATE("N[",Worksheet!V189,"]"))</f>
        <v xml:space="preserve"> (Наружный блок) Максимальный уровень шума: N[]</v>
      </c>
      <c r="X195" t="str">
        <f>CONCATENATE("N[",Worksheet!AM189,"]")</f>
        <v>N[9,52]</v>
      </c>
      <c r="Y195" t="str">
        <f>CONCATENATE($Y$4,": ",CONCATENATE("N[",Worksheet!AN189,"]"))</f>
        <v xml:space="preserve"> (Соединительные трубы) Газовая линия : N[19]</v>
      </c>
      <c r="Z195" t="str">
        <f>CONCATENATE($Z$4,": ",CONCATENATE("N[",Worksheet!P189,"]"))</f>
        <v xml:space="preserve"> (Соединительные трубы) Максимальная длина трубопровода: N[30]</v>
      </c>
      <c r="AA195" t="str">
        <f>CONCATENATE($AA$4,": ",CONCATENATE("S[",Worksheet!Q189,"]"))</f>
        <v xml:space="preserve"> (Соединительные трубы) Максимальный перепад высот: S[20]</v>
      </c>
      <c r="AB195" t="str">
        <f>CONCATENATE($AB$4,": ",CONCATENATE("S[",CONCATENATE("от ",Worksheet!W189," до +",Worksheet!X189),"]"))</f>
        <v xml:space="preserve"> (Допустимая темп. наружного воздуха) Охлаждение: S[от -15 до +50]</v>
      </c>
      <c r="AC195" t="str">
        <f>CONCATENATE($AC$4,": ",CONCATENATE("S[",CONCATENATE("от ",Worksheet!Y189," до +",Worksheet!Z189),"]"))</f>
        <v xml:space="preserve"> (Допустимая темп. наружного воздуха) Обогрев: S[от -15 до +24]</v>
      </c>
    </row>
    <row r="196" spans="1:29" x14ac:dyDescent="0.25">
      <c r="A196" t="str">
        <f>CONCATENATE($A$4,": ",CONCATENATE("E[",Worksheet!B190,"]"))</f>
        <v>Производитель: E[LESSAR]</v>
      </c>
      <c r="B196" s="11" t="str">
        <f>CONCATENATE($B$4,": ",CONCATENATE(Worksheet!C190,"[",IF(LEFT(TRIM(Worksheet!D190),6)="Сплит-","Сплит-система",IF(LEFT(TRIM(Worksheet!D190),1)="Блок н","Наружный блок","Блок внутренний")),"]"))</f>
        <v xml:space="preserve"> Тип: PAC[Сплит-система]</v>
      </c>
      <c r="C196" t="str">
        <f>CONCATENATE($C$4,": ",CONCATENATE("N[",Worksheet!L190,"]"))</f>
        <v xml:space="preserve"> (Сплит система) Холодопроизводительность: N[10,55 (2,70–10,84)]</v>
      </c>
      <c r="D196" t="str">
        <f>CONCATENATE($D$4,": ",CONCATENATE("N[",Worksheet!AC190,"]"))</f>
        <v xml:space="preserve"> (Сплит система) Площадь помещения: N[]</v>
      </c>
      <c r="E196" t="str">
        <f>CONCATENATE($E$4,": ",IF(Worksheet!K190="Y",CONCATENATE("S[","да]"),CONCATENATE("S[","нет]")))</f>
        <v xml:space="preserve"> (Сплит система) Инвертор: S[нет]</v>
      </c>
      <c r="F196" t="str">
        <f>CONCATENATE($F$4,": ",CONCATENATE("N[",Worksheet!M190,"]"))</f>
        <v xml:space="preserve"> (Сплит система) Теплопроизводительность: N[11,14 (2,78–12,31)]</v>
      </c>
      <c r="G196" t="str">
        <f>CONCATENATE($G$4,": ",CONCATENATE("N[",Worksheet!N190,"]"))</f>
        <v xml:space="preserve"> (Потребляемая мощность) Охлаждение: N[3,900 (0,950–3,900)]</v>
      </c>
      <c r="H196" t="str">
        <f>CONCATENATE($H$4,": ",CONCATENATE("N[",Worksheet!O190,"]"))</f>
        <v xml:space="preserve"> (Потребляемая мощность) Обогрев: N[3,150 (0,850–3,750)]</v>
      </c>
      <c r="I196" t="str">
        <f t="shared" si="20"/>
        <v xml:space="preserve"> (Рабочий ток) Охлаждение: </v>
      </c>
      <c r="J196" t="str">
        <f t="shared" si="21"/>
        <v xml:space="preserve"> (Рабочий ток) Обогрев: </v>
      </c>
      <c r="K196" t="str">
        <f t="shared" si="21"/>
        <v xml:space="preserve"> (Рабочий ток) Обогрев: </v>
      </c>
      <c r="L196" t="str">
        <f>CONCATENATE($L$4,": ",CONCATENATE("S[",Worksheet!AT190,"]"))</f>
        <v xml:space="preserve"> (Рабочий ток) Хладагент: S[R410A]</v>
      </c>
      <c r="M196" t="str">
        <f t="shared" si="22"/>
        <v xml:space="preserve"> (Рабочий ток) Количество хладагента: </v>
      </c>
      <c r="N196" t="str">
        <f t="shared" si="23"/>
        <v xml:space="preserve"> (Рабочий ток) Объем рециркулируемого воздуха внутреннего блока: </v>
      </c>
      <c r="O196" t="str">
        <f t="shared" si="24"/>
        <v xml:space="preserve"> (Внутренний блок) Размеры (Ш × Г × В): </v>
      </c>
      <c r="P196" t="str">
        <f t="shared" si="25"/>
        <v xml:space="preserve"> (Внутренний блок) Упаковка (Ш × Г × В): </v>
      </c>
      <c r="Q196" t="str">
        <f t="shared" si="26"/>
        <v xml:space="preserve"> (Внутренний блок) Масса (нетто / брутто): </v>
      </c>
      <c r="R196" t="str">
        <f>CONCATENATE($R$4,": ",CONCATENATE("S[",CONCATENATE(Worksheet!R190," / ",Worksheet!S190),"]"))</f>
        <v xml:space="preserve"> (Внутренний блок) Уровень шума мин. / макс.: S[ / ]</v>
      </c>
      <c r="S196" t="str">
        <f>CONCATENATE($S$4,": ",CONCATENATE("S[",Worksheet!AK190,"]"))</f>
        <v xml:space="preserve"> (Наружный блок) Марка компрессора: S[GMCC]</v>
      </c>
      <c r="T196" t="str">
        <f t="shared" si="27"/>
        <v xml:space="preserve"> (Наружный блок) Размеры (Ш × Г × В): </v>
      </c>
      <c r="U196" t="str">
        <f t="shared" si="28"/>
        <v xml:space="preserve"> (Наружный блок) Упаковка (Ш × Г × В): </v>
      </c>
      <c r="V196" t="str">
        <f t="shared" si="29"/>
        <v xml:space="preserve"> (Наружный блок) Масса (нетто / брутто): </v>
      </c>
      <c r="W196" t="str">
        <f>CONCATENATE($W$4,": ",CONCATENATE("N[",Worksheet!V190,"]"))</f>
        <v xml:space="preserve"> (Наружный блок) Максимальный уровень шума: N[]</v>
      </c>
      <c r="X196" t="str">
        <f>CONCATENATE("N[",Worksheet!AM190,"]")</f>
        <v>N[9,52]</v>
      </c>
      <c r="Y196" t="str">
        <f>CONCATENATE($Y$4,": ",CONCATENATE("N[",Worksheet!AN190,"]"))</f>
        <v xml:space="preserve"> (Соединительные трубы) Газовая линия : N[15,9]</v>
      </c>
      <c r="Z196" t="str">
        <f>CONCATENATE($Z$4,": ",CONCATENATE("N[",Worksheet!P190,"]"))</f>
        <v xml:space="preserve"> (Соединительные трубы) Максимальная длина трубопровода: N[30]</v>
      </c>
      <c r="AA196" t="str">
        <f>CONCATENATE($AA$4,": ",CONCATENATE("S[",Worksheet!Q190,"]"))</f>
        <v xml:space="preserve"> (Соединительные трубы) Максимальный перепад высот: S[20]</v>
      </c>
      <c r="AB196" t="str">
        <f>CONCATENATE($AB$4,": ",CONCATENATE("S[",CONCATENATE("от ",Worksheet!W190," до +",Worksheet!X190),"]"))</f>
        <v xml:space="preserve"> (Допустимая темп. наружного воздуха) Охлаждение: S[от -15 до +50]</v>
      </c>
      <c r="AC196" t="str">
        <f>CONCATENATE($AC$4,": ",CONCATENATE("S[",CONCATENATE("от ",Worksheet!Y190," до +",Worksheet!Z190),"]"))</f>
        <v xml:space="preserve"> (Допустимая темп. наружного воздуха) Обогрев: S[от -15 до +24]</v>
      </c>
    </row>
    <row r="197" spans="1:29" x14ac:dyDescent="0.25">
      <c r="A197" t="str">
        <f>CONCATENATE($A$4,": ",CONCATENATE("E[",Worksheet!B191,"]"))</f>
        <v>Производитель: E[LESSAR]</v>
      </c>
      <c r="B197" s="11" t="str">
        <f>CONCATENATE($B$4,": ",CONCATENATE(Worksheet!C191,"[",IF(LEFT(TRIM(Worksheet!D191),6)="Сплит-","Сплит-система",IF(LEFT(TRIM(Worksheet!D191),1)="Блок н","Наружный блок","Блок внутренний")),"]"))</f>
        <v xml:space="preserve"> Тип: PAC[Сплит-система]</v>
      </c>
      <c r="C197" t="str">
        <f>CONCATENATE($C$4,": ",CONCATENATE("N[",Worksheet!L191,"]"))</f>
        <v xml:space="preserve"> (Сплит система) Холодопроизводительность: N[11,14 (4,25–11,58)]</v>
      </c>
      <c r="D197" t="str">
        <f>CONCATENATE($D$4,": ",CONCATENATE("N[",Worksheet!AC191,"]"))</f>
        <v xml:space="preserve"> (Сплит система) Площадь помещения: N[]</v>
      </c>
      <c r="E197" t="str">
        <f>CONCATENATE($E$4,": ",IF(Worksheet!K191="Y",CONCATENATE("S[","да]"),CONCATENATE("S[","нет]")))</f>
        <v xml:space="preserve"> (Сплит система) Инвертор: S[да]</v>
      </c>
      <c r="F197" t="str">
        <f>CONCATENATE($F$4,": ",CONCATENATE("N[",Worksheet!M191,"]"))</f>
        <v xml:space="preserve"> (Сплит система) Теплопроизводительность: N[11,87 (4,84–12,75)]</v>
      </c>
      <c r="G197" t="str">
        <f>CONCATENATE($G$4,": ",CONCATENATE("N[",Worksheet!N191,"]"))</f>
        <v xml:space="preserve"> (Потребляемая мощность) Охлаждение: N[3,840 (0,950–4,050)]</v>
      </c>
      <c r="H197" t="str">
        <f>CONCATENATE($H$4,": ",CONCATENATE("N[",Worksheet!O191,"]"))</f>
        <v xml:space="preserve"> (Потребляемая мощность) Обогрев: N[3,288 (0,850–3,750)]</v>
      </c>
      <c r="I197" t="str">
        <f t="shared" si="20"/>
        <v xml:space="preserve"> (Рабочий ток) Охлаждение: </v>
      </c>
      <c r="J197" t="str">
        <f t="shared" si="21"/>
        <v xml:space="preserve"> (Рабочий ток) Обогрев: </v>
      </c>
      <c r="K197" t="str">
        <f t="shared" si="21"/>
        <v xml:space="preserve"> (Рабочий ток) Обогрев: </v>
      </c>
      <c r="L197" t="str">
        <f>CONCATENATE($L$4,": ",CONCATENATE("S[",Worksheet!AT191,"]"))</f>
        <v xml:space="preserve"> (Рабочий ток) Хладагент: S[R410A]</v>
      </c>
      <c r="M197" t="str">
        <f t="shared" si="22"/>
        <v xml:space="preserve"> (Рабочий ток) Количество хладагента: </v>
      </c>
      <c r="N197" t="str">
        <f t="shared" si="23"/>
        <v xml:space="preserve"> (Рабочий ток) Объем рециркулируемого воздуха внутреннего блока: </v>
      </c>
      <c r="O197" t="str">
        <f t="shared" si="24"/>
        <v xml:space="preserve"> (Внутренний блок) Размеры (Ш × Г × В): </v>
      </c>
      <c r="P197" t="str">
        <f t="shared" si="25"/>
        <v xml:space="preserve"> (Внутренний блок) Упаковка (Ш × Г × В): </v>
      </c>
      <c r="Q197" t="str">
        <f t="shared" si="26"/>
        <v xml:space="preserve"> (Внутренний блок) Масса (нетто / брутто): </v>
      </c>
      <c r="R197" t="str">
        <f>CONCATENATE($R$4,": ",CONCATENATE("S[",CONCATENATE(Worksheet!R191," / ",Worksheet!S191),"]"))</f>
        <v xml:space="preserve"> (Внутренний блок) Уровень шума мин. / макс.: S[ / ]</v>
      </c>
      <c r="S197" t="str">
        <f>CONCATENATE($S$4,": ",CONCATENATE("S[",Worksheet!AK191,"]"))</f>
        <v xml:space="preserve"> (Наружный блок) Марка компрессора: S[GMCC]</v>
      </c>
      <c r="T197" t="str">
        <f t="shared" si="27"/>
        <v xml:space="preserve"> (Наружный блок) Размеры (Ш × Г × В): </v>
      </c>
      <c r="U197" t="str">
        <f t="shared" si="28"/>
        <v xml:space="preserve"> (Наружный блок) Упаковка (Ш × Г × В): </v>
      </c>
      <c r="V197" t="str">
        <f t="shared" si="29"/>
        <v xml:space="preserve"> (Наружный блок) Масса (нетто / брутто): </v>
      </c>
      <c r="W197" t="str">
        <f>CONCATENATE($W$4,": ",CONCATENATE("N[",Worksheet!V191,"]"))</f>
        <v xml:space="preserve"> (Наружный блок) Максимальный уровень шума: N[]</v>
      </c>
      <c r="X197" t="str">
        <f>CONCATENATE("N[",Worksheet!AM191,"]")</f>
        <v>N[9,52]</v>
      </c>
      <c r="Y197" t="str">
        <f>CONCATENATE($Y$4,": ",CONCATENATE("N[",Worksheet!AN191,"]"))</f>
        <v xml:space="preserve"> (Соединительные трубы) Газовая линия : N[15,9]</v>
      </c>
      <c r="Z197" t="str">
        <f>CONCATENATE($Z$4,": ",CONCATENATE("N[",Worksheet!P191,"]"))</f>
        <v xml:space="preserve"> (Соединительные трубы) Максимальная длина трубопровода: N[30]</v>
      </c>
      <c r="AA197" t="str">
        <f>CONCATENATE($AA$4,": ",CONCATENATE("S[",Worksheet!Q191,"]"))</f>
        <v xml:space="preserve"> (Соединительные трубы) Максимальный перепад высот: S[20]</v>
      </c>
      <c r="AB197" t="str">
        <f>CONCATENATE($AB$4,": ",CONCATENATE("S[",CONCATENATE("от ",Worksheet!W191," до +",Worksheet!X191),"]"))</f>
        <v xml:space="preserve"> (Допустимая темп. наружного воздуха) Охлаждение: S[от -15 до +50]</v>
      </c>
      <c r="AC197" t="str">
        <f>CONCATENATE($AC$4,": ",CONCATENATE("S[",CONCATENATE("от ",Worksheet!Y191," до +",Worksheet!Z191),"]"))</f>
        <v xml:space="preserve"> (Допустимая темп. наружного воздуха) Обогрев: S[от -15 до +24]</v>
      </c>
    </row>
    <row r="198" spans="1:29" x14ac:dyDescent="0.25">
      <c r="A198" t="str">
        <f>CONCATENATE($A$4,": ",CONCATENATE("E[",Worksheet!B192,"]"))</f>
        <v>Производитель: E[LESSAR]</v>
      </c>
      <c r="B198" s="11" t="str">
        <f>CONCATENATE($B$4,": ",CONCATENATE(Worksheet!C192,"[",IF(LEFT(TRIM(Worksheet!D192),6)="Сплит-","Сплит-система",IF(LEFT(TRIM(Worksheet!D192),1)="Блок н","Наружный блок","Блок внутренний")),"]"))</f>
        <v xml:space="preserve"> Тип: PAC[Сплит-система]</v>
      </c>
      <c r="C198" t="str">
        <f>CONCATENATE($C$4,": ",CONCATENATE("N[",Worksheet!L192,"]"))</f>
        <v xml:space="preserve"> (Сплит система) Холодопроизводительность: N[13,39 (4,02–16,07)]</v>
      </c>
      <c r="D198" t="str">
        <f>CONCATENATE($D$4,": ",CONCATENATE("N[",Worksheet!AC192,"]"))</f>
        <v xml:space="preserve"> (Сплит система) Площадь помещения: N[90]</v>
      </c>
      <c r="E198" t="str">
        <f>CONCATENATE($E$4,": ",IF(Worksheet!K192="Y",CONCATENATE("S[","да]"),CONCATENATE("S[","нет]")))</f>
        <v xml:space="preserve"> (Сплит система) Инвертор: S[да]</v>
      </c>
      <c r="F198" t="str">
        <f>CONCATENATE($F$4,": ",CONCATENATE("N[",Worksheet!M192,"]"))</f>
        <v xml:space="preserve"> (Сплит система) Теплопроизводительность: N[14,65 (4,40–17,58)]</v>
      </c>
      <c r="G198" t="str">
        <f>CONCATENATE($G$4,": ",CONCATENATE("N[",Worksheet!N192,"]"))</f>
        <v xml:space="preserve"> (Потребляемая мощность) Охлаждение: N[4,590 (1,311–6,044)]</v>
      </c>
      <c r="H198" t="str">
        <f>CONCATENATE($H$4,": ",CONCATENATE("N[",Worksheet!O192,"]"))</f>
        <v xml:space="preserve"> (Потребляемая мощность) Обогрев: N[4,170 (1,044–5,550)]</v>
      </c>
      <c r="I198" t="str">
        <f t="shared" si="20"/>
        <v xml:space="preserve"> (Рабочий ток) Охлаждение: </v>
      </c>
      <c r="J198" t="str">
        <f t="shared" si="21"/>
        <v xml:space="preserve"> (Рабочий ток) Обогрев: </v>
      </c>
      <c r="K198" t="str">
        <f t="shared" si="21"/>
        <v xml:space="preserve"> (Рабочий ток) Обогрев: </v>
      </c>
      <c r="L198" t="str">
        <f>CONCATENATE($L$4,": ",CONCATENATE("S[",Worksheet!AT192,"]"))</f>
        <v xml:space="preserve"> (Рабочий ток) Хладагент: S[R410A]</v>
      </c>
      <c r="M198" t="str">
        <f t="shared" si="22"/>
        <v xml:space="preserve"> (Рабочий ток) Количество хладагента: </v>
      </c>
      <c r="N198" t="str">
        <f t="shared" si="23"/>
        <v xml:space="preserve"> (Рабочий ток) Объем рециркулируемого воздуха внутреннего блока: </v>
      </c>
      <c r="O198" t="str">
        <f t="shared" si="24"/>
        <v xml:space="preserve"> (Внутренний блок) Размеры (Ш × Г × В): </v>
      </c>
      <c r="P198" t="str">
        <f t="shared" si="25"/>
        <v xml:space="preserve"> (Внутренний блок) Упаковка (Ш × Г × В): </v>
      </c>
      <c r="Q198" t="str">
        <f t="shared" si="26"/>
        <v xml:space="preserve"> (Внутренний блок) Масса (нетто / брутто): </v>
      </c>
      <c r="R198" t="str">
        <f>CONCATENATE($R$4,": ",CONCATENATE("S[",CONCATENATE(Worksheet!R192," / ",Worksheet!S192),"]"))</f>
        <v xml:space="preserve"> (Внутренний блок) Уровень шума мин. / макс.: S[ / ]</v>
      </c>
      <c r="S198" t="str">
        <f>CONCATENATE($S$4,": ",CONCATENATE("S[",Worksheet!AK192,"]"))</f>
        <v xml:space="preserve"> (Наружный блок) Марка компрессора: S[GMCC]</v>
      </c>
      <c r="T198" t="str">
        <f t="shared" si="27"/>
        <v xml:space="preserve"> (Наружный блок) Размеры (Ш × Г × В): </v>
      </c>
      <c r="U198" t="str">
        <f t="shared" si="28"/>
        <v xml:space="preserve"> (Наружный блок) Упаковка (Ш × Г × В): </v>
      </c>
      <c r="V198" t="str">
        <f t="shared" si="29"/>
        <v xml:space="preserve"> (Наружный блок) Масса (нетто / брутто): </v>
      </c>
      <c r="W198" t="str">
        <f>CONCATENATE($W$4,": ",CONCATENATE("N[",Worksheet!V192,"]"))</f>
        <v xml:space="preserve"> (Наружный блок) Максимальный уровень шума: N[]</v>
      </c>
      <c r="X198" t="str">
        <f>CONCATENATE("N[",Worksheet!AM192,"]")</f>
        <v>N[9,52]</v>
      </c>
      <c r="Y198" t="str">
        <f>CONCATENATE($Y$4,": ",CONCATENATE("N[",Worksheet!AN192,"]"))</f>
        <v xml:space="preserve"> (Соединительные трубы) Газовая линия : N[19]</v>
      </c>
      <c r="Z198" t="str">
        <f>CONCATENATE($Z$4,": ",CONCATENATE("N[",Worksheet!P192,"]"))</f>
        <v xml:space="preserve"> (Соединительные трубы) Максимальная длина трубопровода: N[50]</v>
      </c>
      <c r="AA198" t="str">
        <f>CONCATENATE($AA$4,": ",CONCATENATE("S[",Worksheet!Q192,"]"))</f>
        <v xml:space="preserve"> (Соединительные трубы) Максимальный перепад высот: S[25]</v>
      </c>
      <c r="AB198" t="str">
        <f>CONCATENATE($AB$4,": ",CONCATENATE("S[",CONCATENATE("от ",Worksheet!W192," до +",Worksheet!X192),"]"))</f>
        <v xml:space="preserve"> (Допустимая темп. наружного воздуха) Охлаждение: S[от -15 до +50]</v>
      </c>
      <c r="AC198" t="str">
        <f>CONCATENATE($AC$4,": ",CONCATENATE("S[",CONCATENATE("от ",Worksheet!Y192," до +",Worksheet!Z192),"]"))</f>
        <v xml:space="preserve"> (Допустимая темп. наружного воздуха) Обогрев: S[от -15 до +24]</v>
      </c>
    </row>
    <row r="199" spans="1:29" x14ac:dyDescent="0.25">
      <c r="A199" t="str">
        <f>CONCATENATE($A$4,": ",CONCATENATE("E[",Worksheet!B193,"]"))</f>
        <v>Производитель: E[LESSAR]</v>
      </c>
      <c r="B199" s="11" t="str">
        <f>CONCATENATE($B$4,": ",CONCATENATE(Worksheet!C193,"[",IF(LEFT(TRIM(Worksheet!D193),6)="Сплит-","Сплит-система",IF(LEFT(TRIM(Worksheet!D193),1)="Блок н","Наружный блок","Блок внутренний")),"]"))</f>
        <v xml:space="preserve"> Тип: PAC[Сплит-система]</v>
      </c>
      <c r="C199" t="str">
        <f>CONCATENATE($C$4,": ",CONCATENATE("N[",Worksheet!L193,"]"))</f>
        <v xml:space="preserve"> (Сплит система) Холодопроизводительность: N[13,92 (5,42–14,65) ]</v>
      </c>
      <c r="D199" t="str">
        <f>CONCATENATE($D$4,": ",CONCATENATE("N[",Worksheet!AC193,"]"))</f>
        <v xml:space="preserve"> (Сплит система) Площадь помещения: N[]</v>
      </c>
      <c r="E199" t="str">
        <f>CONCATENATE($E$4,": ",IF(Worksheet!K193="Y",CONCATENATE("S[","да]"),CONCATENATE("S[","нет]")))</f>
        <v xml:space="preserve"> (Сплит система) Инвертор: S[да]</v>
      </c>
      <c r="F199" t="str">
        <f>CONCATENATE($F$4,": ",CONCATENATE("N[",Worksheet!M193,"]"))</f>
        <v xml:space="preserve"> (Сплит система) Теплопроизводительность: N[15,53 (6,30–17,00)]</v>
      </c>
      <c r="G199" t="str">
        <f>CONCATENATE($G$4,": ",CONCATENATE("N[",Worksheet!N193,"]"))</f>
        <v xml:space="preserve"> (Потребляемая мощность) Охлаждение: N[5,358 (0,900–5,600)]</v>
      </c>
      <c r="H199" t="str">
        <f>CONCATENATE($H$4,": ",CONCATENATE("N[",Worksheet!O193,"]"))</f>
        <v xml:space="preserve"> (Потребляемая мощность) Обогрев: N[4,854 (0,950–5,500)]</v>
      </c>
      <c r="I199" t="str">
        <f t="shared" si="20"/>
        <v xml:space="preserve"> (Рабочий ток) Охлаждение: </v>
      </c>
      <c r="J199" t="str">
        <f t="shared" si="21"/>
        <v xml:space="preserve"> (Рабочий ток) Обогрев: </v>
      </c>
      <c r="K199" t="str">
        <f t="shared" si="21"/>
        <v xml:space="preserve"> (Рабочий ток) Обогрев: </v>
      </c>
      <c r="L199" t="str">
        <f>CONCATENATE($L$4,": ",CONCATENATE("S[",Worksheet!AT193,"]"))</f>
        <v xml:space="preserve"> (Рабочий ток) Хладагент: S[R410A]</v>
      </c>
      <c r="M199" t="str">
        <f t="shared" si="22"/>
        <v xml:space="preserve"> (Рабочий ток) Количество хладагента: </v>
      </c>
      <c r="N199" t="str">
        <f t="shared" si="23"/>
        <v xml:space="preserve"> (Рабочий ток) Объем рециркулируемого воздуха внутреннего блока: </v>
      </c>
      <c r="O199" t="str">
        <f t="shared" si="24"/>
        <v xml:space="preserve"> (Внутренний блок) Размеры (Ш × Г × В): </v>
      </c>
      <c r="P199" t="str">
        <f t="shared" si="25"/>
        <v xml:space="preserve"> (Внутренний блок) Упаковка (Ш × Г × В): </v>
      </c>
      <c r="Q199" t="str">
        <f t="shared" si="26"/>
        <v xml:space="preserve"> (Внутренний блок) Масса (нетто / брутто): </v>
      </c>
      <c r="R199" t="str">
        <f>CONCATENATE($R$4,": ",CONCATENATE("S[",CONCATENATE(Worksheet!R193," / ",Worksheet!S193),"]"))</f>
        <v xml:space="preserve"> (Внутренний блок) Уровень шума мин. / макс.: S[ / ]</v>
      </c>
      <c r="S199" t="str">
        <f>CONCATENATE($S$4,": ",CONCATENATE("S[",Worksheet!AK193,"]"))</f>
        <v xml:space="preserve"> (Наружный блок) Марка компрессора: S[GMCC]</v>
      </c>
      <c r="T199" t="str">
        <f t="shared" si="27"/>
        <v xml:space="preserve"> (Наружный блок) Размеры (Ш × Г × В): </v>
      </c>
      <c r="U199" t="str">
        <f t="shared" si="28"/>
        <v xml:space="preserve"> (Наружный блок) Упаковка (Ш × Г × В): </v>
      </c>
      <c r="V199" t="str">
        <f t="shared" si="29"/>
        <v xml:space="preserve"> (Наружный блок) Масса (нетто / брутто): </v>
      </c>
      <c r="W199" t="str">
        <f>CONCATENATE($W$4,": ",CONCATENATE("N[",Worksheet!V193,"]"))</f>
        <v xml:space="preserve"> (Наружный блок) Максимальный уровень шума: N[]</v>
      </c>
      <c r="X199" t="str">
        <f>CONCATENATE("N[",Worksheet!AM193,"]")</f>
        <v>N[9,52]</v>
      </c>
      <c r="Y199" t="str">
        <f>CONCATENATE($Y$4,": ",CONCATENATE("N[",Worksheet!AN193,"]"))</f>
        <v xml:space="preserve"> (Соединительные трубы) Газовая линия : N[15,9]</v>
      </c>
      <c r="Z199" t="str">
        <f>CONCATENATE($Z$4,": ",CONCATENATE("N[",Worksheet!P193,"]"))</f>
        <v xml:space="preserve"> (Соединительные трубы) Максимальная длина трубопровода: N[50]</v>
      </c>
      <c r="AA199" t="str">
        <f>CONCATENATE($AA$4,": ",CONCATENATE("S[",Worksheet!Q193,"]"))</f>
        <v xml:space="preserve"> (Соединительные трубы) Максимальный перепад высот: S[30]</v>
      </c>
      <c r="AB199" t="str">
        <f>CONCATENATE($AB$4,": ",CONCATENATE("S[",CONCATENATE("от ",Worksheet!W193," до +",Worksheet!X193),"]"))</f>
        <v xml:space="preserve"> (Допустимая темп. наружного воздуха) Охлаждение: S[от -15 до +50]</v>
      </c>
      <c r="AC199" t="str">
        <f>CONCATENATE($AC$4,": ",CONCATENATE("S[",CONCATENATE("от ",Worksheet!Y193," до +",Worksheet!Z193),"]"))</f>
        <v xml:space="preserve"> (Допустимая темп. наружного воздуха) Обогрев: S[от -15 до +24]</v>
      </c>
    </row>
    <row r="200" spans="1:29" x14ac:dyDescent="0.25">
      <c r="A200" t="str">
        <f>CONCATENATE($A$4,": ",CONCATENATE("E[",Worksheet!B194,"]"))</f>
        <v>Производитель: E[LESSAR]</v>
      </c>
      <c r="B200" s="11" t="str">
        <f>CONCATENATE($B$4,": ",CONCATENATE(Worksheet!C194,"[",IF(LEFT(TRIM(Worksheet!D194),6)="Сплит-","Сплит-система",IF(LEFT(TRIM(Worksheet!D194),1)="Блок н","Наружный блок","Блок внутренний")),"]"))</f>
        <v xml:space="preserve"> Тип: PAC[Сплит-система]</v>
      </c>
      <c r="C200" t="str">
        <f>CONCATENATE($C$4,": ",CONCATENATE("N[",Worksheet!L194,"]"))</f>
        <v xml:space="preserve"> (Сплит система) Холодопроизводительность: N[16,12 (4,84–19,34)]</v>
      </c>
      <c r="D200" t="str">
        <f>CONCATENATE($D$4,": ",CONCATENATE("N[",Worksheet!AC194,"]"))</f>
        <v xml:space="preserve"> (Сплит система) Площадь помещения: N[100]</v>
      </c>
      <c r="E200" t="str">
        <f>CONCATENATE($E$4,": ",IF(Worksheet!K194="Y",CONCATENATE("S[","да]"),CONCATENATE("S[","нет]")))</f>
        <v xml:space="preserve"> (Сплит система) Инвертор: S[да]</v>
      </c>
      <c r="F200" t="str">
        <f>CONCATENATE($F$4,": ",CONCATENATE("N[",Worksheet!M194,"]"))</f>
        <v xml:space="preserve"> (Сплит система) Теплопроизводительность: N[17,00 (5,10–20,40)]</v>
      </c>
      <c r="G200" t="str">
        <f>CONCATENATE($G$4,": ",CONCATENATE("N[",Worksheet!N194,"]"))</f>
        <v xml:space="preserve"> (Потребляемая мощность) Охлаждение: N[5,740 (1,639–7,500)]</v>
      </c>
      <c r="H200" t="str">
        <f>CONCATENATE($H$4,": ",CONCATENATE("N[",Worksheet!O194,"]"))</f>
        <v xml:space="preserve"> (Потребляемая мощность) Обогрев: N[4,985 (1,246–6,627)]</v>
      </c>
      <c r="I200" t="str">
        <f t="shared" si="20"/>
        <v xml:space="preserve"> (Рабочий ток) Охлаждение: </v>
      </c>
      <c r="J200" t="str">
        <f t="shared" si="21"/>
        <v xml:space="preserve"> (Рабочий ток) Обогрев: </v>
      </c>
      <c r="K200" t="str">
        <f t="shared" si="21"/>
        <v xml:space="preserve"> (Рабочий ток) Обогрев: </v>
      </c>
      <c r="L200" t="str">
        <f>CONCATENATE($L$4,": ",CONCATENATE("S[",Worksheet!AT194,"]"))</f>
        <v xml:space="preserve"> (Рабочий ток) Хладагент: S[R410A]</v>
      </c>
      <c r="M200" t="str">
        <f t="shared" si="22"/>
        <v xml:space="preserve"> (Рабочий ток) Количество хладагента: </v>
      </c>
      <c r="N200" t="str">
        <f t="shared" si="23"/>
        <v xml:space="preserve"> (Рабочий ток) Объем рециркулируемого воздуха внутреннего блока: </v>
      </c>
      <c r="O200" t="str">
        <f t="shared" si="24"/>
        <v xml:space="preserve"> (Внутренний блок) Размеры (Ш × Г × В): </v>
      </c>
      <c r="P200" t="str">
        <f t="shared" si="25"/>
        <v xml:space="preserve"> (Внутренний блок) Упаковка (Ш × Г × В): </v>
      </c>
      <c r="Q200" t="str">
        <f t="shared" si="26"/>
        <v xml:space="preserve"> (Внутренний блок) Масса (нетто / брутто): </v>
      </c>
      <c r="R200" t="str">
        <f>CONCATENATE($R$4,": ",CONCATENATE("S[",CONCATENATE(Worksheet!R194," / ",Worksheet!S194),"]"))</f>
        <v xml:space="preserve"> (Внутренний блок) Уровень шума мин. / макс.: S[ / ]</v>
      </c>
      <c r="S200" t="str">
        <f>CONCATENATE($S$4,": ",CONCATENATE("S[",Worksheet!AK194,"]"))</f>
        <v xml:space="preserve"> (Наружный блок) Марка компрессора: S[GMCC]</v>
      </c>
      <c r="T200" t="str">
        <f t="shared" si="27"/>
        <v xml:space="preserve"> (Наружный блок) Размеры (Ш × Г × В): </v>
      </c>
      <c r="U200" t="str">
        <f t="shared" si="28"/>
        <v xml:space="preserve"> (Наружный блок) Упаковка (Ш × Г × В): </v>
      </c>
      <c r="V200" t="str">
        <f t="shared" si="29"/>
        <v xml:space="preserve"> (Наружный блок) Масса (нетто / брутто): </v>
      </c>
      <c r="W200" t="str">
        <f>CONCATENATE($W$4,": ",CONCATENATE("N[",Worksheet!V194,"]"))</f>
        <v xml:space="preserve"> (Наружный блок) Максимальный уровень шума: N[]</v>
      </c>
      <c r="X200" t="str">
        <f>CONCATENATE("N[",Worksheet!AM194,"]")</f>
        <v>N[9,52]</v>
      </c>
      <c r="Y200" t="str">
        <f>CONCATENATE($Y$4,": ",CONCATENATE("N[",Worksheet!AN194,"]"))</f>
        <v xml:space="preserve"> (Соединительные трубы) Газовая линия : N[19]</v>
      </c>
      <c r="Z200" t="str">
        <f>CONCATENATE($Z$4,": ",CONCATENATE("N[",Worksheet!P194,"]"))</f>
        <v xml:space="preserve"> (Соединительные трубы) Максимальная длина трубопровода: N[50]</v>
      </c>
      <c r="AA200" t="str">
        <f>CONCATENATE($AA$4,": ",CONCATENATE("S[",Worksheet!Q194,"]"))</f>
        <v xml:space="preserve"> (Соединительные трубы) Максимальный перепад высот: S[25]</v>
      </c>
      <c r="AB200" t="str">
        <f>CONCATENATE($AB$4,": ",CONCATENATE("S[",CONCATENATE("от ",Worksheet!W194," до +",Worksheet!X194),"]"))</f>
        <v xml:space="preserve"> (Допустимая темп. наружного воздуха) Охлаждение: S[от -15 до +50]</v>
      </c>
      <c r="AC200" t="str">
        <f>CONCATENATE($AC$4,": ",CONCATENATE("S[",CONCATENATE("от ",Worksheet!Y194," до +",Worksheet!Z194),"]"))</f>
        <v xml:space="preserve"> (Допустимая темп. наружного воздуха) Обогрев: S[от -15 до +24]</v>
      </c>
    </row>
    <row r="201" spans="1:29" x14ac:dyDescent="0.25">
      <c r="A201" t="str">
        <f>CONCATENATE($A$4,": ",CONCATENATE("E[",Worksheet!B195,"]"))</f>
        <v>Производитель: E[LESSAR]</v>
      </c>
      <c r="B201" s="11" t="str">
        <f>CONCATENATE($B$4,": ",CONCATENATE(Worksheet!C195,"[",IF(LEFT(TRIM(Worksheet!D195),6)="Сплит-","Сплит-система",IF(LEFT(TRIM(Worksheet!D195),1)="Блок н","Наружный блок","Блок внутренний")),"]"))</f>
        <v xml:space="preserve"> Тип: PAC[Сплит-система]</v>
      </c>
      <c r="C201" t="str">
        <f>CONCATENATE($C$4,": ",CONCATENATE("N[",Worksheet!L195,"]"))</f>
        <v xml:space="preserve"> (Сплит система) Холодопроизводительность: N[16,12 (7,33–17,58)]</v>
      </c>
      <c r="D201" t="str">
        <f>CONCATENATE($D$4,": ",CONCATENATE("N[",Worksheet!AC195,"]"))</f>
        <v xml:space="preserve"> (Сплит система) Площадь помещения: N[]</v>
      </c>
      <c r="E201" t="str">
        <f>CONCATENATE($E$4,": ",IF(Worksheet!K195="Y",CONCATENATE("S[","да]"),CONCATENATE("S[","нет]")))</f>
        <v xml:space="preserve"> (Сплит система) Инвертор: S[да]</v>
      </c>
      <c r="F201" t="str">
        <f>CONCATENATE($F$4,": ",CONCATENATE("N[",Worksheet!M195,"]"))</f>
        <v xml:space="preserve"> (Сплит система) Теплопроизводительность: N[17,58 (7,03–19,34)]</v>
      </c>
      <c r="G201" t="str">
        <f>CONCATENATE($G$4,": ",CONCATENATE("N[",Worksheet!N195,"]"))</f>
        <v xml:space="preserve"> (Потребляемая мощность) Охлаждение: N[6,321 (2,528–6,953)]</v>
      </c>
      <c r="H201" t="str">
        <f>CONCATENATE($H$4,": ",CONCATENATE("N[",Worksheet!O195,"]"))</f>
        <v xml:space="preserve"> (Потребляемая мощность) Обогрев: N[4,912 (1,020–6,200)]</v>
      </c>
      <c r="I201" t="str">
        <f t="shared" si="20"/>
        <v xml:space="preserve"> (Рабочий ток) Охлаждение: </v>
      </c>
      <c r="J201" t="str">
        <f t="shared" si="21"/>
        <v xml:space="preserve"> (Рабочий ток) Обогрев: </v>
      </c>
      <c r="K201" t="str">
        <f t="shared" si="21"/>
        <v xml:space="preserve"> (Рабочий ток) Обогрев: </v>
      </c>
      <c r="L201" t="str">
        <f>CONCATENATE($L$4,": ",CONCATENATE("S[",Worksheet!AT195,"]"))</f>
        <v xml:space="preserve"> (Рабочий ток) Хладагент: S[R410A]</v>
      </c>
      <c r="M201" t="str">
        <f t="shared" si="22"/>
        <v xml:space="preserve"> (Рабочий ток) Количество хладагента: </v>
      </c>
      <c r="N201" t="str">
        <f t="shared" si="23"/>
        <v xml:space="preserve"> (Рабочий ток) Объем рециркулируемого воздуха внутреннего блока: </v>
      </c>
      <c r="O201" t="str">
        <f t="shared" si="24"/>
        <v xml:space="preserve"> (Внутренний блок) Размеры (Ш × Г × В): </v>
      </c>
      <c r="P201" t="str">
        <f t="shared" si="25"/>
        <v xml:space="preserve"> (Внутренний блок) Упаковка (Ш × Г × В): </v>
      </c>
      <c r="Q201" t="str">
        <f t="shared" si="26"/>
        <v xml:space="preserve"> (Внутренний блок) Масса (нетто / брутто): </v>
      </c>
      <c r="R201" t="str">
        <f>CONCATENATE($R$4,": ",CONCATENATE("S[",CONCATENATE(Worksheet!R195," / ",Worksheet!S195),"]"))</f>
        <v xml:space="preserve"> (Внутренний блок) Уровень шума мин. / макс.: S[ / ]</v>
      </c>
      <c r="S201" t="str">
        <f>CONCATENATE($S$4,": ",CONCATENATE("S[",Worksheet!AK195,"]"))</f>
        <v xml:space="preserve"> (Наружный блок) Марка компрессора: S[GMCC]</v>
      </c>
      <c r="T201" t="str">
        <f t="shared" si="27"/>
        <v xml:space="preserve"> (Наружный блок) Размеры (Ш × Г × В): </v>
      </c>
      <c r="U201" t="str">
        <f t="shared" si="28"/>
        <v xml:space="preserve"> (Наружный блок) Упаковка (Ш × Г × В): </v>
      </c>
      <c r="V201" t="str">
        <f t="shared" si="29"/>
        <v xml:space="preserve"> (Наружный блок) Масса (нетто / брутто): </v>
      </c>
      <c r="W201" t="str">
        <f>CONCATENATE($W$4,": ",CONCATENATE("N[",Worksheet!V195,"]"))</f>
        <v xml:space="preserve"> (Наружный блок) Максимальный уровень шума: N[]</v>
      </c>
      <c r="X201" t="str">
        <f>CONCATENATE("N[",Worksheet!AM195,"]")</f>
        <v>N[9,52]</v>
      </c>
      <c r="Y201" t="str">
        <f>CONCATENATE($Y$4,": ",CONCATENATE("N[",Worksheet!AN195,"]"))</f>
        <v xml:space="preserve"> (Соединительные трубы) Газовая линия : N[15,9]</v>
      </c>
      <c r="Z201" t="str">
        <f>CONCATENATE($Z$4,": ",CONCATENATE("N[",Worksheet!P195,"]"))</f>
        <v xml:space="preserve"> (Соединительные трубы) Максимальная длина трубопровода: N[50]</v>
      </c>
      <c r="AA201" t="str">
        <f>CONCATENATE($AA$4,": ",CONCATENATE("S[",Worksheet!Q195,"]"))</f>
        <v xml:space="preserve"> (Соединительные трубы) Максимальный перепад высот: S[30]</v>
      </c>
      <c r="AB201" t="str">
        <f>CONCATENATE($AB$4,": ",CONCATENATE("S[",CONCATENATE("от ",Worksheet!W195," до +",Worksheet!X195),"]"))</f>
        <v xml:space="preserve"> (Допустимая темп. наружного воздуха) Охлаждение: S[от -15 до +50]</v>
      </c>
      <c r="AC201" t="str">
        <f>CONCATENATE($AC$4,": ",CONCATENATE("S[",CONCATENATE("от ",Worksheet!Y195," до +",Worksheet!Z195),"]"))</f>
        <v xml:space="preserve"> (Допустимая темп. наружного воздуха) Обогрев: S[от -15 до +24]</v>
      </c>
    </row>
    <row r="202" spans="1:29" x14ac:dyDescent="0.25">
      <c r="A202" t="str">
        <f>CONCATENATE($A$4,": ",CONCATENATE("E[",Worksheet!B196,"]"))</f>
        <v>Производитель: E[LESSAR]</v>
      </c>
      <c r="B202" s="11" t="str">
        <f>CONCATENATE($B$4,": ",CONCATENATE(Worksheet!C196,"[",IF(LEFT(TRIM(Worksheet!D196),6)="Сплит-","Сплит-система",IF(LEFT(TRIM(Worksheet!D196),1)="Блок н","Наружный блок","Блок внутренний")),"]"))</f>
        <v xml:space="preserve"> Тип: PAC[Сплит-система]</v>
      </c>
      <c r="C202" t="str">
        <f>CONCATENATE($C$4,": ",CONCATENATE("N[",Worksheet!L196,"]"))</f>
        <v xml:space="preserve"> (Сплит система) Холодопроизводительность: N[3,52 (0,62–4,40)]</v>
      </c>
      <c r="D202" t="str">
        <f>CONCATENATE($D$4,": ",CONCATENATE("N[",Worksheet!AC196,"]"))</f>
        <v xml:space="preserve"> (Сплит система) Площадь помещения: N[20]</v>
      </c>
      <c r="E202" t="str">
        <f>CONCATENATE($E$4,": ",IF(Worksheet!K196="Y",CONCATENATE("S[","да]"),CONCATENATE("S[","нет]")))</f>
        <v xml:space="preserve"> (Сплит система) Инвертор: S[да]</v>
      </c>
      <c r="F202" t="str">
        <f>CONCATENATE($F$4,": ",CONCATENATE("N[",Worksheet!M196,"]"))</f>
        <v xml:space="preserve"> (Сплит система) Теплопроизводительность: N[4,10 (0,62–5,13)]</v>
      </c>
      <c r="G202" t="str">
        <f>CONCATENATE($G$4,": ",CONCATENATE("N[",Worksheet!N196,"]"))</f>
        <v xml:space="preserve"> (Потребляемая мощность) Охлаждение: N[1,080 (0,210–1,692)]</v>
      </c>
      <c r="H202" t="str">
        <f>CONCATENATE($H$4,": ",CONCATENATE("N[",Worksheet!O196,"]"))</f>
        <v xml:space="preserve"> (Потребляемая мощность) Обогрев: N[1,060 (0,496–1,830)]</v>
      </c>
      <c r="I202" t="str">
        <f t="shared" si="20"/>
        <v xml:space="preserve"> (Рабочий ток) Охлаждение: </v>
      </c>
      <c r="J202" t="str">
        <f t="shared" si="21"/>
        <v xml:space="preserve"> (Рабочий ток) Обогрев: </v>
      </c>
      <c r="K202" t="str">
        <f t="shared" si="21"/>
        <v xml:space="preserve"> (Рабочий ток) Обогрев: </v>
      </c>
      <c r="L202" t="str">
        <f>CONCATENATE($L$4,": ",CONCATENATE("S[",Worksheet!AT196,"]"))</f>
        <v xml:space="preserve"> (Рабочий ток) Хладагент: S[R410A]</v>
      </c>
      <c r="M202" t="str">
        <f t="shared" si="22"/>
        <v xml:space="preserve"> (Рабочий ток) Количество хладагента: </v>
      </c>
      <c r="N202" t="str">
        <f t="shared" si="23"/>
        <v xml:space="preserve"> (Рабочий ток) Объем рециркулируемого воздуха внутреннего блока: </v>
      </c>
      <c r="O202" t="str">
        <f t="shared" si="24"/>
        <v xml:space="preserve"> (Внутренний блок) Размеры (Ш × Г × В): </v>
      </c>
      <c r="P202" t="str">
        <f t="shared" si="25"/>
        <v xml:space="preserve"> (Внутренний блок) Упаковка (Ш × Г × В): </v>
      </c>
      <c r="Q202" t="str">
        <f t="shared" si="26"/>
        <v xml:space="preserve"> (Внутренний блок) Масса (нетто / брутто): </v>
      </c>
      <c r="R202" t="str">
        <f>CONCATENATE($R$4,": ",CONCATENATE("S[",CONCATENATE(Worksheet!R196," / ",Worksheet!S196),"]"))</f>
        <v xml:space="preserve"> (Внутренний блок) Уровень шума мин. / макс.: S[ / ]</v>
      </c>
      <c r="S202" t="str">
        <f>CONCATENATE($S$4,": ",CONCATENATE("S[",Worksheet!AK196,"]"))</f>
        <v xml:space="preserve"> (Наружный блок) Марка компрессора: S[GMCC]</v>
      </c>
      <c r="T202" t="str">
        <f t="shared" si="27"/>
        <v xml:space="preserve"> (Наружный блок) Размеры (Ш × Г × В): </v>
      </c>
      <c r="U202" t="str">
        <f t="shared" si="28"/>
        <v xml:space="preserve"> (Наружный блок) Упаковка (Ш × Г × В): </v>
      </c>
      <c r="V202" t="str">
        <f t="shared" si="29"/>
        <v xml:space="preserve"> (Наружный блок) Масса (нетто / брутто): </v>
      </c>
      <c r="W202" t="str">
        <f>CONCATENATE($W$4,": ",CONCATENATE("N[",Worksheet!V196,"]"))</f>
        <v xml:space="preserve"> (Наружный блок) Максимальный уровень шума: N[]</v>
      </c>
      <c r="X202" t="str">
        <f>CONCATENATE("N[",Worksheet!AM196,"]")</f>
        <v>N[6,35]</v>
      </c>
      <c r="Y202" t="str">
        <f>CONCATENATE($Y$4,": ",CONCATENATE("N[",Worksheet!AN196,"]"))</f>
        <v xml:space="preserve"> (Соединительные трубы) Газовая линия : N[9,52]</v>
      </c>
      <c r="Z202" t="str">
        <f>CONCATENATE($Z$4,": ",CONCATENATE("N[",Worksheet!P196,"]"))</f>
        <v xml:space="preserve"> (Соединительные трубы) Максимальная длина трубопровода: N[25]</v>
      </c>
      <c r="AA202" t="str">
        <f>CONCATENATE($AA$4,": ",CONCATENATE("S[",Worksheet!Q196,"]"))</f>
        <v xml:space="preserve"> (Соединительные трубы) Максимальный перепад высот: S[10]</v>
      </c>
      <c r="AB202" t="str">
        <f>CONCATENATE($AB$4,": ",CONCATENATE("S[",CONCATENATE("от ",Worksheet!W196," до +",Worksheet!X196),"]"))</f>
        <v xml:space="preserve"> (Допустимая темп. наружного воздуха) Охлаждение: S[от -15 до +50]</v>
      </c>
      <c r="AC202" t="str">
        <f>CONCATENATE($AC$4,": ",CONCATENATE("S[",CONCATENATE("от ",Worksheet!Y196," до +",Worksheet!Z196),"]"))</f>
        <v xml:space="preserve"> (Допустимая темп. наружного воздуха) Обогрев: S[от -15 до +24]</v>
      </c>
    </row>
    <row r="203" spans="1:29" x14ac:dyDescent="0.25">
      <c r="A203" t="str">
        <f>CONCATENATE($A$4,": ",CONCATENATE("E[",Worksheet!B197,"]"))</f>
        <v>Производитель: E[LESSAR]</v>
      </c>
      <c r="B203" s="11" t="str">
        <f>CONCATENATE($B$4,": ",CONCATENATE(Worksheet!C197,"[",IF(LEFT(TRIM(Worksheet!D197),6)="Сплит-","Сплит-система",IF(LEFT(TRIM(Worksheet!D197),1)="Блок н","Наружный блок","Блок внутренний")),"]"))</f>
        <v xml:space="preserve"> Тип: PAC[Сплит-система]</v>
      </c>
      <c r="C203" t="str">
        <f>CONCATENATE($C$4,": ",CONCATENATE("N[",Worksheet!L197,"]"))</f>
        <v xml:space="preserve"> (Сплит система) Холодопроизводительность: N[3,66 (1,54–4,03)]</v>
      </c>
      <c r="D203" t="str">
        <f>CONCATENATE($D$4,": ",CONCATENATE("N[",Worksheet!AC197,"]"))</f>
        <v xml:space="preserve"> (Сплит система) Площадь помещения: N[]</v>
      </c>
      <c r="E203" t="str">
        <f>CONCATENATE($E$4,": ",IF(Worksheet!K197="Y",CONCATENATE("S[","да]"),CONCATENATE("S[","нет]")))</f>
        <v xml:space="preserve"> (Сплит система) Инвертор: S[да]</v>
      </c>
      <c r="F203" t="str">
        <f>CONCATENATE($F$4,": ",CONCATENATE("N[",Worksheet!M197,"]"))</f>
        <v xml:space="preserve"> (Сплит система) Теплопроизводительность: N[4,25 (1,74–4,65)]</v>
      </c>
      <c r="G203" t="str">
        <f>CONCATENATE($G$4,": ",CONCATENATE("N[",Worksheet!N197,"]"))</f>
        <v xml:space="preserve"> (Потребляемая мощность) Охлаждение: N[1,197 (0,140–1,668)]</v>
      </c>
      <c r="H203" t="str">
        <f>CONCATENATE($H$4,": ",CONCATENATE("N[",Worksheet!O197,"]"))</f>
        <v xml:space="preserve"> (Потребляемая мощность) Обогрев: N[1,098 (0,145–1,135)]</v>
      </c>
      <c r="I203" t="str">
        <f t="shared" si="20"/>
        <v xml:space="preserve"> (Рабочий ток) Охлаждение: </v>
      </c>
      <c r="J203" t="str">
        <f t="shared" si="21"/>
        <v xml:space="preserve"> (Рабочий ток) Обогрев: </v>
      </c>
      <c r="K203" t="str">
        <f t="shared" si="21"/>
        <v xml:space="preserve"> (Рабочий ток) Обогрев: </v>
      </c>
      <c r="L203" t="str">
        <f>CONCATENATE($L$4,": ",CONCATENATE("S[",Worksheet!AT197,"]"))</f>
        <v xml:space="preserve"> (Рабочий ток) Хладагент: S[R410A]</v>
      </c>
      <c r="M203" t="str">
        <f t="shared" si="22"/>
        <v xml:space="preserve"> (Рабочий ток) Количество хладагента: </v>
      </c>
      <c r="N203" t="str">
        <f t="shared" si="23"/>
        <v xml:space="preserve"> (Рабочий ток) Объем рециркулируемого воздуха внутреннего блока: </v>
      </c>
      <c r="O203" t="str">
        <f t="shared" si="24"/>
        <v xml:space="preserve"> (Внутренний блок) Размеры (Ш × Г × В): </v>
      </c>
      <c r="P203" t="str">
        <f t="shared" si="25"/>
        <v xml:space="preserve"> (Внутренний блок) Упаковка (Ш × Г × В): </v>
      </c>
      <c r="Q203" t="str">
        <f t="shared" si="26"/>
        <v xml:space="preserve"> (Внутренний блок) Масса (нетто / брутто): </v>
      </c>
      <c r="R203" t="str">
        <f>CONCATENATE($R$4,": ",CONCATENATE("S[",CONCATENATE(Worksheet!R197," / ",Worksheet!S197),"]"))</f>
        <v xml:space="preserve"> (Внутренний блок) Уровень шума мин. / макс.: S[ / ]</v>
      </c>
      <c r="S203" t="str">
        <f>CONCATENATE($S$4,": ",CONCATENATE("S[",Worksheet!AK197,"]"))</f>
        <v xml:space="preserve"> (Наружный блок) Марка компрессора: S[GMCC]</v>
      </c>
      <c r="T203" t="str">
        <f t="shared" si="27"/>
        <v xml:space="preserve"> (Наружный блок) Размеры (Ш × Г × В): </v>
      </c>
      <c r="U203" t="str">
        <f t="shared" si="28"/>
        <v xml:space="preserve"> (Наружный блок) Упаковка (Ш × Г × В): </v>
      </c>
      <c r="V203" t="str">
        <f t="shared" si="29"/>
        <v xml:space="preserve"> (Наружный блок) Масса (нетто / брутто): </v>
      </c>
      <c r="W203" t="str">
        <f>CONCATENATE($W$4,": ",CONCATENATE("N[",Worksheet!V197,"]"))</f>
        <v xml:space="preserve"> (Наружный блок) Максимальный уровень шума: N[]</v>
      </c>
      <c r="X203" t="str">
        <f>CONCATENATE("N[",Worksheet!AM197,"]")</f>
        <v>N[6,35]</v>
      </c>
      <c r="Y203" t="str">
        <f>CONCATENATE($Y$4,": ",CONCATENATE("N[",Worksheet!AN197,"]"))</f>
        <v xml:space="preserve"> (Соединительные трубы) Газовая линия : N[9,52]</v>
      </c>
      <c r="Z203" t="str">
        <f>CONCATENATE($Z$4,": ",CONCATENATE("N[",Worksheet!P197,"]"))</f>
        <v xml:space="preserve"> (Соединительные трубы) Максимальная длина трубопровода: N[25]</v>
      </c>
      <c r="AA203" t="str">
        <f>CONCATENATE($AA$4,": ",CONCATENATE("S[",Worksheet!Q197,"]"))</f>
        <v xml:space="preserve"> (Соединительные трубы) Максимальный перепад высот: S[10]</v>
      </c>
      <c r="AB203" t="str">
        <f>CONCATENATE($AB$4,": ",CONCATENATE("S[",CONCATENATE("от ",Worksheet!W197," до +",Worksheet!X197),"]"))</f>
        <v xml:space="preserve"> (Допустимая темп. наружного воздуха) Охлаждение: S[от -15 до +50]</v>
      </c>
      <c r="AC203" t="str">
        <f>CONCATENATE($AC$4,": ",CONCATENATE("S[",CONCATENATE("от ",Worksheet!Y197," до +",Worksheet!Z197),"]"))</f>
        <v xml:space="preserve"> (Допустимая темп. наружного воздуха) Обогрев: S[от -15 до +24]</v>
      </c>
    </row>
    <row r="204" spans="1:29" x14ac:dyDescent="0.25">
      <c r="A204" t="str">
        <f>CONCATENATE($A$4,": ",CONCATENATE("E[",Worksheet!B198,"]"))</f>
        <v>Производитель: E[LESSAR]</v>
      </c>
      <c r="B204" s="11" t="str">
        <f>CONCATENATE($B$4,": ",CONCATENATE(Worksheet!C198,"[",IF(LEFT(TRIM(Worksheet!D198),6)="Сплит-","Сплит-система",IF(LEFT(TRIM(Worksheet!D198),1)="Блок н","Наружный блок","Блок внутренний")),"]"))</f>
        <v xml:space="preserve"> Тип: PAC[Сплит-система]</v>
      </c>
      <c r="C204" t="str">
        <f>CONCATENATE($C$4,": ",CONCATENATE("N[",Worksheet!L198,"]"))</f>
        <v xml:space="preserve"> (Сплит система) Холодопроизводительность: N[5,28 (0,79–6,15)]</v>
      </c>
      <c r="D204" t="str">
        <f>CONCATENATE($D$4,": ",CONCATENATE("N[",Worksheet!AC198,"]"))</f>
        <v xml:space="preserve"> (Сплит система) Площадь помещения: N[35]</v>
      </c>
      <c r="E204" t="str">
        <f>CONCATENATE($E$4,": ",IF(Worksheet!K198="Y",CONCATENATE("S[","да]"),CONCATENATE("S[","нет]")))</f>
        <v xml:space="preserve"> (Сплит система) Инвертор: S[да]</v>
      </c>
      <c r="F204" t="str">
        <f>CONCATENATE($F$4,": ",CONCATENATE("N[",Worksheet!M198,"]"))</f>
        <v xml:space="preserve"> (Сплит система) Теплопроизводительность: N[5,57 (0,88–6,29)]</v>
      </c>
      <c r="G204" t="str">
        <f>CONCATENATE($G$4,": ",CONCATENATE("N[",Worksheet!N198,"]"))</f>
        <v xml:space="preserve"> (Потребляемая мощность) Охлаждение: N[1,550 (0,270–2,265)]</v>
      </c>
      <c r="H204" t="str">
        <f>CONCATENATE($H$4,": ",CONCATENATE("N[",Worksheet!O198,"]"))</f>
        <v xml:space="preserve"> (Потребляемая мощность) Обогрев: N[1,420 (0,295–2,310)]</v>
      </c>
      <c r="I204" t="str">
        <f t="shared" ref="I204:I267" si="30">CONCATENATE($I$4,": ")</f>
        <v xml:space="preserve"> (Рабочий ток) Охлаждение: </v>
      </c>
      <c r="J204" t="str">
        <f t="shared" ref="J204:K267" si="31">CONCATENATE($J$4,": ")</f>
        <v xml:space="preserve"> (Рабочий ток) Обогрев: </v>
      </c>
      <c r="K204" t="str">
        <f t="shared" si="31"/>
        <v xml:space="preserve"> (Рабочий ток) Обогрев: </v>
      </c>
      <c r="L204" t="str">
        <f>CONCATENATE($L$4,": ",CONCATENATE("S[",Worksheet!AT198,"]"))</f>
        <v xml:space="preserve"> (Рабочий ток) Хладагент: S[R410A]</v>
      </c>
      <c r="M204" t="str">
        <f t="shared" ref="M204:M267" si="32">CONCATENATE($M$4,": ")</f>
        <v xml:space="preserve"> (Рабочий ток) Количество хладагента: </v>
      </c>
      <c r="N204" t="str">
        <f t="shared" ref="N204:N267" si="33">CONCATENATE($N$4,": ")</f>
        <v xml:space="preserve"> (Рабочий ток) Объем рециркулируемого воздуха внутреннего блока: </v>
      </c>
      <c r="O204" t="str">
        <f t="shared" ref="O204:O267" si="34">CONCATENATE($O$4,": ")</f>
        <v xml:space="preserve"> (Внутренний блок) Размеры (Ш × Г × В): </v>
      </c>
      <c r="P204" t="str">
        <f t="shared" ref="P204:P267" si="35">CONCATENATE($P$4,": ")</f>
        <v xml:space="preserve"> (Внутренний блок) Упаковка (Ш × Г × В): </v>
      </c>
      <c r="Q204" t="str">
        <f t="shared" ref="Q204:Q267" si="36">CONCATENATE($Q$4,": ")</f>
        <v xml:space="preserve"> (Внутренний блок) Масса (нетто / брутто): </v>
      </c>
      <c r="R204" t="str">
        <f>CONCATENATE($R$4,": ",CONCATENATE("S[",CONCATENATE(Worksheet!R198," / ",Worksheet!S198),"]"))</f>
        <v xml:space="preserve"> (Внутренний блок) Уровень шума мин. / макс.: S[ / ]</v>
      </c>
      <c r="S204" t="str">
        <f>CONCATENATE($S$4,": ",CONCATENATE("S[",Worksheet!AK198,"]"))</f>
        <v xml:space="preserve"> (Наружный блок) Марка компрессора: S[GMCC]</v>
      </c>
      <c r="T204" t="str">
        <f t="shared" ref="T204:T267" si="37">CONCATENATE($T$4,": ")</f>
        <v xml:space="preserve"> (Наружный блок) Размеры (Ш × Г × В): </v>
      </c>
      <c r="U204" t="str">
        <f t="shared" ref="U204:U267" si="38">CONCATENATE($U$4,": ")</f>
        <v xml:space="preserve"> (Наружный блок) Упаковка (Ш × Г × В): </v>
      </c>
      <c r="V204" t="str">
        <f t="shared" ref="V204:V267" si="39">CONCATENATE($V$4,": ")</f>
        <v xml:space="preserve"> (Наружный блок) Масса (нетто / брутто): </v>
      </c>
      <c r="W204" t="str">
        <f>CONCATENATE($W$4,": ",CONCATENATE("N[",Worksheet!V198,"]"))</f>
        <v xml:space="preserve"> (Наружный блок) Максимальный уровень шума: N[]</v>
      </c>
      <c r="X204" t="str">
        <f>CONCATENATE("N[",Worksheet!AM198,"]")</f>
        <v>N[6,35]</v>
      </c>
      <c r="Y204" t="str">
        <f>CONCATENATE($Y$4,": ",CONCATENATE("N[",Worksheet!AN198,"]"))</f>
        <v xml:space="preserve"> (Соединительные трубы) Газовая линия : N[12,7]</v>
      </c>
      <c r="Z204" t="str">
        <f>CONCATENATE($Z$4,": ",CONCATENATE("N[",Worksheet!P198,"]"))</f>
        <v xml:space="preserve"> (Соединительные трубы) Максимальная длина трубопровода: N[30]</v>
      </c>
      <c r="AA204" t="str">
        <f>CONCATENATE($AA$4,": ",CONCATENATE("S[",Worksheet!Q198,"]"))</f>
        <v xml:space="preserve"> (Соединительные трубы) Максимальный перепад высот: S[20]</v>
      </c>
      <c r="AB204" t="str">
        <f>CONCATENATE($AB$4,": ",CONCATENATE("S[",CONCATENATE("от ",Worksheet!W198," до +",Worksheet!X198),"]"))</f>
        <v xml:space="preserve"> (Допустимая темп. наружного воздуха) Охлаждение: S[от -15 до +50]</v>
      </c>
      <c r="AC204" t="str">
        <f>CONCATENATE($AC$4,": ",CONCATENATE("S[",CONCATENATE("от ",Worksheet!Y198," до +",Worksheet!Z198),"]"))</f>
        <v xml:space="preserve"> (Допустимая темп. наружного воздуха) Обогрев: S[от -15 до +24]</v>
      </c>
    </row>
    <row r="205" spans="1:29" x14ac:dyDescent="0.25">
      <c r="A205" t="str">
        <f>CONCATENATE($A$4,": ",CONCATENATE("E[",Worksheet!B199,"]"))</f>
        <v>Производитель: E[LESSAR]</v>
      </c>
      <c r="B205" s="11" t="str">
        <f>CONCATENATE($B$4,": ",CONCATENATE(Worksheet!C199,"[",IF(LEFT(TRIM(Worksheet!D199),6)="Сплит-","Сплит-система",IF(LEFT(TRIM(Worksheet!D199),1)="Блок н","Наружный блок","Блок внутренний")),"]"))</f>
        <v xml:space="preserve"> Тип: PAC[Сплит-система]</v>
      </c>
      <c r="C205" t="str">
        <f>CONCATENATE($C$4,": ",CONCATENATE("N[",Worksheet!L199,"]"))</f>
        <v xml:space="preserve"> (Сплит система) Холодопроизводительность: N[5,28 (2,20–5,71)]</v>
      </c>
      <c r="D205" t="str">
        <f>CONCATENATE($D$4,": ",CONCATENATE("N[",Worksheet!AC199,"]"))</f>
        <v xml:space="preserve"> (Сплит система) Площадь помещения: N[]</v>
      </c>
      <c r="E205" t="str">
        <f>CONCATENATE($E$4,": ",IF(Worksheet!K199="Y",CONCATENATE("S[","да]"),CONCATENATE("S[","нет]")))</f>
        <v xml:space="preserve"> (Сплит система) Инвертор: S[да]</v>
      </c>
      <c r="F205" t="str">
        <f>CONCATENATE($F$4,": ",CONCATENATE("N[",Worksheet!M199,"]"))</f>
        <v xml:space="preserve"> (Сплит система) Теплопроизводительность: N[5,57 (2,27–6,01)]</v>
      </c>
      <c r="G205" t="str">
        <f>CONCATENATE($G$4,": ",CONCATENATE("N[",Worksheet!N199,"]"))</f>
        <v xml:space="preserve"> (Потребляемая мощность) Охлаждение: N[1,649 (0,130–1,995)]</v>
      </c>
      <c r="H205" t="str">
        <f>CONCATENATE($H$4,": ",CONCATENATE("N[",Worksheet!O199,"]"))</f>
        <v xml:space="preserve"> (Потребляемая мощность) Обогрев: N[1,520 (0,280–1,950)]</v>
      </c>
      <c r="I205" t="str">
        <f t="shared" si="30"/>
        <v xml:space="preserve"> (Рабочий ток) Охлаждение: </v>
      </c>
      <c r="J205" t="str">
        <f t="shared" si="31"/>
        <v xml:space="preserve"> (Рабочий ток) Обогрев: </v>
      </c>
      <c r="K205" t="str">
        <f t="shared" si="31"/>
        <v xml:space="preserve"> (Рабочий ток) Обогрев: </v>
      </c>
      <c r="L205" t="str">
        <f>CONCATENATE($L$4,": ",CONCATENATE("S[",Worksheet!AT199,"]"))</f>
        <v xml:space="preserve"> (Рабочий ток) Хладагент: S[R410A]</v>
      </c>
      <c r="M205" t="str">
        <f t="shared" si="32"/>
        <v xml:space="preserve"> (Рабочий ток) Количество хладагента: </v>
      </c>
      <c r="N205" t="str">
        <f t="shared" si="33"/>
        <v xml:space="preserve"> (Рабочий ток) Объем рециркулируемого воздуха внутреннего блока: </v>
      </c>
      <c r="O205" t="str">
        <f t="shared" si="34"/>
        <v xml:space="preserve"> (Внутренний блок) Размеры (Ш × Г × В): </v>
      </c>
      <c r="P205" t="str">
        <f t="shared" si="35"/>
        <v xml:space="preserve"> (Внутренний блок) Упаковка (Ш × Г × В): </v>
      </c>
      <c r="Q205" t="str">
        <f t="shared" si="36"/>
        <v xml:space="preserve"> (Внутренний блок) Масса (нетто / брутто): </v>
      </c>
      <c r="R205" t="str">
        <f>CONCATENATE($R$4,": ",CONCATENATE("S[",CONCATENATE(Worksheet!R199," / ",Worksheet!S199),"]"))</f>
        <v xml:space="preserve"> (Внутренний блок) Уровень шума мин. / макс.: S[ / ]</v>
      </c>
      <c r="S205" t="str">
        <f>CONCATENATE($S$4,": ",CONCATENATE("S[",Worksheet!AK199,"]"))</f>
        <v xml:space="preserve"> (Наружный блок) Марка компрессора: S[GMCC]</v>
      </c>
      <c r="T205" t="str">
        <f t="shared" si="37"/>
        <v xml:space="preserve"> (Наружный блок) Размеры (Ш × Г × В): </v>
      </c>
      <c r="U205" t="str">
        <f t="shared" si="38"/>
        <v xml:space="preserve"> (Наружный блок) Упаковка (Ш × Г × В): </v>
      </c>
      <c r="V205" t="str">
        <f t="shared" si="39"/>
        <v xml:space="preserve"> (Наружный блок) Масса (нетто / брутто): </v>
      </c>
      <c r="W205" t="str">
        <f>CONCATENATE($W$4,": ",CONCATENATE("N[",Worksheet!V199,"]"))</f>
        <v xml:space="preserve"> (Наружный блок) Максимальный уровень шума: N[]</v>
      </c>
      <c r="X205" t="str">
        <f>CONCATENATE("N[",Worksheet!AM199,"]")</f>
        <v>N[6,35]</v>
      </c>
      <c r="Y205" t="str">
        <f>CONCATENATE($Y$4,": ",CONCATENATE("N[",Worksheet!AN199,"]"))</f>
        <v xml:space="preserve"> (Соединительные трубы) Газовая линия : N[12,7]</v>
      </c>
      <c r="Z205" t="str">
        <f>CONCATENATE($Z$4,": ",CONCATENATE("N[",Worksheet!P199,"]"))</f>
        <v xml:space="preserve"> (Соединительные трубы) Максимальная длина трубопровода: N[30]</v>
      </c>
      <c r="AA205" t="str">
        <f>CONCATENATE($AA$4,": ",CONCATENATE("S[",Worksheet!Q199,"]"))</f>
        <v xml:space="preserve"> (Соединительные трубы) Максимальный перепад высот: S[20]</v>
      </c>
      <c r="AB205" t="str">
        <f>CONCATENATE($AB$4,": ",CONCATENATE("S[",CONCATENATE("от ",Worksheet!W199," до +",Worksheet!X199),"]"))</f>
        <v xml:space="preserve"> (Допустимая темп. наружного воздуха) Охлаждение: S[от -15 до +50]</v>
      </c>
      <c r="AC205" t="str">
        <f>CONCATENATE($AC$4,": ",CONCATENATE("S[",CONCATENATE("от ",Worksheet!Y199," до +",Worksheet!Z199),"]"))</f>
        <v xml:space="preserve"> (Допустимая темп. наружного воздуха) Обогрев: S[от -15 до +24]</v>
      </c>
    </row>
    <row r="206" spans="1:29" x14ac:dyDescent="0.25">
      <c r="A206" t="str">
        <f>CONCATENATE($A$4,": ",CONCATENATE("E[",Worksheet!B200,"]"))</f>
        <v>Производитель: E[LESSAR]</v>
      </c>
      <c r="B206" s="11" t="str">
        <f>CONCATENATE($B$4,": ",CONCATENATE(Worksheet!C200,"[",IF(LEFT(TRIM(Worksheet!D200),6)="Сплит-","Сплит-система",IF(LEFT(TRIM(Worksheet!D200),1)="Блок н","Наружный блок","Блок внутренний")),"]"))</f>
        <v xml:space="preserve"> Тип: PAC[Сплит-система]</v>
      </c>
      <c r="C206" t="str">
        <f>CONCATENATE($C$4,": ",CONCATENATE("N[",Worksheet!L200,"]"))</f>
        <v xml:space="preserve"> (Сплит система) Холодопроизводительность: N[5,28(0,79-6,15)]</v>
      </c>
      <c r="D206" t="str">
        <f>CONCATENATE($D$4,": ",CONCATENATE("N[",Worksheet!AC200,"]"))</f>
        <v xml:space="preserve"> (Сплит система) Площадь помещения: N[30]</v>
      </c>
      <c r="E206" t="str">
        <f>CONCATENATE($E$4,": ",IF(Worksheet!K200="Y",CONCATENATE("S[","да]"),CONCATENATE("S[","нет]")))</f>
        <v xml:space="preserve"> (Сплит система) Инвертор: S[да]</v>
      </c>
      <c r="F206" t="str">
        <f>CONCATENATE($F$4,": ",CONCATENATE("N[",Worksheet!M200,"]"))</f>
        <v xml:space="preserve"> (Сплит система) Теплопроизводительность: N[5,67(0,88-7,03)]</v>
      </c>
      <c r="G206" t="str">
        <f>CONCATENATE($G$4,": ",CONCATENATE("N[",Worksheet!N200,"]"))</f>
        <v xml:space="preserve"> (Потребляемая мощность) Охлаждение: N[1,63(0,27-2,36)]</v>
      </c>
      <c r="H206" t="str">
        <f>CONCATENATE($H$4,": ",CONCATENATE("N[",Worksheet!O200,"]"))</f>
        <v xml:space="preserve"> (Потребляемая мощность) Обогрев: N[1,46(0,255-2,51)]</v>
      </c>
      <c r="I206" t="str">
        <f t="shared" si="30"/>
        <v xml:space="preserve"> (Рабочий ток) Охлаждение: </v>
      </c>
      <c r="J206" t="str">
        <f t="shared" si="31"/>
        <v xml:space="preserve"> (Рабочий ток) Обогрев: </v>
      </c>
      <c r="K206" t="str">
        <f t="shared" si="31"/>
        <v xml:space="preserve"> (Рабочий ток) Обогрев: </v>
      </c>
      <c r="L206" t="str">
        <f>CONCATENATE($L$4,": ",CONCATENATE("S[",Worksheet!AT200,"]"))</f>
        <v xml:space="preserve"> (Рабочий ток) Хладагент: S[R410A]</v>
      </c>
      <c r="M206" t="str">
        <f t="shared" si="32"/>
        <v xml:space="preserve"> (Рабочий ток) Количество хладагента: </v>
      </c>
      <c r="N206" t="str">
        <f t="shared" si="33"/>
        <v xml:space="preserve"> (Рабочий ток) Объем рециркулируемого воздуха внутреннего блока: </v>
      </c>
      <c r="O206" t="str">
        <f t="shared" si="34"/>
        <v xml:space="preserve"> (Внутренний блок) Размеры (Ш × Г × В): </v>
      </c>
      <c r="P206" t="str">
        <f t="shared" si="35"/>
        <v xml:space="preserve"> (Внутренний блок) Упаковка (Ш × Г × В): </v>
      </c>
      <c r="Q206" t="str">
        <f t="shared" si="36"/>
        <v xml:space="preserve"> (Внутренний блок) Масса (нетто / брутто): </v>
      </c>
      <c r="R206" t="str">
        <f>CONCATENATE($R$4,": ",CONCATENATE("S[",CONCATENATE(Worksheet!R200," / ",Worksheet!S200),"]"))</f>
        <v xml:space="preserve"> (Внутренний блок) Уровень шума мин. / макс.: S[ / ]</v>
      </c>
      <c r="S206" t="str">
        <f>CONCATENATE($S$4,": ",CONCATENATE("S[",Worksheet!AK200,"]"))</f>
        <v xml:space="preserve"> (Наружный блок) Марка компрессора: S[GMCC]</v>
      </c>
      <c r="T206" t="str">
        <f t="shared" si="37"/>
        <v xml:space="preserve"> (Наружный блок) Размеры (Ш × Г × В): </v>
      </c>
      <c r="U206" t="str">
        <f t="shared" si="38"/>
        <v xml:space="preserve"> (Наружный блок) Упаковка (Ш × Г × В): </v>
      </c>
      <c r="V206" t="str">
        <f t="shared" si="39"/>
        <v xml:space="preserve"> (Наружный блок) Масса (нетто / брутто): </v>
      </c>
      <c r="W206" t="str">
        <f>CONCATENATE($W$4,": ",CONCATENATE("N[",Worksheet!V200,"]"))</f>
        <v xml:space="preserve"> (Наружный блок) Максимальный уровень шума: N[]</v>
      </c>
      <c r="X206" t="str">
        <f>CONCATENATE("N[",Worksheet!AM200,"]")</f>
        <v>N[6,35]</v>
      </c>
      <c r="Y206" t="str">
        <f>CONCATENATE($Y$4,": ",CONCATENATE("N[",Worksheet!AN200,"]"))</f>
        <v xml:space="preserve"> (Соединительные трубы) Газовая линия : N[12,7]</v>
      </c>
      <c r="Z206" t="str">
        <f>CONCATENATE($Z$4,": ",CONCATENATE("N[",Worksheet!P200,"]"))</f>
        <v xml:space="preserve"> (Соединительные трубы) Максимальная длина трубопровода: N[30]</v>
      </c>
      <c r="AA206" t="str">
        <f>CONCATENATE($AA$4,": ",CONCATENATE("S[",Worksheet!Q200,"]"))</f>
        <v xml:space="preserve"> (Соединительные трубы) Максимальный перепад высот: S[20]</v>
      </c>
      <c r="AB206" t="str">
        <f>CONCATENATE($AB$4,": ",CONCATENATE("S[",CONCATENATE("от ",Worksheet!W200," до +",Worksheet!X200),"]"))</f>
        <v xml:space="preserve"> (Допустимая темп. наружного воздуха) Охлаждение: S[от -15 до +50]</v>
      </c>
      <c r="AC206" t="str">
        <f>CONCATENATE($AC$4,": ",CONCATENATE("S[",CONCATENATE("от ",Worksheet!Y200," до +",Worksheet!Z200),"]"))</f>
        <v xml:space="preserve"> (Допустимая темп. наружного воздуха) Обогрев: S[от -15 до +24]</v>
      </c>
    </row>
    <row r="207" spans="1:29" x14ac:dyDescent="0.25">
      <c r="A207" t="str">
        <f>CONCATENATE($A$4,": ",CONCATENATE("E[",Worksheet!B201,"]"))</f>
        <v>Производитель: E[LESSAR]</v>
      </c>
      <c r="B207" s="11" t="str">
        <f>CONCATENATE($B$4,": ",CONCATENATE(Worksheet!C201,"[",IF(LEFT(TRIM(Worksheet!D201),6)="Сплит-","Сплит-система",IF(LEFT(TRIM(Worksheet!D201),1)="Блок н","Наружный блок","Блок внутренний")),"]"))</f>
        <v xml:space="preserve"> Тип: PAC[Сплит-система]</v>
      </c>
      <c r="C207" t="str">
        <f>CONCATENATE($C$4,": ",CONCATENATE("N[",Worksheet!L201,"]"))</f>
        <v xml:space="preserve"> (Сплит система) Холодопроизводительность: N[5,28 (2,86–5,61)]</v>
      </c>
      <c r="D207" t="str">
        <f>CONCATENATE($D$4,": ",CONCATENATE("N[",Worksheet!AC201,"]"))</f>
        <v xml:space="preserve"> (Сплит система) Площадь помещения: N[30]</v>
      </c>
      <c r="E207" t="str">
        <f>CONCATENATE($E$4,": ",IF(Worksheet!K201="Y",CONCATENATE("S[","да]"),CONCATENATE("S[","нет]")))</f>
        <v xml:space="preserve"> (Сплит система) Инвертор: S[да]</v>
      </c>
      <c r="F207" t="str">
        <f>CONCATENATE($F$4,": ",CONCATENATE("N[",Worksheet!M201,"]"))</f>
        <v xml:space="preserve"> (Сплит система) Теплопроизводительность: N[5,57 (2,40–5,83)]</v>
      </c>
      <c r="G207" t="str">
        <f>CONCATENATE($G$4,": ",CONCATENATE("N[",Worksheet!N201,"]"))</f>
        <v xml:space="preserve"> (Потребляемая мощность) Охлаждение: N[1,633 (0,610–1,800)]</v>
      </c>
      <c r="H207" t="str">
        <f>CONCATENATE($H$4,": ",CONCATENATE("N[",Worksheet!O201,"]"))</f>
        <v xml:space="preserve"> (Потребляемая мощность) Обогрев: N[1,500 (0,510–1,530)]</v>
      </c>
      <c r="I207" t="str">
        <f t="shared" si="30"/>
        <v xml:space="preserve"> (Рабочий ток) Охлаждение: </v>
      </c>
      <c r="J207" t="str">
        <f t="shared" si="31"/>
        <v xml:space="preserve"> (Рабочий ток) Обогрев: </v>
      </c>
      <c r="K207" t="str">
        <f t="shared" si="31"/>
        <v xml:space="preserve"> (Рабочий ток) Обогрев: </v>
      </c>
      <c r="L207" t="str">
        <f>CONCATENATE($L$4,": ",CONCATENATE("S[",Worksheet!AT201,"]"))</f>
        <v xml:space="preserve"> (Рабочий ток) Хладагент: S[R410A]</v>
      </c>
      <c r="M207" t="str">
        <f t="shared" si="32"/>
        <v xml:space="preserve"> (Рабочий ток) Количество хладагента: </v>
      </c>
      <c r="N207" t="str">
        <f t="shared" si="33"/>
        <v xml:space="preserve"> (Рабочий ток) Объем рециркулируемого воздуха внутреннего блока: </v>
      </c>
      <c r="O207" t="str">
        <f t="shared" si="34"/>
        <v xml:space="preserve"> (Внутренний блок) Размеры (Ш × Г × В): </v>
      </c>
      <c r="P207" t="str">
        <f t="shared" si="35"/>
        <v xml:space="preserve"> (Внутренний блок) Упаковка (Ш × Г × В): </v>
      </c>
      <c r="Q207" t="str">
        <f t="shared" si="36"/>
        <v xml:space="preserve"> (Внутренний блок) Масса (нетто / брутто): </v>
      </c>
      <c r="R207" t="str">
        <f>CONCATENATE($R$4,": ",CONCATENATE("S[",CONCATENATE(Worksheet!R201," / ",Worksheet!S201),"]"))</f>
        <v xml:space="preserve"> (Внутренний блок) Уровень шума мин. / макс.: S[ / ]</v>
      </c>
      <c r="S207" t="str">
        <f>CONCATENATE($S$4,": ",CONCATENATE("S[",Worksheet!AK201,"]"))</f>
        <v xml:space="preserve"> (Наружный блок) Марка компрессора: S[GMCC]</v>
      </c>
      <c r="T207" t="str">
        <f t="shared" si="37"/>
        <v xml:space="preserve"> (Наружный блок) Размеры (Ш × Г × В): </v>
      </c>
      <c r="U207" t="str">
        <f t="shared" si="38"/>
        <v xml:space="preserve"> (Наружный блок) Упаковка (Ш × Г × В): </v>
      </c>
      <c r="V207" t="str">
        <f t="shared" si="39"/>
        <v xml:space="preserve"> (Наружный блок) Масса (нетто / брутто): </v>
      </c>
      <c r="W207" t="str">
        <f>CONCATENATE($W$4,": ",CONCATENATE("N[",Worksheet!V201,"]"))</f>
        <v xml:space="preserve"> (Наружный блок) Максимальный уровень шума: N[]</v>
      </c>
      <c r="X207" t="str">
        <f>CONCATENATE("N[",Worksheet!AM201,"]")</f>
        <v>N[6,35]</v>
      </c>
      <c r="Y207" t="str">
        <f>CONCATENATE($Y$4,": ",CONCATENATE("N[",Worksheet!AN201,"]"))</f>
        <v xml:space="preserve"> (Соединительные трубы) Газовая линия : N[12,7]</v>
      </c>
      <c r="Z207" t="str">
        <f>CONCATENATE($Z$4,": ",CONCATENATE("N[",Worksheet!P201,"]"))</f>
        <v xml:space="preserve"> (Соединительные трубы) Максимальная длина трубопровода: N[30]</v>
      </c>
      <c r="AA207" t="str">
        <f>CONCATENATE($AA$4,": ",CONCATENATE("S[",Worksheet!Q201,"]"))</f>
        <v xml:space="preserve"> (Соединительные трубы) Максимальный перепад высот: S[20]</v>
      </c>
      <c r="AB207" t="str">
        <f>CONCATENATE($AB$4,": ",CONCATENATE("S[",CONCATENATE("от ",Worksheet!W201," до +",Worksheet!X201),"]"))</f>
        <v xml:space="preserve"> (Допустимая темп. наружного воздуха) Охлаждение: S[от -15 до +50]</v>
      </c>
      <c r="AC207" t="str">
        <f>CONCATENATE($AC$4,": ",CONCATENATE("S[",CONCATENATE("от ",Worksheet!Y201," до +",Worksheet!Z201),"]"))</f>
        <v xml:space="preserve"> (Допустимая темп. наружного воздуха) Обогрев: S[от -15 до +24]</v>
      </c>
    </row>
    <row r="208" spans="1:29" x14ac:dyDescent="0.25">
      <c r="A208" t="str">
        <f>CONCATENATE($A$4,": ",CONCATENATE("E[",Worksheet!B202,"]"))</f>
        <v>Производитель: E[LESSAR]</v>
      </c>
      <c r="B208" s="11" t="str">
        <f>CONCATENATE($B$4,": ",CONCATENATE(Worksheet!C202,"[",IF(LEFT(TRIM(Worksheet!D202),6)="Сплит-","Сплит-система",IF(LEFT(TRIM(Worksheet!D202),1)="Блок н","Наружный блок","Блок внутренний")),"]"))</f>
        <v xml:space="preserve"> Тип: PAC[Сплит-система]</v>
      </c>
      <c r="C208" t="str">
        <f>CONCATENATE($C$4,": ",CONCATENATE("N[",Worksheet!L202,"]"))</f>
        <v xml:space="preserve"> (Сплит система) Холодопроизводительность: N[5,28 (2,20–5,71)]</v>
      </c>
      <c r="D208" t="str">
        <f>CONCATENATE($D$4,": ",CONCATENATE("N[",Worksheet!AC202,"]"))</f>
        <v xml:space="preserve"> (Сплит система) Площадь помещения: N[]</v>
      </c>
      <c r="E208" t="str">
        <f>CONCATENATE($E$4,": ",IF(Worksheet!K202="Y",CONCATENATE("S[","да]"),CONCATENATE("S[","нет]")))</f>
        <v xml:space="preserve"> (Сплит система) Инвертор: S[да]</v>
      </c>
      <c r="F208" t="str">
        <f>CONCATENATE($F$4,": ",CONCATENATE("N[",Worksheet!M202,"]"))</f>
        <v xml:space="preserve"> (Сплит система) Теплопроизводительность: N[5,86 (2,40–6,30)]</v>
      </c>
      <c r="G208" t="str">
        <f>CONCATENATE($G$4,": ",CONCATENATE("N[",Worksheet!N202,"]"))</f>
        <v xml:space="preserve"> (Потребляемая мощность) Охлаждение: N[1,649 (0,117–2,170)]</v>
      </c>
      <c r="H208" t="str">
        <f>CONCATENATE($H$4,": ",CONCATENATE("N[",Worksheet!O202,"]"))</f>
        <v xml:space="preserve"> (Потребляемая мощность) Обогрев: N[1,500 (0,213–1,501)]</v>
      </c>
      <c r="I208" t="str">
        <f t="shared" si="30"/>
        <v xml:space="preserve"> (Рабочий ток) Охлаждение: </v>
      </c>
      <c r="J208" t="str">
        <f t="shared" si="31"/>
        <v xml:space="preserve"> (Рабочий ток) Обогрев: </v>
      </c>
      <c r="K208" t="str">
        <f t="shared" si="31"/>
        <v xml:space="preserve"> (Рабочий ток) Обогрев: </v>
      </c>
      <c r="L208" t="str">
        <f>CONCATENATE($L$4,": ",CONCATENATE("S[",Worksheet!AT202,"]"))</f>
        <v xml:space="preserve"> (Рабочий ток) Хладагент: S[R410A]</v>
      </c>
      <c r="M208" t="str">
        <f t="shared" si="32"/>
        <v xml:space="preserve"> (Рабочий ток) Количество хладагента: </v>
      </c>
      <c r="N208" t="str">
        <f t="shared" si="33"/>
        <v xml:space="preserve"> (Рабочий ток) Объем рециркулируемого воздуха внутреннего блока: </v>
      </c>
      <c r="O208" t="str">
        <f t="shared" si="34"/>
        <v xml:space="preserve"> (Внутренний блок) Размеры (Ш × Г × В): </v>
      </c>
      <c r="P208" t="str">
        <f t="shared" si="35"/>
        <v xml:space="preserve"> (Внутренний блок) Упаковка (Ш × Г × В): </v>
      </c>
      <c r="Q208" t="str">
        <f t="shared" si="36"/>
        <v xml:space="preserve"> (Внутренний блок) Масса (нетто / брутто): </v>
      </c>
      <c r="R208" t="str">
        <f>CONCATENATE($R$4,": ",CONCATENATE("S[",CONCATENATE(Worksheet!R202," / ",Worksheet!S202),"]"))</f>
        <v xml:space="preserve"> (Внутренний блок) Уровень шума мин. / макс.: S[ / ]</v>
      </c>
      <c r="S208" t="str">
        <f>CONCATENATE($S$4,": ",CONCATENATE("S[",Worksheet!AK202,"]"))</f>
        <v xml:space="preserve"> (Наружный блок) Марка компрессора: S[GMCC]</v>
      </c>
      <c r="T208" t="str">
        <f t="shared" si="37"/>
        <v xml:space="preserve"> (Наружный блок) Размеры (Ш × Г × В): </v>
      </c>
      <c r="U208" t="str">
        <f t="shared" si="38"/>
        <v xml:space="preserve"> (Наружный блок) Упаковка (Ш × Г × В): </v>
      </c>
      <c r="V208" t="str">
        <f t="shared" si="39"/>
        <v xml:space="preserve"> (Наружный блок) Масса (нетто / брутто): </v>
      </c>
      <c r="W208" t="str">
        <f>CONCATENATE($W$4,": ",CONCATENATE("N[",Worksheet!V202,"]"))</f>
        <v xml:space="preserve"> (Наружный блок) Максимальный уровень шума: N[]</v>
      </c>
      <c r="X208" t="str">
        <f>CONCATENATE("N[",Worksheet!AM202,"]")</f>
        <v>N[6,35]</v>
      </c>
      <c r="Y208" t="str">
        <f>CONCATENATE($Y$4,": ",CONCATENATE("N[",Worksheet!AN202,"]"))</f>
        <v xml:space="preserve"> (Соединительные трубы) Газовая линия : N[12,7]</v>
      </c>
      <c r="Z208" t="str">
        <f>CONCATENATE($Z$4,": ",CONCATENATE("N[",Worksheet!P202,"]"))</f>
        <v xml:space="preserve"> (Соединительные трубы) Максимальная длина трубопровода: N[30]</v>
      </c>
      <c r="AA208" t="str">
        <f>CONCATENATE($AA$4,": ",CONCATENATE("S[",Worksheet!Q202,"]"))</f>
        <v xml:space="preserve"> (Соединительные трубы) Максимальный перепад высот: S[20]</v>
      </c>
      <c r="AB208" t="str">
        <f>CONCATENATE($AB$4,": ",CONCATENATE("S[",CONCATENATE("от ",Worksheet!W202," до +",Worksheet!X202),"]"))</f>
        <v xml:space="preserve"> (Допустимая темп. наружного воздуха) Охлаждение: S[от -15 до +50]</v>
      </c>
      <c r="AC208" t="str">
        <f>CONCATENATE($AC$4,": ",CONCATENATE("S[",CONCATENATE("от ",Worksheet!Y202," до +",Worksheet!Z202),"]"))</f>
        <v xml:space="preserve"> (Допустимая темп. наружного воздуха) Обогрев: S[от -15 до +24]</v>
      </c>
    </row>
    <row r="209" spans="1:29" x14ac:dyDescent="0.25">
      <c r="A209" t="str">
        <f>CONCATENATE($A$4,": ",CONCATENATE("E[",Worksheet!B203,"]"))</f>
        <v>Производитель: E[LESSAR]</v>
      </c>
      <c r="B209" s="11" t="str">
        <f>CONCATENATE($B$4,": ",CONCATENATE(Worksheet!C203,"[",IF(LEFT(TRIM(Worksheet!D203),6)="Сплит-","Сплит-система",IF(LEFT(TRIM(Worksheet!D203),1)="Блок н","Наружный блок","Блок внутренний")),"]"))</f>
        <v xml:space="preserve"> Тип: PAC[Сплит-система]</v>
      </c>
      <c r="C209" t="str">
        <f>CONCATENATE($C$4,": ",CONCATENATE("N[",Worksheet!L203,"]"))</f>
        <v xml:space="preserve"> (Сплит система) Холодопроизводительность: N[7,03 (1,20–8,20)]</v>
      </c>
      <c r="D209" t="str">
        <f>CONCATENATE($D$4,": ",CONCATENATE("N[",Worksheet!AC203,"]"))</f>
        <v xml:space="preserve"> (Сплит система) Площадь помещения: N[40]</v>
      </c>
      <c r="E209" t="str">
        <f>CONCATENATE($E$4,": ",IF(Worksheet!K203="Y",CONCATENATE("S[","да]"),CONCATENATE("S[","нет]")))</f>
        <v xml:space="preserve"> (Сплит система) Инвертор: S[да]</v>
      </c>
      <c r="F209" t="str">
        <f>CONCATENATE($F$4,": ",CONCATENATE("N[",Worksheet!M203,"]"))</f>
        <v xml:space="preserve"> (Сплит система) Теплопроизводительность: N[7,62 (1,20–8,65)]</v>
      </c>
      <c r="G209" t="str">
        <f>CONCATENATE($G$4,": ",CONCATENATE("N[",Worksheet!N203,"]"))</f>
        <v xml:space="preserve"> (Потребляемая мощность) Охлаждение: N[2,070 (0,400–3,160)]</v>
      </c>
      <c r="H209" t="str">
        <f>CONCATENATE($H$4,": ",CONCATENATE("N[",Worksheet!O203,"]"))</f>
        <v xml:space="preserve"> (Потребляемая мощность) Обогрев: N[2,050 (0,400–3,090)]</v>
      </c>
      <c r="I209" t="str">
        <f t="shared" si="30"/>
        <v xml:space="preserve"> (Рабочий ток) Охлаждение: </v>
      </c>
      <c r="J209" t="str">
        <f t="shared" si="31"/>
        <v xml:space="preserve"> (Рабочий ток) Обогрев: </v>
      </c>
      <c r="K209" t="str">
        <f t="shared" si="31"/>
        <v xml:space="preserve"> (Рабочий ток) Обогрев: </v>
      </c>
      <c r="L209" t="str">
        <f>CONCATENATE($L$4,": ",CONCATENATE("S[",Worksheet!AT203,"]"))</f>
        <v xml:space="preserve"> (Рабочий ток) Хладагент: S[R410A]</v>
      </c>
      <c r="M209" t="str">
        <f t="shared" si="32"/>
        <v xml:space="preserve"> (Рабочий ток) Количество хладагента: </v>
      </c>
      <c r="N209" t="str">
        <f t="shared" si="33"/>
        <v xml:space="preserve"> (Рабочий ток) Объем рециркулируемого воздуха внутреннего блока: </v>
      </c>
      <c r="O209" t="str">
        <f t="shared" si="34"/>
        <v xml:space="preserve"> (Внутренний блок) Размеры (Ш × Г × В): </v>
      </c>
      <c r="P209" t="str">
        <f t="shared" si="35"/>
        <v xml:space="preserve"> (Внутренний блок) Упаковка (Ш × Г × В): </v>
      </c>
      <c r="Q209" t="str">
        <f t="shared" si="36"/>
        <v xml:space="preserve"> (Внутренний блок) Масса (нетто / брутто): </v>
      </c>
      <c r="R209" t="str">
        <f>CONCATENATE($R$4,": ",CONCATENATE("S[",CONCATENATE(Worksheet!R203," / ",Worksheet!S203),"]"))</f>
        <v xml:space="preserve"> (Внутренний блок) Уровень шума мин. / макс.: S[ / ]</v>
      </c>
      <c r="S209" t="str">
        <f>CONCATENATE($S$4,": ",CONCATENATE("S[",Worksheet!AK203,"]"))</f>
        <v xml:space="preserve"> (Наружный блок) Марка компрессора: S[GMCC]</v>
      </c>
      <c r="T209" t="str">
        <f t="shared" si="37"/>
        <v xml:space="preserve"> (Наружный блок) Размеры (Ш × Г × В): </v>
      </c>
      <c r="U209" t="str">
        <f t="shared" si="38"/>
        <v xml:space="preserve"> (Наружный блок) Упаковка (Ш × Г × В): </v>
      </c>
      <c r="V209" t="str">
        <f t="shared" si="39"/>
        <v xml:space="preserve"> (Наружный блок) Масса (нетто / брутто): </v>
      </c>
      <c r="W209" t="str">
        <f>CONCATENATE($W$4,": ",CONCATENATE("N[",Worksheet!V203,"]"))</f>
        <v xml:space="preserve"> (Наружный блок) Максимальный уровень шума: N[]</v>
      </c>
      <c r="X209" t="str">
        <f>CONCATENATE("N[",Worksheet!AM203,"]")</f>
        <v>N[9,52]</v>
      </c>
      <c r="Y209" t="str">
        <f>CONCATENATE($Y$4,": ",CONCATENATE("N[",Worksheet!AN203,"]"))</f>
        <v xml:space="preserve"> (Соединительные трубы) Газовая линия : N[15,9]</v>
      </c>
      <c r="Z209" t="str">
        <f>CONCATENATE($Z$4,": ",CONCATENATE("N[",Worksheet!P203,"]"))</f>
        <v xml:space="preserve"> (Соединительные трубы) Максимальная длина трубопровода: N[50]</v>
      </c>
      <c r="AA209" t="str">
        <f>CONCATENATE($AA$4,": ",CONCATENATE("S[",Worksheet!Q203,"]"))</f>
        <v xml:space="preserve"> (Соединительные трубы) Максимальный перепад высот: S[25]</v>
      </c>
      <c r="AB209" t="str">
        <f>CONCATENATE($AB$4,": ",CONCATENATE("S[",CONCATENATE("от ",Worksheet!W203," до +",Worksheet!X203),"]"))</f>
        <v xml:space="preserve"> (Допустимая темп. наружного воздуха) Охлаждение: S[от -15 до +50]</v>
      </c>
      <c r="AC209" t="str">
        <f>CONCATENATE($AC$4,": ",CONCATENATE("S[",CONCATENATE("от ",Worksheet!Y203," до +",Worksheet!Z203),"]"))</f>
        <v xml:space="preserve"> (Допустимая темп. наружного воздуха) Обогрев: S[от -15 до +24]</v>
      </c>
    </row>
    <row r="210" spans="1:29" x14ac:dyDescent="0.25">
      <c r="A210" t="str">
        <f>CONCATENATE($A$4,": ",CONCATENATE("E[",Worksheet!B204,"]"))</f>
        <v>Производитель: E[LESSAR]</v>
      </c>
      <c r="B210" s="11" t="str">
        <f>CONCATENATE($B$4,": ",CONCATENATE(Worksheet!C204,"[",IF(LEFT(TRIM(Worksheet!D204),6)="Сплит-","Сплит-система",IF(LEFT(TRIM(Worksheet!D204),1)="Блок н","Наружный блок","Блок внутренний")),"]"))</f>
        <v xml:space="preserve"> Тип: PAC[Сплит-система]</v>
      </c>
      <c r="C210" t="str">
        <f>CONCATENATE($C$4,": ",CONCATENATE("N[",Worksheet!L204,"]"))</f>
        <v xml:space="preserve"> (Сплит система) Холодопроизводительность: N[7,33 (3,22–7,97)]</v>
      </c>
      <c r="D210" t="str">
        <f>CONCATENATE($D$4,": ",CONCATENATE("N[",Worksheet!AC204,"]"))</f>
        <v xml:space="preserve"> (Сплит система) Площадь помещения: N[]</v>
      </c>
      <c r="E210" t="str">
        <f>CONCATENATE($E$4,": ",IF(Worksheet!K204="Y",CONCATENATE("S[","да]"),CONCATENATE("S[","нет]")))</f>
        <v xml:space="preserve"> (Сплит система) Инвертор: S[да]</v>
      </c>
      <c r="F210" t="str">
        <f>CONCATENATE($F$4,": ",CONCATENATE("N[",Worksheet!M204,"]"))</f>
        <v xml:space="preserve"> (Сплит система) Теплопроизводительность: N[8,50 (3,46–8,94)]</v>
      </c>
      <c r="G210" t="str">
        <f>CONCATENATE($G$4,": ",CONCATENATE("N[",Worksheet!N204,"]"))</f>
        <v xml:space="preserve"> (Потребляемая мощность) Охлаждение: N[2,155 (0,200–2,600)]</v>
      </c>
      <c r="H210" t="str">
        <f>CONCATENATE($H$4,": ",CONCATENATE("N[",Worksheet!O204,"]"))</f>
        <v xml:space="preserve"> (Потребляемая мощность) Обогрев: N[2,250 (0,370–2,400)]</v>
      </c>
      <c r="I210" t="str">
        <f t="shared" si="30"/>
        <v xml:space="preserve"> (Рабочий ток) Охлаждение: </v>
      </c>
      <c r="J210" t="str">
        <f t="shared" si="31"/>
        <v xml:space="preserve"> (Рабочий ток) Обогрев: </v>
      </c>
      <c r="K210" t="str">
        <f t="shared" si="31"/>
        <v xml:space="preserve"> (Рабочий ток) Обогрев: </v>
      </c>
      <c r="L210" t="str">
        <f>CONCATENATE($L$4,": ",CONCATENATE("S[",Worksheet!AT204,"]"))</f>
        <v xml:space="preserve"> (Рабочий ток) Хладагент: S[R410A]</v>
      </c>
      <c r="M210" t="str">
        <f t="shared" si="32"/>
        <v xml:space="preserve"> (Рабочий ток) Количество хладагента: </v>
      </c>
      <c r="N210" t="str">
        <f t="shared" si="33"/>
        <v xml:space="preserve"> (Рабочий ток) Объем рециркулируемого воздуха внутреннего блока: </v>
      </c>
      <c r="O210" t="str">
        <f t="shared" si="34"/>
        <v xml:space="preserve"> (Внутренний блок) Размеры (Ш × Г × В): </v>
      </c>
      <c r="P210" t="str">
        <f t="shared" si="35"/>
        <v xml:space="preserve"> (Внутренний блок) Упаковка (Ш × Г × В): </v>
      </c>
      <c r="Q210" t="str">
        <f t="shared" si="36"/>
        <v xml:space="preserve"> (Внутренний блок) Масса (нетто / брутто): </v>
      </c>
      <c r="R210" t="str">
        <f>CONCATENATE($R$4,": ",CONCATENATE("S[",CONCATENATE(Worksheet!R204," / ",Worksheet!S204),"]"))</f>
        <v xml:space="preserve"> (Внутренний блок) Уровень шума мин. / макс.: S[ / ]</v>
      </c>
      <c r="S210" t="str">
        <f>CONCATENATE($S$4,": ",CONCATENATE("S[",Worksheet!AK204,"]"))</f>
        <v xml:space="preserve"> (Наружный блок) Марка компрессора: S[GMCC]</v>
      </c>
      <c r="T210" t="str">
        <f t="shared" si="37"/>
        <v xml:space="preserve"> (Наружный блок) Размеры (Ш × Г × В): </v>
      </c>
      <c r="U210" t="str">
        <f t="shared" si="38"/>
        <v xml:space="preserve"> (Наружный блок) Упаковка (Ш × Г × В): </v>
      </c>
      <c r="V210" t="str">
        <f t="shared" si="39"/>
        <v xml:space="preserve"> (Наружный блок) Масса (нетто / брутто): </v>
      </c>
      <c r="W210" t="str">
        <f>CONCATENATE($W$4,": ",CONCATENATE("N[",Worksheet!V204,"]"))</f>
        <v xml:space="preserve"> (Наружный блок) Максимальный уровень шума: N[]</v>
      </c>
      <c r="X210" t="str">
        <f>CONCATENATE("N[",Worksheet!AM204,"]")</f>
        <v>N[9,52]</v>
      </c>
      <c r="Y210" t="str">
        <f>CONCATENATE($Y$4,": ",CONCATENATE("N[",Worksheet!AN204,"]"))</f>
        <v xml:space="preserve"> (Соединительные трубы) Газовая линия : N[15,9]</v>
      </c>
      <c r="Z210" t="str">
        <f>CONCATENATE($Z$4,": ",CONCATENATE("N[",Worksheet!P204,"]"))</f>
        <v xml:space="preserve"> (Соединительные трубы) Максимальная длина трубопровода: N[50]</v>
      </c>
      <c r="AA210" t="str">
        <f>CONCATENATE($AA$4,": ",CONCATENATE("S[",Worksheet!Q204,"]"))</f>
        <v xml:space="preserve"> (Соединительные трубы) Максимальный перепад высот: S[25]</v>
      </c>
      <c r="AB210" t="str">
        <f>CONCATENATE($AB$4,": ",CONCATENATE("S[",CONCATENATE("от ",Worksheet!W204," до +",Worksheet!X204),"]"))</f>
        <v xml:space="preserve"> (Допустимая темп. наружного воздуха) Охлаждение: S[от -15 до +50]</v>
      </c>
      <c r="AC210" t="str">
        <f>CONCATENATE($AC$4,": ",CONCATENATE("S[",CONCATENATE("от ",Worksheet!Y204," до +",Worksheet!Z204),"]"))</f>
        <v xml:space="preserve"> (Допустимая темп. наружного воздуха) Обогрев: S[от -15 до +24]</v>
      </c>
    </row>
    <row r="211" spans="1:29" x14ac:dyDescent="0.25">
      <c r="A211" t="str">
        <f>CONCATENATE($A$4,": ",CONCATENATE("E[",Worksheet!B205,"]"))</f>
        <v>Производитель: E[LESSAR]</v>
      </c>
      <c r="B211" s="11" t="str">
        <f>CONCATENATE($B$4,": ",CONCATENATE(Worksheet!C205,"[",IF(LEFT(TRIM(Worksheet!D205),6)="Сплит-","Сплит-система",IF(LEFT(TRIM(Worksheet!D205),1)="Блок н","Наружный блок","Блок внутренний")),"]"))</f>
        <v xml:space="preserve"> Тип: PAC[Сплит-система]</v>
      </c>
      <c r="C211" t="str">
        <f>CONCATENATE($C$4,": ",CONCATENATE("N[",Worksheet!L205,"]"))</f>
        <v xml:space="preserve"> (Сплит система) Холодопроизводительность: N[10,55 (3,17–12,66)]</v>
      </c>
      <c r="D211" t="str">
        <f>CONCATENATE($D$4,": ",CONCATENATE("N[",Worksheet!AC205,"]"))</f>
        <v xml:space="preserve"> (Сплит система) Площадь помещения: N[60]</v>
      </c>
      <c r="E211" t="str">
        <f>CONCATENATE($E$4,": ",IF(Worksheet!K205="Y",CONCATENATE("S[","да]"),CONCATENATE("S[","нет]")))</f>
        <v xml:space="preserve"> (Сплит система) Инвертор: S[да]</v>
      </c>
      <c r="F211" t="str">
        <f>CONCATENATE($F$4,": ",CONCATENATE("N[",Worksheet!M205,"]"))</f>
        <v xml:space="preserve"> (Сплит система) Теплопроизводительность: N[11,14 (3,34–13,36)]</v>
      </c>
      <c r="G211" t="str">
        <f>CONCATENATE($G$4,": ",CONCATENATE("N[",Worksheet!N205,"]"))</f>
        <v xml:space="preserve"> (Потребляемая мощность) Охлаждение: N[3,505 (1,002–4,619)]</v>
      </c>
      <c r="H211" t="str">
        <f>CONCATENATE($H$4,": ",CONCATENATE("N[",Worksheet!O205,"]"))</f>
        <v xml:space="preserve"> (Потребляемая мощность) Обогрев: N[3,085 (0,771–4,101)]</v>
      </c>
      <c r="I211" t="str">
        <f t="shared" si="30"/>
        <v xml:space="preserve"> (Рабочий ток) Охлаждение: </v>
      </c>
      <c r="J211" t="str">
        <f t="shared" si="31"/>
        <v xml:space="preserve"> (Рабочий ток) Обогрев: </v>
      </c>
      <c r="K211" t="str">
        <f t="shared" si="31"/>
        <v xml:space="preserve"> (Рабочий ток) Обогрев: </v>
      </c>
      <c r="L211" t="str">
        <f>CONCATENATE($L$4,": ",CONCATENATE("S[",Worksheet!AT205,"]"))</f>
        <v xml:space="preserve"> (Рабочий ток) Хладагент: S[R410A]</v>
      </c>
      <c r="M211" t="str">
        <f t="shared" si="32"/>
        <v xml:space="preserve"> (Рабочий ток) Количество хладагента: </v>
      </c>
      <c r="N211" t="str">
        <f t="shared" si="33"/>
        <v xml:space="preserve"> (Рабочий ток) Объем рециркулируемого воздуха внутреннего блока: </v>
      </c>
      <c r="O211" t="str">
        <f t="shared" si="34"/>
        <v xml:space="preserve"> (Внутренний блок) Размеры (Ш × Г × В): </v>
      </c>
      <c r="P211" t="str">
        <f t="shared" si="35"/>
        <v xml:space="preserve"> (Внутренний блок) Упаковка (Ш × Г × В): </v>
      </c>
      <c r="Q211" t="str">
        <f t="shared" si="36"/>
        <v xml:space="preserve"> (Внутренний блок) Масса (нетто / брутто): </v>
      </c>
      <c r="R211" t="str">
        <f>CONCATENATE($R$4,": ",CONCATENATE("S[",CONCATENATE(Worksheet!R205," / ",Worksheet!S205),"]"))</f>
        <v xml:space="preserve"> (Внутренний блок) Уровень шума мин. / макс.: S[ / ]</v>
      </c>
      <c r="S211" t="str">
        <f>CONCATENATE($S$4,": ",CONCATENATE("S[",Worksheet!AK205,"]"))</f>
        <v xml:space="preserve"> (Наружный блок) Марка компрессора: S[GMCC]</v>
      </c>
      <c r="T211" t="str">
        <f t="shared" si="37"/>
        <v xml:space="preserve"> (Наружный блок) Размеры (Ш × Г × В): </v>
      </c>
      <c r="U211" t="str">
        <f t="shared" si="38"/>
        <v xml:space="preserve"> (Наружный блок) Упаковка (Ш × Г × В): </v>
      </c>
      <c r="V211" t="str">
        <f t="shared" si="39"/>
        <v xml:space="preserve"> (Наружный блок) Масса (нетто / брутто): </v>
      </c>
      <c r="W211" t="str">
        <f>CONCATENATE($W$4,": ",CONCATENATE("N[",Worksheet!V205,"]"))</f>
        <v xml:space="preserve"> (Наружный блок) Максимальный уровень шума: N[]</v>
      </c>
      <c r="X211" t="str">
        <f>CONCATENATE("N[",Worksheet!AM205,"]")</f>
        <v>N[9,52]</v>
      </c>
      <c r="Y211" t="str">
        <f>CONCATENATE($Y$4,": ",CONCATENATE("N[",Worksheet!AN205,"]"))</f>
        <v xml:space="preserve"> (Соединительные трубы) Газовая линия : N[19]</v>
      </c>
      <c r="Z211" t="str">
        <f>CONCATENATE($Z$4,": ",CONCATENATE("N[",Worksheet!P205,"]"))</f>
        <v xml:space="preserve"> (Соединительные трубы) Максимальная длина трубопровода: N[30]</v>
      </c>
      <c r="AA211" t="str">
        <f>CONCATENATE($AA$4,": ",CONCATENATE("S[",Worksheet!Q205,"]"))</f>
        <v xml:space="preserve"> (Соединительные трубы) Максимальный перепад высот: S[20]</v>
      </c>
      <c r="AB211" t="str">
        <f>CONCATENATE($AB$4,": ",CONCATENATE("S[",CONCATENATE("от ",Worksheet!W205," до +",Worksheet!X205),"]"))</f>
        <v xml:space="preserve"> (Допустимая темп. наружного воздуха) Охлаждение: S[от -15 до +50]</v>
      </c>
      <c r="AC211" t="str">
        <f>CONCATENATE($AC$4,": ",CONCATENATE("S[",CONCATENATE("от ",Worksheet!Y205," до +",Worksheet!Z205),"]"))</f>
        <v xml:space="preserve"> (Допустимая темп. наружного воздуха) Обогрев: S[от -15 до +24]</v>
      </c>
    </row>
    <row r="212" spans="1:29" x14ac:dyDescent="0.25">
      <c r="A212" t="str">
        <f>CONCATENATE($A$4,": ",CONCATENATE("E[",Worksheet!B206,"]"))</f>
        <v>Производитель: E[LESSAR]</v>
      </c>
      <c r="B212" s="11" t="str">
        <f>CONCATENATE($B$4,": ",CONCATENATE(Worksheet!C206,"[",IF(LEFT(TRIM(Worksheet!D206),6)="Сплит-","Сплит-система",IF(LEFT(TRIM(Worksheet!D206),1)="Блок н","Наружный блок","Блок внутренний")),"]"))</f>
        <v xml:space="preserve"> Тип: PAC[Сплит-система]</v>
      </c>
      <c r="C212" t="str">
        <f>CONCATENATE($C$4,": ",CONCATENATE("N[",Worksheet!L206,"]"))</f>
        <v xml:space="preserve"> (Сплит система) Холодопроизводительность: N[10,55 (2,73–10,84)]</v>
      </c>
      <c r="D212" t="str">
        <f>CONCATENATE($D$4,": ",CONCATENATE("N[",Worksheet!AC206,"]"))</f>
        <v xml:space="preserve"> (Сплит система) Площадь помещения: N[60]</v>
      </c>
      <c r="E212" t="str">
        <f>CONCATENATE($E$4,": ",IF(Worksheet!K206="Y",CONCATENATE("S[","да]"),CONCATENATE("S[","нет]")))</f>
        <v xml:space="preserve"> (Сплит система) Инвертор: S[да]</v>
      </c>
      <c r="F212" t="str">
        <f>CONCATENATE($F$4,": ",CONCATENATE("N[",Worksheet!M206,"]"))</f>
        <v xml:space="preserve"> (Сплит система) Теплопроизводительность: N[11,72 (2,78–12,13)]</v>
      </c>
      <c r="G212" t="str">
        <f>CONCATENATE($G$4,": ",CONCATENATE("N[",Worksheet!N206,"]"))</f>
        <v xml:space="preserve"> (Потребляемая мощность) Охлаждение: N[4,000 (0,950–4,100)]</v>
      </c>
      <c r="H212" t="str">
        <f>CONCATENATE($H$4,": ",CONCATENATE("N[",Worksheet!O206,"]"))</f>
        <v xml:space="preserve"> (Потребляемая мощность) Обогрев: N[3,250 (0,850–3,680)]</v>
      </c>
      <c r="I212" t="str">
        <f t="shared" si="30"/>
        <v xml:space="preserve"> (Рабочий ток) Охлаждение: </v>
      </c>
      <c r="J212" t="str">
        <f t="shared" si="31"/>
        <v xml:space="preserve"> (Рабочий ток) Обогрев: </v>
      </c>
      <c r="K212" t="str">
        <f t="shared" si="31"/>
        <v xml:space="preserve"> (Рабочий ток) Обогрев: </v>
      </c>
      <c r="L212" t="str">
        <f>CONCATENATE($L$4,": ",CONCATENATE("S[",Worksheet!AT206,"]"))</f>
        <v xml:space="preserve"> (Рабочий ток) Хладагент: S[R410A]</v>
      </c>
      <c r="M212" t="str">
        <f t="shared" si="32"/>
        <v xml:space="preserve"> (Рабочий ток) Количество хладагента: </v>
      </c>
      <c r="N212" t="str">
        <f t="shared" si="33"/>
        <v xml:space="preserve"> (Рабочий ток) Объем рециркулируемого воздуха внутреннего блока: </v>
      </c>
      <c r="O212" t="str">
        <f t="shared" si="34"/>
        <v xml:space="preserve"> (Внутренний блок) Размеры (Ш × Г × В): </v>
      </c>
      <c r="P212" t="str">
        <f t="shared" si="35"/>
        <v xml:space="preserve"> (Внутренний блок) Упаковка (Ш × Г × В): </v>
      </c>
      <c r="Q212" t="str">
        <f t="shared" si="36"/>
        <v xml:space="preserve"> (Внутренний блок) Масса (нетто / брутто): </v>
      </c>
      <c r="R212" t="str">
        <f>CONCATENATE($R$4,": ",CONCATENATE("S[",CONCATENATE(Worksheet!R206," / ",Worksheet!S206),"]"))</f>
        <v xml:space="preserve"> (Внутренний блок) Уровень шума мин. / макс.: S[ / ]</v>
      </c>
      <c r="S212" t="str">
        <f>CONCATENATE($S$4,": ",CONCATENATE("S[",Worksheet!AK206,"]"))</f>
        <v xml:space="preserve"> (Наружный блок) Марка компрессора: S[GMCC]</v>
      </c>
      <c r="T212" t="str">
        <f t="shared" si="37"/>
        <v xml:space="preserve"> (Наружный блок) Размеры (Ш × Г × В): </v>
      </c>
      <c r="U212" t="str">
        <f t="shared" si="38"/>
        <v xml:space="preserve"> (Наружный блок) Упаковка (Ш × Г × В): </v>
      </c>
      <c r="V212" t="str">
        <f t="shared" si="39"/>
        <v xml:space="preserve"> (Наружный блок) Масса (нетто / брутто): </v>
      </c>
      <c r="W212" t="str">
        <f>CONCATENATE($W$4,": ",CONCATENATE("N[",Worksheet!V206,"]"))</f>
        <v xml:space="preserve"> (Наружный блок) Максимальный уровень шума: N[]</v>
      </c>
      <c r="X212" t="str">
        <f>CONCATENATE("N[",Worksheet!AM206,"]")</f>
        <v>N[9,52]</v>
      </c>
      <c r="Y212" t="str">
        <f>CONCATENATE($Y$4,": ",CONCATENATE("N[",Worksheet!AN206,"]"))</f>
        <v xml:space="preserve"> (Соединительные трубы) Газовая линия : N[15,9]</v>
      </c>
      <c r="Z212" t="str">
        <f>CONCATENATE($Z$4,": ",CONCATENATE("N[",Worksheet!P206,"]"))</f>
        <v xml:space="preserve"> (Соединительные трубы) Максимальная длина трубопровода: N[30]</v>
      </c>
      <c r="AA212" t="str">
        <f>CONCATENATE($AA$4,": ",CONCATENATE("S[",Worksheet!Q206,"]"))</f>
        <v xml:space="preserve"> (Соединительные трубы) Максимальный перепад высот: S[20]</v>
      </c>
      <c r="AB212" t="str">
        <f>CONCATENATE($AB$4,": ",CONCATENATE("S[",CONCATENATE("от ",Worksheet!W206," до +",Worksheet!X206),"]"))</f>
        <v xml:space="preserve"> (Допустимая темп. наружного воздуха) Охлаждение: S[от -15 до +50]</v>
      </c>
      <c r="AC212" t="str">
        <f>CONCATENATE($AC$4,": ",CONCATENATE("S[",CONCATENATE("от ",Worksheet!Y206," до +",Worksheet!Z206),"]"))</f>
        <v xml:space="preserve"> (Допустимая темп. наружного воздуха) Обогрев: S[от -15 до +24]</v>
      </c>
    </row>
    <row r="213" spans="1:29" x14ac:dyDescent="0.25">
      <c r="A213" t="str">
        <f>CONCATENATE($A$4,": ",CONCATENATE("E[",Worksheet!B207,"]"))</f>
        <v>Производитель: E[LESSAR]</v>
      </c>
      <c r="B213" s="11" t="str">
        <f>CONCATENATE($B$4,": ",CONCATENATE(Worksheet!C207,"[",IF(LEFT(TRIM(Worksheet!D207),6)="Сплит-","Сплит-система",IF(LEFT(TRIM(Worksheet!D207),1)="Блок н","Наружный блок","Блок внутренний")),"]"))</f>
        <v xml:space="preserve"> Тип: PAC[Сплит-система]</v>
      </c>
      <c r="C213" t="str">
        <f>CONCATENATE($C$4,": ",CONCATENATE("N[",Worksheet!L207,"]"))</f>
        <v xml:space="preserve"> (Сплит система) Холодопроизводительность: N[11,14 (4,25–11,58)]</v>
      </c>
      <c r="D213" t="str">
        <f>CONCATENATE($D$4,": ",CONCATENATE("N[",Worksheet!AC207,"]"))</f>
        <v xml:space="preserve"> (Сплит система) Площадь помещения: N[]</v>
      </c>
      <c r="E213" t="str">
        <f>CONCATENATE($E$4,": ",IF(Worksheet!K207="Y",CONCATENATE("S[","да]"),CONCATENATE("S[","нет]")))</f>
        <v xml:space="preserve"> (Сплит система) Инвертор: S[да]</v>
      </c>
      <c r="F213" t="str">
        <f>CONCATENATE($F$4,": ",CONCATENATE("N[",Worksheet!M207,"]"))</f>
        <v xml:space="preserve"> (Сплит система) Теплопроизводительность: N[11,87 (4,84–12,75)]</v>
      </c>
      <c r="G213" t="str">
        <f>CONCATENATE($G$4,": ",CONCATENATE("N[",Worksheet!N207,"]"))</f>
        <v xml:space="preserve"> (Потребляемая мощность) Охлаждение: N[3,840 (0,950–4,100)]</v>
      </c>
      <c r="H213" t="str">
        <f>CONCATENATE($H$4,": ",CONCATENATE("N[",Worksheet!O207,"]"))</f>
        <v xml:space="preserve"> (Потребляемая мощность) Обогрев: N[2,967 (0,850–3,680)]</v>
      </c>
      <c r="I213" t="str">
        <f t="shared" si="30"/>
        <v xml:space="preserve"> (Рабочий ток) Охлаждение: </v>
      </c>
      <c r="J213" t="str">
        <f t="shared" si="31"/>
        <v xml:space="preserve"> (Рабочий ток) Обогрев: </v>
      </c>
      <c r="K213" t="str">
        <f t="shared" si="31"/>
        <v xml:space="preserve"> (Рабочий ток) Обогрев: </v>
      </c>
      <c r="L213" t="str">
        <f>CONCATENATE($L$4,": ",CONCATENATE("S[",Worksheet!AT207,"]"))</f>
        <v xml:space="preserve"> (Рабочий ток) Хладагент: S[R410A]</v>
      </c>
      <c r="M213" t="str">
        <f t="shared" si="32"/>
        <v xml:space="preserve"> (Рабочий ток) Количество хладагента: </v>
      </c>
      <c r="N213" t="str">
        <f t="shared" si="33"/>
        <v xml:space="preserve"> (Рабочий ток) Объем рециркулируемого воздуха внутреннего блока: </v>
      </c>
      <c r="O213" t="str">
        <f t="shared" si="34"/>
        <v xml:space="preserve"> (Внутренний блок) Размеры (Ш × Г × В): </v>
      </c>
      <c r="P213" t="str">
        <f t="shared" si="35"/>
        <v xml:space="preserve"> (Внутренний блок) Упаковка (Ш × Г × В): </v>
      </c>
      <c r="Q213" t="str">
        <f t="shared" si="36"/>
        <v xml:space="preserve"> (Внутренний блок) Масса (нетто / брутто): </v>
      </c>
      <c r="R213" t="str">
        <f>CONCATENATE($R$4,": ",CONCATENATE("S[",CONCATENATE(Worksheet!R207," / ",Worksheet!S207),"]"))</f>
        <v xml:space="preserve"> (Внутренний блок) Уровень шума мин. / макс.: S[ / ]</v>
      </c>
      <c r="S213" t="str">
        <f>CONCATENATE($S$4,": ",CONCATENATE("S[",Worksheet!AK207,"]"))</f>
        <v xml:space="preserve"> (Наружный блок) Марка компрессора: S[GMCC]</v>
      </c>
      <c r="T213" t="str">
        <f t="shared" si="37"/>
        <v xml:space="preserve"> (Наружный блок) Размеры (Ш × Г × В): </v>
      </c>
      <c r="U213" t="str">
        <f t="shared" si="38"/>
        <v xml:space="preserve"> (Наружный блок) Упаковка (Ш × Г × В): </v>
      </c>
      <c r="V213" t="str">
        <f t="shared" si="39"/>
        <v xml:space="preserve"> (Наружный блок) Масса (нетто / брутто): </v>
      </c>
      <c r="W213" t="str">
        <f>CONCATENATE($W$4,": ",CONCATENATE("N[",Worksheet!V207,"]"))</f>
        <v xml:space="preserve"> (Наружный блок) Максимальный уровень шума: N[]</v>
      </c>
      <c r="X213" t="str">
        <f>CONCATENATE("N[",Worksheet!AM207,"]")</f>
        <v>N[9,52]</v>
      </c>
      <c r="Y213" t="str">
        <f>CONCATENATE($Y$4,": ",CONCATENATE("N[",Worksheet!AN207,"]"))</f>
        <v xml:space="preserve"> (Соединительные трубы) Газовая линия : N[15,9]</v>
      </c>
      <c r="Z213" t="str">
        <f>CONCATENATE($Z$4,": ",CONCATENATE("N[",Worksheet!P207,"]"))</f>
        <v xml:space="preserve"> (Соединительные трубы) Максимальная длина трубопровода: N[30]</v>
      </c>
      <c r="AA213" t="str">
        <f>CONCATENATE($AA$4,": ",CONCATENATE("S[",Worksheet!Q207,"]"))</f>
        <v xml:space="preserve"> (Соединительные трубы) Максимальный перепад высот: S[20]</v>
      </c>
      <c r="AB213" t="str">
        <f>CONCATENATE($AB$4,": ",CONCATENATE("S[",CONCATENATE("от ",Worksheet!W207," до +",Worksheet!X207),"]"))</f>
        <v xml:space="preserve"> (Допустимая темп. наружного воздуха) Охлаждение: S[от -15 до +50]</v>
      </c>
      <c r="AC213" t="str">
        <f>CONCATENATE($AC$4,": ",CONCATENATE("S[",CONCATENATE("от ",Worksheet!Y207," до +",Worksheet!Z207),"]"))</f>
        <v xml:space="preserve"> (Допустимая темп. наружного воздуха) Обогрев: S[от -15 до +24]</v>
      </c>
    </row>
    <row r="214" spans="1:29" x14ac:dyDescent="0.25">
      <c r="A214" t="str">
        <f>CONCATENATE($A$4,": ",CONCATENATE("E[",Worksheet!B208,"]"))</f>
        <v>Производитель: E[LESSAR]</v>
      </c>
      <c r="B214" s="11" t="str">
        <f>CONCATENATE($B$4,": ",CONCATENATE(Worksheet!C208,"[",IF(LEFT(TRIM(Worksheet!D208),6)="Сплит-","Сплит-система",IF(LEFT(TRIM(Worksheet!D208),1)="Блок н","Наружный блок","Блок внутренний")),"]"))</f>
        <v xml:space="preserve"> Тип: PAC[Сплит-система]</v>
      </c>
      <c r="C214" t="str">
        <f>CONCATENATE($C$4,": ",CONCATENATE("N[",Worksheet!L208,"]"))</f>
        <v xml:space="preserve"> (Сплит система) Холодопроизводительность: N[14,07 (4,22–16,88)]</v>
      </c>
      <c r="D214" t="str">
        <f>CONCATENATE($D$4,": ",CONCATENATE("N[",Worksheet!AC208,"]"))</f>
        <v xml:space="preserve"> (Сплит система) Площадь помещения: N[80]</v>
      </c>
      <c r="E214" t="str">
        <f>CONCATENATE($E$4,": ",IF(Worksheet!K208="Y",CONCATENATE("S[","да]"),CONCATENATE("S[","нет]")))</f>
        <v xml:space="preserve"> (Сплит система) Инвертор: S[да]</v>
      </c>
      <c r="F214" t="str">
        <f>CONCATENATE($F$4,": ",CONCATENATE("N[",Worksheet!M208,"]"))</f>
        <v xml:space="preserve"> (Сплит система) Теплопроизводительность: N[14,65 (4,40–17,58)]</v>
      </c>
      <c r="G214" t="str">
        <f>CONCATENATE($G$4,": ",CONCATENATE("N[",Worksheet!N208,"]"))</f>
        <v xml:space="preserve"> (Потребляемая мощность) Охлаждение: N[5,010 (1,430–6,597)]</v>
      </c>
      <c r="H214" t="str">
        <f>CONCATENATE($H$4,": ",CONCATENATE("N[",Worksheet!O208,"]"))</f>
        <v xml:space="preserve"> (Потребляемая мощность) Обогрев: N[4,175 (1,044–5,550)]</v>
      </c>
      <c r="I214" t="str">
        <f t="shared" si="30"/>
        <v xml:space="preserve"> (Рабочий ток) Охлаждение: </v>
      </c>
      <c r="J214" t="str">
        <f t="shared" si="31"/>
        <v xml:space="preserve"> (Рабочий ток) Обогрев: </v>
      </c>
      <c r="K214" t="str">
        <f t="shared" si="31"/>
        <v xml:space="preserve"> (Рабочий ток) Обогрев: </v>
      </c>
      <c r="L214" t="str">
        <f>CONCATENATE($L$4,": ",CONCATENATE("S[",Worksheet!AT208,"]"))</f>
        <v xml:space="preserve"> (Рабочий ток) Хладагент: S[R410A]</v>
      </c>
      <c r="M214" t="str">
        <f t="shared" si="32"/>
        <v xml:space="preserve"> (Рабочий ток) Количество хладагента: </v>
      </c>
      <c r="N214" t="str">
        <f t="shared" si="33"/>
        <v xml:space="preserve"> (Рабочий ток) Объем рециркулируемого воздуха внутреннего блока: </v>
      </c>
      <c r="O214" t="str">
        <f t="shared" si="34"/>
        <v xml:space="preserve"> (Внутренний блок) Размеры (Ш × Г × В): </v>
      </c>
      <c r="P214" t="str">
        <f t="shared" si="35"/>
        <v xml:space="preserve"> (Внутренний блок) Упаковка (Ш × Г × В): </v>
      </c>
      <c r="Q214" t="str">
        <f t="shared" si="36"/>
        <v xml:space="preserve"> (Внутренний блок) Масса (нетто / брутто): </v>
      </c>
      <c r="R214" t="str">
        <f>CONCATENATE($R$4,": ",CONCATENATE("S[",CONCATENATE(Worksheet!R208," / ",Worksheet!S208),"]"))</f>
        <v xml:space="preserve"> (Внутренний блок) Уровень шума мин. / макс.: S[ / ]</v>
      </c>
      <c r="S214" t="str">
        <f>CONCATENATE($S$4,": ",CONCATENATE("S[",Worksheet!AK208,"]"))</f>
        <v xml:space="preserve"> (Наружный блок) Марка компрессора: S[GMCC]</v>
      </c>
      <c r="T214" t="str">
        <f t="shared" si="37"/>
        <v xml:space="preserve"> (Наружный блок) Размеры (Ш × Г × В): </v>
      </c>
      <c r="U214" t="str">
        <f t="shared" si="38"/>
        <v xml:space="preserve"> (Наружный блок) Упаковка (Ш × Г × В): </v>
      </c>
      <c r="V214" t="str">
        <f t="shared" si="39"/>
        <v xml:space="preserve"> (Наружный блок) Масса (нетто / брутто): </v>
      </c>
      <c r="W214" t="str">
        <f>CONCATENATE($W$4,": ",CONCATENATE("N[",Worksheet!V208,"]"))</f>
        <v xml:space="preserve"> (Наружный блок) Максимальный уровень шума: N[]</v>
      </c>
      <c r="X214" t="str">
        <f>CONCATENATE("N[",Worksheet!AM208,"]")</f>
        <v>N[9,52]</v>
      </c>
      <c r="Y214" t="str">
        <f>CONCATENATE($Y$4,": ",CONCATENATE("N[",Worksheet!AN208,"]"))</f>
        <v xml:space="preserve"> (Соединительные трубы) Газовая линия : N[19]</v>
      </c>
      <c r="Z214" t="str">
        <f>CONCATENATE($Z$4,": ",CONCATENATE("N[",Worksheet!P208,"]"))</f>
        <v xml:space="preserve"> (Соединительные трубы) Максимальная длина трубопровода: N[50]</v>
      </c>
      <c r="AA214" t="str">
        <f>CONCATENATE($AA$4,": ",CONCATENATE("S[",Worksheet!Q208,"]"))</f>
        <v xml:space="preserve"> (Соединительные трубы) Максимальный перепад высот: S[25]</v>
      </c>
      <c r="AB214" t="str">
        <f>CONCATENATE($AB$4,": ",CONCATENATE("S[",CONCATENATE("от ",Worksheet!W208," до +",Worksheet!X208),"]"))</f>
        <v xml:space="preserve"> (Допустимая темп. наружного воздуха) Охлаждение: S[от -15 до +50]</v>
      </c>
      <c r="AC214" t="str">
        <f>CONCATENATE($AC$4,": ",CONCATENATE("S[",CONCATENATE("от ",Worksheet!Y208," до +",Worksheet!Z208),"]"))</f>
        <v xml:space="preserve"> (Допустимая темп. наружного воздуха) Обогрев: S[от -15 до +24]</v>
      </c>
    </row>
    <row r="215" spans="1:29" x14ac:dyDescent="0.25">
      <c r="A215" t="str">
        <f>CONCATENATE($A$4,": ",CONCATENATE("E[",Worksheet!B209,"]"))</f>
        <v>Производитель: E[LESSAR]</v>
      </c>
      <c r="B215" s="11" t="str">
        <f>CONCATENATE($B$4,": ",CONCATENATE(Worksheet!C209,"[",IF(LEFT(TRIM(Worksheet!D209),6)="Сплит-","Сплит-система",IF(LEFT(TRIM(Worksheet!D209),1)="Блок н","Наружный блок","Блок внутренний")),"]"))</f>
        <v xml:space="preserve"> Тип: PAC[Сплит-система]</v>
      </c>
      <c r="C215" t="str">
        <f>CONCATENATE($C$4,": ",CONCATENATE("N[",Worksheet!L209,"]"))</f>
        <v xml:space="preserve"> (Сплит система) Холодопроизводительность: N[14,07 (3,52–14,24 )]</v>
      </c>
      <c r="D215" t="str">
        <f>CONCATENATE($D$4,": ",CONCATENATE("N[",Worksheet!AC209,"]"))</f>
        <v xml:space="preserve"> (Сплит система) Площадь помещения: N[]</v>
      </c>
      <c r="E215" t="str">
        <f>CONCATENATE($E$4,": ",IF(Worksheet!K209="Y",CONCATENATE("S[","да]"),CONCATENATE("S[","нет]")))</f>
        <v xml:space="preserve"> (Сплит система) Инвертор: S[да]</v>
      </c>
      <c r="F215" t="str">
        <f>CONCATENATE($F$4,": ",CONCATENATE("N[",Worksheet!M209,"]"))</f>
        <v xml:space="preserve"> (Сплит система) Теплопроизводительность: N[15,53 (6,30–17,00 )]</v>
      </c>
      <c r="G215" t="str">
        <f>CONCATENATE($G$4,": ",CONCATENATE("N[",Worksheet!N209,"]"))</f>
        <v xml:space="preserve"> (Потребляемая мощность) Охлаждение: N[5,700 (0,950–5,800)]</v>
      </c>
      <c r="H215" t="str">
        <f>CONCATENATE($H$4,": ",CONCATENATE("N[",Worksheet!O209,"]"))</f>
        <v xml:space="preserve"> (Потребляемая мощность) Обогрев: N[4,854 (1,000–5,780)]</v>
      </c>
      <c r="I215" t="str">
        <f t="shared" si="30"/>
        <v xml:space="preserve"> (Рабочий ток) Охлаждение: </v>
      </c>
      <c r="J215" t="str">
        <f t="shared" si="31"/>
        <v xml:space="preserve"> (Рабочий ток) Обогрев: </v>
      </c>
      <c r="K215" t="str">
        <f t="shared" si="31"/>
        <v xml:space="preserve"> (Рабочий ток) Обогрев: </v>
      </c>
      <c r="L215" t="str">
        <f>CONCATENATE($L$4,": ",CONCATENATE("S[",Worksheet!AT209,"]"))</f>
        <v xml:space="preserve"> (Рабочий ток) Хладагент: S[R410A]</v>
      </c>
      <c r="M215" t="str">
        <f t="shared" si="32"/>
        <v xml:space="preserve"> (Рабочий ток) Количество хладагента: </v>
      </c>
      <c r="N215" t="str">
        <f t="shared" si="33"/>
        <v xml:space="preserve"> (Рабочий ток) Объем рециркулируемого воздуха внутреннего блока: </v>
      </c>
      <c r="O215" t="str">
        <f t="shared" si="34"/>
        <v xml:space="preserve"> (Внутренний блок) Размеры (Ш × Г × В): </v>
      </c>
      <c r="P215" t="str">
        <f t="shared" si="35"/>
        <v xml:space="preserve"> (Внутренний блок) Упаковка (Ш × Г × В): </v>
      </c>
      <c r="Q215" t="str">
        <f t="shared" si="36"/>
        <v xml:space="preserve"> (Внутренний блок) Масса (нетто / брутто): </v>
      </c>
      <c r="R215" t="str">
        <f>CONCATENATE($R$4,": ",CONCATENATE("S[",CONCATENATE(Worksheet!R209," / ",Worksheet!S209),"]"))</f>
        <v xml:space="preserve"> (Внутренний блок) Уровень шума мин. / макс.: S[ / ]</v>
      </c>
      <c r="S215" t="str">
        <f>CONCATENATE($S$4,": ",CONCATENATE("S[",Worksheet!AK209,"]"))</f>
        <v xml:space="preserve"> (Наружный блок) Марка компрессора: S[GMCC]</v>
      </c>
      <c r="T215" t="str">
        <f t="shared" si="37"/>
        <v xml:space="preserve"> (Наружный блок) Размеры (Ш × Г × В): </v>
      </c>
      <c r="U215" t="str">
        <f t="shared" si="38"/>
        <v xml:space="preserve"> (Наружный блок) Упаковка (Ш × Г × В): </v>
      </c>
      <c r="V215" t="str">
        <f t="shared" si="39"/>
        <v xml:space="preserve"> (Наружный блок) Масса (нетто / брутто): </v>
      </c>
      <c r="W215" t="str">
        <f>CONCATENATE($W$4,": ",CONCATENATE("N[",Worksheet!V209,"]"))</f>
        <v xml:space="preserve"> (Наружный блок) Максимальный уровень шума: N[]</v>
      </c>
      <c r="X215" t="str">
        <f>CONCATENATE("N[",Worksheet!AM209,"]")</f>
        <v>N[9,52]</v>
      </c>
      <c r="Y215" t="str">
        <f>CONCATENATE($Y$4,": ",CONCATENATE("N[",Worksheet!AN209,"]"))</f>
        <v xml:space="preserve"> (Соединительные трубы) Газовая линия : N[15,9]</v>
      </c>
      <c r="Z215" t="str">
        <f>CONCATENATE($Z$4,": ",CONCATENATE("N[",Worksheet!P209,"]"))</f>
        <v xml:space="preserve"> (Соединительные трубы) Максимальная длина трубопровода: N[50]</v>
      </c>
      <c r="AA215" t="str">
        <f>CONCATENATE($AA$4,": ",CONCATENATE("S[",Worksheet!Q209,"]"))</f>
        <v xml:space="preserve"> (Соединительные трубы) Максимальный перепад высот: S[30]</v>
      </c>
      <c r="AB215" t="str">
        <f>CONCATENATE($AB$4,": ",CONCATENATE("S[",CONCATENATE("от ",Worksheet!W209," до +",Worksheet!X209),"]"))</f>
        <v xml:space="preserve"> (Допустимая темп. наружного воздуха) Охлаждение: S[от -15 до +50]</v>
      </c>
      <c r="AC215" t="str">
        <f>CONCATENATE($AC$4,": ",CONCATENATE("S[",CONCATENATE("от ",Worksheet!Y209," до +",Worksheet!Z209),"]"))</f>
        <v xml:space="preserve"> (Допустимая темп. наружного воздуха) Обогрев: S[от -15 до +24]</v>
      </c>
    </row>
    <row r="216" spans="1:29" x14ac:dyDescent="0.25">
      <c r="A216" t="str">
        <f>CONCATENATE($A$4,": ",CONCATENATE("E[",Worksheet!B210,"]"))</f>
        <v>Производитель: E[LESSAR]</v>
      </c>
      <c r="B216" s="11" t="str">
        <f>CONCATENATE($B$4,": ",CONCATENATE(Worksheet!C210,"[",IF(LEFT(TRIM(Worksheet!D210),6)="Сплит-","Сплит-система",IF(LEFT(TRIM(Worksheet!D210),1)="Блок н","Наружный блок","Блок внутренний")),"]"))</f>
        <v xml:space="preserve"> Тип: PAC[Сплит-система]</v>
      </c>
      <c r="C216" t="str">
        <f>CONCATENATE($C$4,": ",CONCATENATE("N[",Worksheet!L210,"]"))</f>
        <v xml:space="preserve"> (Сплит система) Холодопроизводительность: N[16,12 (4,84–19,34)]</v>
      </c>
      <c r="D216" t="str">
        <f>CONCATENATE($D$4,": ",CONCATENATE("N[",Worksheet!AC210,"]"))</f>
        <v xml:space="preserve"> (Сплит система) Площадь помещения: N[92]</v>
      </c>
      <c r="E216" t="str">
        <f>CONCATENATE($E$4,": ",IF(Worksheet!K210="Y",CONCATENATE("S[","да]"),CONCATENATE("S[","нет]")))</f>
        <v xml:space="preserve"> (Сплит система) Инвертор: S[да]</v>
      </c>
      <c r="F216" t="str">
        <f>CONCATENATE($F$4,": ",CONCATENATE("N[",Worksheet!M210,"]"))</f>
        <v xml:space="preserve"> (Сплит система) Теплопроизводительность: N[17,00 (5,10–20,40)]</v>
      </c>
      <c r="G216" t="str">
        <f>CONCATENATE($G$4,": ",CONCATENATE("N[",Worksheet!N210,"]"))</f>
        <v xml:space="preserve"> (Потребляемая мощность) Охлаждение: N[5,740 (1,639–7,500)]</v>
      </c>
      <c r="H216" t="str">
        <f>CONCATENATE($H$4,": ",CONCATENATE("N[",Worksheet!O210,"]"))</f>
        <v xml:space="preserve"> (Потребляемая мощность) Обогрев: N[4,700 (1,177–6,260)]</v>
      </c>
      <c r="I216" t="str">
        <f t="shared" si="30"/>
        <v xml:space="preserve"> (Рабочий ток) Охлаждение: </v>
      </c>
      <c r="J216" t="str">
        <f t="shared" si="31"/>
        <v xml:space="preserve"> (Рабочий ток) Обогрев: </v>
      </c>
      <c r="K216" t="str">
        <f t="shared" si="31"/>
        <v xml:space="preserve"> (Рабочий ток) Обогрев: </v>
      </c>
      <c r="L216" t="str">
        <f>CONCATENATE($L$4,": ",CONCATENATE("S[",Worksheet!AT210,"]"))</f>
        <v xml:space="preserve"> (Рабочий ток) Хладагент: S[R410A]</v>
      </c>
      <c r="M216" t="str">
        <f t="shared" si="32"/>
        <v xml:space="preserve"> (Рабочий ток) Количество хладагента: </v>
      </c>
      <c r="N216" t="str">
        <f t="shared" si="33"/>
        <v xml:space="preserve"> (Рабочий ток) Объем рециркулируемого воздуха внутреннего блока: </v>
      </c>
      <c r="O216" t="str">
        <f t="shared" si="34"/>
        <v xml:space="preserve"> (Внутренний блок) Размеры (Ш × Г × В): </v>
      </c>
      <c r="P216" t="str">
        <f t="shared" si="35"/>
        <v xml:space="preserve"> (Внутренний блок) Упаковка (Ш × Г × В): </v>
      </c>
      <c r="Q216" t="str">
        <f t="shared" si="36"/>
        <v xml:space="preserve"> (Внутренний блок) Масса (нетто / брутто): </v>
      </c>
      <c r="R216" t="str">
        <f>CONCATENATE($R$4,": ",CONCATENATE("S[",CONCATENATE(Worksheet!R210," / ",Worksheet!S210),"]"))</f>
        <v xml:space="preserve"> (Внутренний блок) Уровень шума мин. / макс.: S[ / ]</v>
      </c>
      <c r="S216" t="str">
        <f>CONCATENATE($S$4,": ",CONCATENATE("S[",Worksheet!AK210,"]"))</f>
        <v xml:space="preserve"> (Наружный блок) Марка компрессора: S[GMCC]</v>
      </c>
      <c r="T216" t="str">
        <f t="shared" si="37"/>
        <v xml:space="preserve"> (Наружный блок) Размеры (Ш × Г × В): </v>
      </c>
      <c r="U216" t="str">
        <f t="shared" si="38"/>
        <v xml:space="preserve"> (Наружный блок) Упаковка (Ш × Г × В): </v>
      </c>
      <c r="V216" t="str">
        <f t="shared" si="39"/>
        <v xml:space="preserve"> (Наружный блок) Масса (нетто / брутто): </v>
      </c>
      <c r="W216" t="str">
        <f>CONCATENATE($W$4,": ",CONCATENATE("N[",Worksheet!V210,"]"))</f>
        <v xml:space="preserve"> (Наружный блок) Максимальный уровень шума: N[]</v>
      </c>
      <c r="X216" t="str">
        <f>CONCATENATE("N[",Worksheet!AM210,"]")</f>
        <v>N[9,52]</v>
      </c>
      <c r="Y216" t="str">
        <f>CONCATENATE($Y$4,": ",CONCATENATE("N[",Worksheet!AN210,"]"))</f>
        <v xml:space="preserve"> (Соединительные трубы) Газовая линия : N[19]</v>
      </c>
      <c r="Z216" t="str">
        <f>CONCATENATE($Z$4,": ",CONCATENATE("N[",Worksheet!P210,"]"))</f>
        <v xml:space="preserve"> (Соединительные трубы) Максимальная длина трубопровода: N[50]</v>
      </c>
      <c r="AA216" t="str">
        <f>CONCATENATE($AA$4,": ",CONCATENATE("S[",Worksheet!Q210,"]"))</f>
        <v xml:space="preserve"> (Соединительные трубы) Максимальный перепад высот: S[25]</v>
      </c>
      <c r="AB216" t="str">
        <f>CONCATENATE($AB$4,": ",CONCATENATE("S[",CONCATENATE("от ",Worksheet!W210," до +",Worksheet!X210),"]"))</f>
        <v xml:space="preserve"> (Допустимая темп. наружного воздуха) Охлаждение: S[от -15 до +50]</v>
      </c>
      <c r="AC216" t="str">
        <f>CONCATENATE($AC$4,": ",CONCATENATE("S[",CONCATENATE("от ",Worksheet!Y210," до +",Worksheet!Z210),"]"))</f>
        <v xml:space="preserve"> (Допустимая темп. наружного воздуха) Обогрев: S[от -15 до +24]</v>
      </c>
    </row>
    <row r="217" spans="1:29" x14ac:dyDescent="0.25">
      <c r="A217" t="str">
        <f>CONCATENATE($A$4,": ",CONCATENATE("E[",Worksheet!B211,"]"))</f>
        <v>Производитель: E[LESSAR]</v>
      </c>
      <c r="B217" s="11" t="str">
        <f>CONCATENATE($B$4,": ",CONCATENATE(Worksheet!C211,"[",IF(LEFT(TRIM(Worksheet!D211),6)="Сплит-","Сплит-система",IF(LEFT(TRIM(Worksheet!D211),1)="Блок н","Наружный блок","Блок внутренний")),"]"))</f>
        <v xml:space="preserve"> Тип: PAC[Сплит-система]</v>
      </c>
      <c r="C217" t="str">
        <f>CONCATENATE($C$4,": ",CONCATENATE("N[",Worksheet!L211,"]"))</f>
        <v xml:space="preserve"> (Сплит система) Холодопроизводительность: N[16,12 (7,33–17,58)]</v>
      </c>
      <c r="D217" t="str">
        <f>CONCATENATE($D$4,": ",CONCATENATE("N[",Worksheet!AC211,"]"))</f>
        <v xml:space="preserve"> (Сплит система) Площадь помещения: N[]</v>
      </c>
      <c r="E217" t="str">
        <f>CONCATENATE($E$4,": ",IF(Worksheet!K211="Y",CONCATENATE("S[","да]"),CONCATENATE("S[","нет]")))</f>
        <v xml:space="preserve"> (Сплит система) Инвертор: S[да]</v>
      </c>
      <c r="F217" t="str">
        <f>CONCATENATE($F$4,": ",CONCATENATE("N[",Worksheet!M211,"]"))</f>
        <v xml:space="preserve"> (Сплит система) Теплопроизводительность: N[17,88 (7,18–19,64)]</v>
      </c>
      <c r="G217" t="str">
        <f>CONCATENATE($G$4,": ",CONCATENATE("N[",Worksheet!N211,"]"))</f>
        <v xml:space="preserve"> (Потребляемая мощность) Охлаждение: N[6,321 (2,528–6,953)]</v>
      </c>
      <c r="H217" t="str">
        <f>CONCATENATE($H$4,": ",CONCATENATE("N[",Worksheet!O211,"]"))</f>
        <v xml:space="preserve"> (Потребляемая мощность) Обогрев: N[5,249 (1,100–6,500)]</v>
      </c>
      <c r="I217" t="str">
        <f t="shared" si="30"/>
        <v xml:space="preserve"> (Рабочий ток) Охлаждение: </v>
      </c>
      <c r="J217" t="str">
        <f t="shared" si="31"/>
        <v xml:space="preserve"> (Рабочий ток) Обогрев: </v>
      </c>
      <c r="K217" t="str">
        <f t="shared" si="31"/>
        <v xml:space="preserve"> (Рабочий ток) Обогрев: </v>
      </c>
      <c r="L217" t="str">
        <f>CONCATENATE($L$4,": ",CONCATENATE("S[",Worksheet!AT211,"]"))</f>
        <v xml:space="preserve"> (Рабочий ток) Хладагент: S[R410A]</v>
      </c>
      <c r="M217" t="str">
        <f t="shared" si="32"/>
        <v xml:space="preserve"> (Рабочий ток) Количество хладагента: </v>
      </c>
      <c r="N217" t="str">
        <f t="shared" si="33"/>
        <v xml:space="preserve"> (Рабочий ток) Объем рециркулируемого воздуха внутреннего блока: </v>
      </c>
      <c r="O217" t="str">
        <f t="shared" si="34"/>
        <v xml:space="preserve"> (Внутренний блок) Размеры (Ш × Г × В): </v>
      </c>
      <c r="P217" t="str">
        <f t="shared" si="35"/>
        <v xml:space="preserve"> (Внутренний блок) Упаковка (Ш × Г × В): </v>
      </c>
      <c r="Q217" t="str">
        <f t="shared" si="36"/>
        <v xml:space="preserve"> (Внутренний блок) Масса (нетто / брутто): </v>
      </c>
      <c r="R217" t="str">
        <f>CONCATENATE($R$4,": ",CONCATENATE("S[",CONCATENATE(Worksheet!R211," / ",Worksheet!S211),"]"))</f>
        <v xml:space="preserve"> (Внутренний блок) Уровень шума мин. / макс.: S[ / ]</v>
      </c>
      <c r="S217" t="str">
        <f>CONCATENATE($S$4,": ",CONCATENATE("S[",Worksheet!AK211,"]"))</f>
        <v xml:space="preserve"> (Наружный блок) Марка компрессора: S[GMCC]</v>
      </c>
      <c r="T217" t="str">
        <f t="shared" si="37"/>
        <v xml:space="preserve"> (Наружный блок) Размеры (Ш × Г × В): </v>
      </c>
      <c r="U217" t="str">
        <f t="shared" si="38"/>
        <v xml:space="preserve"> (Наружный блок) Упаковка (Ш × Г × В): </v>
      </c>
      <c r="V217" t="str">
        <f t="shared" si="39"/>
        <v xml:space="preserve"> (Наружный блок) Масса (нетто / брутто): </v>
      </c>
      <c r="W217" t="str">
        <f>CONCATENATE($W$4,": ",CONCATENATE("N[",Worksheet!V211,"]"))</f>
        <v xml:space="preserve"> (Наружный блок) Максимальный уровень шума: N[]</v>
      </c>
      <c r="X217" t="str">
        <f>CONCATENATE("N[",Worksheet!AM211,"]")</f>
        <v>N[9,52]</v>
      </c>
      <c r="Y217" t="str">
        <f>CONCATENATE($Y$4,": ",CONCATENATE("N[",Worksheet!AN211,"]"))</f>
        <v xml:space="preserve"> (Соединительные трубы) Газовая линия : N[15,9]</v>
      </c>
      <c r="Z217" t="str">
        <f>CONCATENATE($Z$4,": ",CONCATENATE("N[",Worksheet!P211,"]"))</f>
        <v xml:space="preserve"> (Соединительные трубы) Максимальная длина трубопровода: N[50]</v>
      </c>
      <c r="AA217" t="str">
        <f>CONCATENATE($AA$4,": ",CONCATENATE("S[",Worksheet!Q211,"]"))</f>
        <v xml:space="preserve"> (Соединительные трубы) Максимальный перепад высот: S[30]</v>
      </c>
      <c r="AB217" t="str">
        <f>CONCATENATE($AB$4,": ",CONCATENATE("S[",CONCATENATE("от ",Worksheet!W211," до +",Worksheet!X211),"]"))</f>
        <v xml:space="preserve"> (Допустимая темп. наружного воздуха) Охлаждение: S[от -15 до +50]</v>
      </c>
      <c r="AC217" t="str">
        <f>CONCATENATE($AC$4,": ",CONCATENATE("S[",CONCATENATE("от ",Worksheet!Y211," до +",Worksheet!Z211),"]"))</f>
        <v xml:space="preserve"> (Допустимая темп. наружного воздуха) Обогрев: S[от -15 до +24]</v>
      </c>
    </row>
    <row r="218" spans="1:29" x14ac:dyDescent="0.25">
      <c r="A218" t="str">
        <f>CONCATENATE($A$4,": ",CONCATENATE("E[",Worksheet!B212,"]"))</f>
        <v>Производитель: E[LESSAR]</v>
      </c>
      <c r="B218" s="11" t="str">
        <f>CONCATENATE($B$4,": ",CONCATENATE(Worksheet!C212,"[",IF(LEFT(TRIM(Worksheet!D212),6)="Сплит-","Сплит-система",IF(LEFT(TRIM(Worksheet!D212),1)="Блок н","Наружный блок","Блок внутренний")),"]"))</f>
        <v xml:space="preserve"> Тип: PAC[Сплит-система]</v>
      </c>
      <c r="C218" t="str">
        <f>CONCATENATE($C$4,": ",CONCATENATE("N[",Worksheet!L212,"]"))</f>
        <v xml:space="preserve"> (Сплит система) Холодопроизводительность: N[3,52 (0,53–3,75)]</v>
      </c>
      <c r="D218" t="str">
        <f>CONCATENATE($D$4,": ",CONCATENATE("N[",Worksheet!AC212,"]"))</f>
        <v xml:space="preserve"> (Сплит система) Площадь помещения: N[20]</v>
      </c>
      <c r="E218" t="str">
        <f>CONCATENATE($E$4,": ",IF(Worksheet!K212="Y",CONCATENATE("S[","да]"),CONCATENATE("S[","нет]")))</f>
        <v xml:space="preserve"> (Сплит система) Инвертор: S[да]</v>
      </c>
      <c r="F218" t="str">
        <f>CONCATENATE($F$4,": ",CONCATENATE("N[",Worksheet!M212,"]"))</f>
        <v xml:space="preserve"> (Сплит система) Теплопроизводительность: N[3,81 (1,00–3,99)]</v>
      </c>
      <c r="G218" t="str">
        <f>CONCATENATE($G$4,": ",CONCATENATE("N[",Worksheet!N212,"]"))</f>
        <v xml:space="preserve"> (Потребляемая мощность) Охлаждение: N[1,170 (0,160–2,100)]</v>
      </c>
      <c r="H218" t="str">
        <f>CONCATENATE($H$4,": ",CONCATENATE("N[",Worksheet!O212,"]"))</f>
        <v xml:space="preserve"> (Потребляемая мощность) Обогрев: N[0,990 (0,302–2,100)]</v>
      </c>
      <c r="I218" t="str">
        <f t="shared" si="30"/>
        <v xml:space="preserve"> (Рабочий ток) Охлаждение: </v>
      </c>
      <c r="J218" t="str">
        <f t="shared" si="31"/>
        <v xml:space="preserve"> (Рабочий ток) Обогрев: </v>
      </c>
      <c r="K218" t="str">
        <f t="shared" si="31"/>
        <v xml:space="preserve"> (Рабочий ток) Обогрев: </v>
      </c>
      <c r="L218" t="str">
        <f>CONCATENATE($L$4,": ",CONCATENATE("S[",Worksheet!AT212,"]"))</f>
        <v xml:space="preserve"> (Рабочий ток) Хладагент: S[R410A]</v>
      </c>
      <c r="M218" t="str">
        <f t="shared" si="32"/>
        <v xml:space="preserve"> (Рабочий ток) Количество хладагента: </v>
      </c>
      <c r="N218" t="str">
        <f t="shared" si="33"/>
        <v xml:space="preserve"> (Рабочий ток) Объем рециркулируемого воздуха внутреннего блока: </v>
      </c>
      <c r="O218" t="str">
        <f t="shared" si="34"/>
        <v xml:space="preserve"> (Внутренний блок) Размеры (Ш × Г × В): </v>
      </c>
      <c r="P218" t="str">
        <f t="shared" si="35"/>
        <v xml:space="preserve"> (Внутренний блок) Упаковка (Ш × Г × В): </v>
      </c>
      <c r="Q218" t="str">
        <f t="shared" si="36"/>
        <v xml:space="preserve"> (Внутренний блок) Масса (нетто / брутто): </v>
      </c>
      <c r="R218" t="str">
        <f>CONCATENATE($R$4,": ",CONCATENATE("S[",CONCATENATE(Worksheet!R212," / ",Worksheet!S212),"]"))</f>
        <v xml:space="preserve"> (Внутренний блок) Уровень шума мин. / макс.: S[ / ]</v>
      </c>
      <c r="S218" t="str">
        <f>CONCATENATE($S$4,": ",CONCATENATE("S[",Worksheet!AK212,"]"))</f>
        <v xml:space="preserve"> (Наружный блок) Марка компрессора: S[GMCC]</v>
      </c>
      <c r="T218" t="str">
        <f t="shared" si="37"/>
        <v xml:space="preserve"> (Наружный блок) Размеры (Ш × Г × В): </v>
      </c>
      <c r="U218" t="str">
        <f t="shared" si="38"/>
        <v xml:space="preserve"> (Наружный блок) Упаковка (Ш × Г × В): </v>
      </c>
      <c r="V218" t="str">
        <f t="shared" si="39"/>
        <v xml:space="preserve"> (Наружный блок) Масса (нетто / брутто): </v>
      </c>
      <c r="W218" t="str">
        <f>CONCATENATE($W$4,": ",CONCATENATE("N[",Worksheet!V212,"]"))</f>
        <v xml:space="preserve"> (Наружный блок) Максимальный уровень шума: N[]</v>
      </c>
      <c r="X218" t="str">
        <f>CONCATENATE("N[",Worksheet!AM212,"]")</f>
        <v>N[6,35]</v>
      </c>
      <c r="Y218" t="str">
        <f>CONCATENATE($Y$4,": ",CONCATENATE("N[",Worksheet!AN212,"]"))</f>
        <v xml:space="preserve"> (Соединительные трубы) Газовая линия : N[9,52]</v>
      </c>
      <c r="Z218" t="str">
        <f>CONCATENATE($Z$4,": ",CONCATENATE("N[",Worksheet!P212,"]"))</f>
        <v xml:space="preserve"> (Соединительные трубы) Максимальная длина трубопровода: N[25]</v>
      </c>
      <c r="AA218" t="str">
        <f>CONCATENATE($AA$4,": ",CONCATENATE("S[",Worksheet!Q212,"]"))</f>
        <v xml:space="preserve"> (Соединительные трубы) Максимальный перепад высот: S[10]</v>
      </c>
      <c r="AB218" t="str">
        <f>CONCATENATE($AB$4,": ",CONCATENATE("S[",CONCATENATE("от ",Worksheet!W212," до +",Worksheet!X212),"]"))</f>
        <v xml:space="preserve"> (Допустимая темп. наружного воздуха) Охлаждение: S[от -15 до +50]</v>
      </c>
      <c r="AC218" t="str">
        <f>CONCATENATE($AC$4,": ",CONCATENATE("S[",CONCATENATE("от ",Worksheet!Y212," до +",Worksheet!Z212),"]"))</f>
        <v xml:space="preserve"> (Допустимая темп. наружного воздуха) Обогрев: S[от -15 до +24]</v>
      </c>
    </row>
    <row r="219" spans="1:29" x14ac:dyDescent="0.25">
      <c r="A219" t="str">
        <f>CONCATENATE($A$4,": ",CONCATENATE("E[",Worksheet!B213,"]"))</f>
        <v>Производитель: E[LESSAR]</v>
      </c>
      <c r="B219" s="11" t="str">
        <f>CONCATENATE($B$4,": ",CONCATENATE(Worksheet!C213,"[",IF(LEFT(TRIM(Worksheet!D213),6)="Сплит-","Сплит-система",IF(LEFT(TRIM(Worksheet!D213),1)="Блок н","Наружный блок","Блок внутренний")),"]"))</f>
        <v xml:space="preserve"> Тип: PAC[Сплит-система]</v>
      </c>
      <c r="C219" t="str">
        <f>CONCATENATE($C$4,": ",CONCATENATE("N[",Worksheet!L213,"]"))</f>
        <v xml:space="preserve"> (Сплит система) Холодопроизводительность: N[3,66 (1,54–4,03)]</v>
      </c>
      <c r="D219" t="str">
        <f>CONCATENATE($D$4,": ",CONCATENATE("N[",Worksheet!AC213,"]"))</f>
        <v xml:space="preserve"> (Сплит система) Площадь помещения: N[]</v>
      </c>
      <c r="E219" t="str">
        <f>CONCATENATE($E$4,": ",IF(Worksheet!K213="Y",CONCATENATE("S[","да]"),CONCATENATE("S[","нет]")))</f>
        <v xml:space="preserve"> (Сплит система) Инвертор: S[да]</v>
      </c>
      <c r="F219" t="str">
        <f>CONCATENATE($F$4,": ",CONCATENATE("N[",Worksheet!M213,"]"))</f>
        <v xml:space="preserve"> (Сплит система) Теплопроизводительность: N[4,25 (1,74–4,65)]</v>
      </c>
      <c r="G219" t="str">
        <f>CONCATENATE($G$4,": ",CONCATENATE("N[",Worksheet!N213,"]"))</f>
        <v xml:space="preserve"> (Потребляемая мощность) Охлаждение: N[1,352 (0,145–1,700)]</v>
      </c>
      <c r="H219" t="str">
        <f>CONCATENATE($H$4,": ",CONCATENATE("N[",Worksheet!O213,"]"))</f>
        <v xml:space="preserve"> (Потребляемая мощность) Обогрев: N[1,171 (0,157–1,500)]</v>
      </c>
      <c r="I219" t="str">
        <f t="shared" si="30"/>
        <v xml:space="preserve"> (Рабочий ток) Охлаждение: </v>
      </c>
      <c r="J219" t="str">
        <f t="shared" si="31"/>
        <v xml:space="preserve"> (Рабочий ток) Обогрев: </v>
      </c>
      <c r="K219" t="str">
        <f t="shared" si="31"/>
        <v xml:space="preserve"> (Рабочий ток) Обогрев: </v>
      </c>
      <c r="L219" t="str">
        <f>CONCATENATE($L$4,": ",CONCATENATE("S[",Worksheet!AT213,"]"))</f>
        <v xml:space="preserve"> (Рабочий ток) Хладагент: S[R410A]</v>
      </c>
      <c r="M219" t="str">
        <f t="shared" si="32"/>
        <v xml:space="preserve"> (Рабочий ток) Количество хладагента: </v>
      </c>
      <c r="N219" t="str">
        <f t="shared" si="33"/>
        <v xml:space="preserve"> (Рабочий ток) Объем рециркулируемого воздуха внутреннего блока: </v>
      </c>
      <c r="O219" t="str">
        <f t="shared" si="34"/>
        <v xml:space="preserve"> (Внутренний блок) Размеры (Ш × Г × В): </v>
      </c>
      <c r="P219" t="str">
        <f t="shared" si="35"/>
        <v xml:space="preserve"> (Внутренний блок) Упаковка (Ш × Г × В): </v>
      </c>
      <c r="Q219" t="str">
        <f t="shared" si="36"/>
        <v xml:space="preserve"> (Внутренний блок) Масса (нетто / брутто): </v>
      </c>
      <c r="R219" t="str">
        <f>CONCATENATE($R$4,": ",CONCATENATE("S[",CONCATENATE(Worksheet!R213," / ",Worksheet!S213),"]"))</f>
        <v xml:space="preserve"> (Внутренний блок) Уровень шума мин. / макс.: S[ / ]</v>
      </c>
      <c r="S219" t="str">
        <f>CONCATENATE($S$4,": ",CONCATENATE("S[",Worksheet!AK213,"]"))</f>
        <v xml:space="preserve"> (Наружный блок) Марка компрессора: S[GMCC]</v>
      </c>
      <c r="T219" t="str">
        <f t="shared" si="37"/>
        <v xml:space="preserve"> (Наружный блок) Размеры (Ш × Г × В): </v>
      </c>
      <c r="U219" t="str">
        <f t="shared" si="38"/>
        <v xml:space="preserve"> (Наружный блок) Упаковка (Ш × Г × В): </v>
      </c>
      <c r="V219" t="str">
        <f t="shared" si="39"/>
        <v xml:space="preserve"> (Наружный блок) Масса (нетто / брутто): </v>
      </c>
      <c r="W219" t="str">
        <f>CONCATENATE($W$4,": ",CONCATENATE("N[",Worksheet!V213,"]"))</f>
        <v xml:space="preserve"> (Наружный блок) Максимальный уровень шума: N[]</v>
      </c>
      <c r="X219" t="str">
        <f>CONCATENATE("N[",Worksheet!AM213,"]")</f>
        <v>N[6,35]</v>
      </c>
      <c r="Y219" t="str">
        <f>CONCATENATE($Y$4,": ",CONCATENATE("N[",Worksheet!AN213,"]"))</f>
        <v xml:space="preserve"> (Соединительные трубы) Газовая линия : N[9,52]</v>
      </c>
      <c r="Z219" t="str">
        <f>CONCATENATE($Z$4,": ",CONCATENATE("N[",Worksheet!P213,"]"))</f>
        <v xml:space="preserve"> (Соединительные трубы) Максимальная длина трубопровода: N[25]</v>
      </c>
      <c r="AA219" t="str">
        <f>CONCATENATE($AA$4,": ",CONCATENATE("S[",Worksheet!Q213,"]"))</f>
        <v xml:space="preserve"> (Соединительные трубы) Максимальный перепад высот: S[10]</v>
      </c>
      <c r="AB219" t="str">
        <f>CONCATENATE($AB$4,": ",CONCATENATE("S[",CONCATENATE("от ",Worksheet!W213," до +",Worksheet!X213),"]"))</f>
        <v xml:space="preserve"> (Допустимая темп. наружного воздуха) Охлаждение: S[от -15 до +50]</v>
      </c>
      <c r="AC219" t="str">
        <f>CONCATENATE($AC$4,": ",CONCATENATE("S[",CONCATENATE("от ",Worksheet!Y213," до +",Worksheet!Z213),"]"))</f>
        <v xml:space="preserve"> (Допустимая темп. наружного воздуха) Обогрев: S[от -15 до +24]</v>
      </c>
    </row>
    <row r="220" spans="1:29" x14ac:dyDescent="0.25">
      <c r="A220" t="str">
        <f>CONCATENATE($A$4,": ",CONCATENATE("E[",Worksheet!B214,"]"))</f>
        <v>Производитель: E[LESSAR]</v>
      </c>
      <c r="B220" s="11" t="str">
        <f>CONCATENATE($B$4,": ",CONCATENATE(Worksheet!C214,"[",IF(LEFT(TRIM(Worksheet!D214),6)="Сплит-","Сплит-система",IF(LEFT(TRIM(Worksheet!D214),1)="Блок н","Наружный блок","Блок внутренний")),"]"))</f>
        <v xml:space="preserve"> Тип: PAC[Сплит-система]</v>
      </c>
      <c r="C220" t="str">
        <f>CONCATENATE($C$4,": ",CONCATENATE("N[",Worksheet!L214,"]"))</f>
        <v xml:space="preserve"> (Сплит система) Холодопроизводительность: N[5,28 (1,23–6,15)]</v>
      </c>
      <c r="D220" t="str">
        <f>CONCATENATE($D$4,": ",CONCATENATE("N[",Worksheet!AC214,"]"))</f>
        <v xml:space="preserve"> (Сплит система) Площадь помещения: N[30]</v>
      </c>
      <c r="E220" t="str">
        <f>CONCATENATE($E$4,": ",IF(Worksheet!K214="Y",CONCATENATE("S[","да]"),CONCATENATE("S[","нет]")))</f>
        <v xml:space="preserve"> (Сплит система) Инвертор: S[да]</v>
      </c>
      <c r="F220" t="str">
        <f>CONCATENATE($F$4,": ",CONCATENATE("N[",Worksheet!M214,"]"))</f>
        <v xml:space="preserve"> (Сплит система) Теплопроизводительность: N[5,86 (1,79–7,03)]</v>
      </c>
      <c r="G220" t="str">
        <f>CONCATENATE($G$4,": ",CONCATENATE("N[",Worksheet!N214,"]"))</f>
        <v xml:space="preserve"> (Потребляемая мощность) Охлаждение: N[1,635 (0,260–2,120)]</v>
      </c>
      <c r="H220" t="str">
        <f>CONCATENATE($H$4,": ",CONCATENATE("N[",Worksheet!O214,"]"))</f>
        <v xml:space="preserve"> (Потребляемая мощность) Обогрев: N[1,578 (0,310–2,150)]</v>
      </c>
      <c r="I220" t="str">
        <f t="shared" si="30"/>
        <v xml:space="preserve"> (Рабочий ток) Охлаждение: </v>
      </c>
      <c r="J220" t="str">
        <f t="shared" si="31"/>
        <v xml:space="preserve"> (Рабочий ток) Обогрев: </v>
      </c>
      <c r="K220" t="str">
        <f t="shared" si="31"/>
        <v xml:space="preserve"> (Рабочий ток) Обогрев: </v>
      </c>
      <c r="L220" t="str">
        <f>CONCATENATE($L$4,": ",CONCATENATE("S[",Worksheet!AT214,"]"))</f>
        <v xml:space="preserve"> (Рабочий ток) Хладагент: S[R410A]</v>
      </c>
      <c r="M220" t="str">
        <f t="shared" si="32"/>
        <v xml:space="preserve"> (Рабочий ток) Количество хладагента: </v>
      </c>
      <c r="N220" t="str">
        <f t="shared" si="33"/>
        <v xml:space="preserve"> (Рабочий ток) Объем рециркулируемого воздуха внутреннего блока: </v>
      </c>
      <c r="O220" t="str">
        <f t="shared" si="34"/>
        <v xml:space="preserve"> (Внутренний блок) Размеры (Ш × Г × В): </v>
      </c>
      <c r="P220" t="str">
        <f t="shared" si="35"/>
        <v xml:space="preserve"> (Внутренний блок) Упаковка (Ш × Г × В): </v>
      </c>
      <c r="Q220" t="str">
        <f t="shared" si="36"/>
        <v xml:space="preserve"> (Внутренний блок) Масса (нетто / брутто): </v>
      </c>
      <c r="R220" t="str">
        <f>CONCATENATE($R$4,": ",CONCATENATE("S[",CONCATENATE(Worksheet!R214," / ",Worksheet!S214),"]"))</f>
        <v xml:space="preserve"> (Внутренний блок) Уровень шума мин. / макс.: S[ / ]</v>
      </c>
      <c r="S220" t="str">
        <f>CONCATENATE($S$4,": ",CONCATENATE("S[",Worksheet!AK214,"]"))</f>
        <v xml:space="preserve"> (Наружный блок) Марка компрессора: S[GMCC]</v>
      </c>
      <c r="T220" t="str">
        <f t="shared" si="37"/>
        <v xml:space="preserve"> (Наружный блок) Размеры (Ш × Г × В): </v>
      </c>
      <c r="U220" t="str">
        <f t="shared" si="38"/>
        <v xml:space="preserve"> (Наружный блок) Упаковка (Ш × Г × В): </v>
      </c>
      <c r="V220" t="str">
        <f t="shared" si="39"/>
        <v xml:space="preserve"> (Наружный блок) Масса (нетто / брутто): </v>
      </c>
      <c r="W220" t="str">
        <f>CONCATENATE($W$4,": ",CONCATENATE("N[",Worksheet!V214,"]"))</f>
        <v xml:space="preserve"> (Наружный блок) Максимальный уровень шума: N[]</v>
      </c>
      <c r="X220" t="str">
        <f>CONCATENATE("N[",Worksheet!AM214,"]")</f>
        <v>N[6,35]</v>
      </c>
      <c r="Y220" t="str">
        <f>CONCATENATE($Y$4,": ",CONCATENATE("N[",Worksheet!AN214,"]"))</f>
        <v xml:space="preserve"> (Соединительные трубы) Газовая линия : N[12,7]</v>
      </c>
      <c r="Z220" t="str">
        <f>CONCATENATE($Z$4,": ",CONCATENATE("N[",Worksheet!P214,"]"))</f>
        <v xml:space="preserve"> (Соединительные трубы) Максимальная длина трубопровода: N[30]</v>
      </c>
      <c r="AA220" t="str">
        <f>CONCATENATE($AA$4,": ",CONCATENATE("S[",Worksheet!Q214,"]"))</f>
        <v xml:space="preserve"> (Соединительные трубы) Максимальный перепад высот: S[20]</v>
      </c>
      <c r="AB220" t="str">
        <f>CONCATENATE($AB$4,": ",CONCATENATE("S[",CONCATENATE("от ",Worksheet!W214," до +",Worksheet!X214),"]"))</f>
        <v xml:space="preserve"> (Допустимая темп. наружного воздуха) Охлаждение: S[от -15 до +50]</v>
      </c>
      <c r="AC220" t="str">
        <f>CONCATENATE($AC$4,": ",CONCATENATE("S[",CONCATENATE("от ",Worksheet!Y214," до +",Worksheet!Z214),"]"))</f>
        <v xml:space="preserve"> (Допустимая темп. наружного воздуха) Обогрев: S[от -15 до +24]</v>
      </c>
    </row>
    <row r="221" spans="1:29" x14ac:dyDescent="0.25">
      <c r="A221" t="str">
        <f>CONCATENATE($A$4,": ",CONCATENATE("E[",Worksheet!B215,"]"))</f>
        <v>Производитель: E[LESSAR]</v>
      </c>
      <c r="B221" s="11" t="str">
        <f>CONCATENATE($B$4,": ",CONCATENATE(Worksheet!C215,"[",IF(LEFT(TRIM(Worksheet!D215),6)="Сплит-","Сплит-система",IF(LEFT(TRIM(Worksheet!D215),1)="Блок н","Наружный блок","Блок внутренний")),"]"))</f>
        <v xml:space="preserve"> Тип: PAC[Сплит-система]</v>
      </c>
      <c r="C221" t="str">
        <f>CONCATENATE($C$4,": ",CONCATENATE("N[",Worksheet!L215,"]"))</f>
        <v xml:space="preserve"> (Сплит система) Холодопроизводительность: N[5,28 (2,2–5,71)]</v>
      </c>
      <c r="D221" t="str">
        <f>CONCATENATE($D$4,": ",CONCATENATE("N[",Worksheet!AC215,"]"))</f>
        <v xml:space="preserve"> (Сплит система) Площадь помещения: N[]</v>
      </c>
      <c r="E221" t="str">
        <f>CONCATENATE($E$4,": ",IF(Worksheet!K215="Y",CONCATENATE("S[","да]"),CONCATENATE("S[","нет]")))</f>
        <v xml:space="preserve"> (Сплит система) Инвертор: S[да]</v>
      </c>
      <c r="F221" t="str">
        <f>CONCATENATE($F$4,": ",CONCATENATE("N[",Worksheet!M215,"]"))</f>
        <v xml:space="preserve"> (Сплит система) Теплопроизводительность: N[5,57 (2,27–6,01)]</v>
      </c>
      <c r="G221" t="str">
        <f>CONCATENATE($G$4,": ",CONCATENATE("N[",Worksheet!N215,"]"))</f>
        <v xml:space="preserve"> (Потребляемая мощность) Охлаждение: N[1,649 (0,124–2,160)]</v>
      </c>
      <c r="H221" t="str">
        <f>CONCATENATE($H$4,": ",CONCATENATE("N[",Worksheet!O215,"]"))</f>
        <v xml:space="preserve"> (Потребляемая мощность) Обогрев: N[1,653 (0,230–1,700)]</v>
      </c>
      <c r="I221" t="str">
        <f t="shared" si="30"/>
        <v xml:space="preserve"> (Рабочий ток) Охлаждение: </v>
      </c>
      <c r="J221" t="str">
        <f t="shared" si="31"/>
        <v xml:space="preserve"> (Рабочий ток) Обогрев: </v>
      </c>
      <c r="K221" t="str">
        <f t="shared" si="31"/>
        <v xml:space="preserve"> (Рабочий ток) Обогрев: </v>
      </c>
      <c r="L221" t="str">
        <f>CONCATENATE($L$4,": ",CONCATENATE("S[",Worksheet!AT215,"]"))</f>
        <v xml:space="preserve"> (Рабочий ток) Хладагент: S[R410A]</v>
      </c>
      <c r="M221" t="str">
        <f t="shared" si="32"/>
        <v xml:space="preserve"> (Рабочий ток) Количество хладагента: </v>
      </c>
      <c r="N221" t="str">
        <f t="shared" si="33"/>
        <v xml:space="preserve"> (Рабочий ток) Объем рециркулируемого воздуха внутреннего блока: </v>
      </c>
      <c r="O221" t="str">
        <f t="shared" si="34"/>
        <v xml:space="preserve"> (Внутренний блок) Размеры (Ш × Г × В): </v>
      </c>
      <c r="P221" t="str">
        <f t="shared" si="35"/>
        <v xml:space="preserve"> (Внутренний блок) Упаковка (Ш × Г × В): </v>
      </c>
      <c r="Q221" t="str">
        <f t="shared" si="36"/>
        <v xml:space="preserve"> (Внутренний блок) Масса (нетто / брутто): </v>
      </c>
      <c r="R221" t="str">
        <f>CONCATENATE($R$4,": ",CONCATENATE("S[",CONCATENATE(Worksheet!R215," / ",Worksheet!S215),"]"))</f>
        <v xml:space="preserve"> (Внутренний блок) Уровень шума мин. / макс.: S[ / ]</v>
      </c>
      <c r="S221" t="str">
        <f>CONCATENATE($S$4,": ",CONCATENATE("S[",Worksheet!AK215,"]"))</f>
        <v xml:space="preserve"> (Наружный блок) Марка компрессора: S[GMCC]</v>
      </c>
      <c r="T221" t="str">
        <f t="shared" si="37"/>
        <v xml:space="preserve"> (Наружный блок) Размеры (Ш × Г × В): </v>
      </c>
      <c r="U221" t="str">
        <f t="shared" si="38"/>
        <v xml:space="preserve"> (Наружный блок) Упаковка (Ш × Г × В): </v>
      </c>
      <c r="V221" t="str">
        <f t="shared" si="39"/>
        <v xml:space="preserve"> (Наружный блок) Масса (нетто / брутто): </v>
      </c>
      <c r="W221" t="str">
        <f>CONCATENATE($W$4,": ",CONCATENATE("N[",Worksheet!V215,"]"))</f>
        <v xml:space="preserve"> (Наружный блок) Максимальный уровень шума: N[]</v>
      </c>
      <c r="X221" t="str">
        <f>CONCATENATE("N[",Worksheet!AM215,"]")</f>
        <v>N[6,35]</v>
      </c>
      <c r="Y221" t="str">
        <f>CONCATENATE($Y$4,": ",CONCATENATE("N[",Worksheet!AN215,"]"))</f>
        <v xml:space="preserve"> (Соединительные трубы) Газовая линия : N[12,7]</v>
      </c>
      <c r="Z221" t="str">
        <f>CONCATENATE($Z$4,": ",CONCATENATE("N[",Worksheet!P215,"]"))</f>
        <v xml:space="preserve"> (Соединительные трубы) Максимальная длина трубопровода: N[30]</v>
      </c>
      <c r="AA221" t="str">
        <f>CONCATENATE($AA$4,": ",CONCATENATE("S[",Worksheet!Q215,"]"))</f>
        <v xml:space="preserve"> (Соединительные трубы) Максимальный перепад высот: S[20]</v>
      </c>
      <c r="AB221" t="str">
        <f>CONCATENATE($AB$4,": ",CONCATENATE("S[",CONCATENATE("от ",Worksheet!W215," до +",Worksheet!X215),"]"))</f>
        <v xml:space="preserve"> (Допустимая темп. наружного воздуха) Охлаждение: S[от -15 до +50]</v>
      </c>
      <c r="AC221" t="str">
        <f>CONCATENATE($AC$4,": ",CONCATENATE("S[",CONCATENATE("от ",Worksheet!Y215," до +",Worksheet!Z215),"]"))</f>
        <v xml:space="preserve"> (Допустимая темп. наружного воздуха) Обогрев: S[от -15 до +24]</v>
      </c>
    </row>
    <row r="222" spans="1:29" x14ac:dyDescent="0.25">
      <c r="A222" t="str">
        <f>CONCATENATE($A$4,": ",CONCATENATE("E[",Worksheet!B216,"]"))</f>
        <v>Производитель: E[LESSAR]</v>
      </c>
      <c r="B222" s="11" t="str">
        <f>CONCATENATE($B$4,": ",CONCATENATE(Worksheet!C216,"[",IF(LEFT(TRIM(Worksheet!D216),6)="Сплит-","Сплит-система",IF(LEFT(TRIM(Worksheet!D216),1)="Блок н","Наружный блок","Блок внутренний")),"]"))</f>
        <v xml:space="preserve"> Тип: PAC[Сплит-система]</v>
      </c>
      <c r="C222" t="str">
        <f>CONCATENATE($C$4,": ",CONCATENATE("N[",Worksheet!L216,"]"))</f>
        <v xml:space="preserve"> (Сплит система) Холодопроизводительность: N[7,03 (1,99–8,21)]</v>
      </c>
      <c r="D222" t="str">
        <f>CONCATENATE($D$4,": ",CONCATENATE("N[",Worksheet!AC216,"]"))</f>
        <v xml:space="preserve"> (Сплит система) Площадь помещения: N[40]</v>
      </c>
      <c r="E222" t="str">
        <f>CONCATENATE($E$4,": ",IF(Worksheet!K216="Y",CONCATENATE("S[","да]"),CONCATENATE("S[","нет]")))</f>
        <v xml:space="preserve"> (Сплит система) Инвертор: S[да]</v>
      </c>
      <c r="F222" t="str">
        <f>CONCATENATE($F$4,": ",CONCATENATE("N[",Worksheet!M216,"]"))</f>
        <v xml:space="preserve"> (Сплит система) Теплопроизводительность: N[7,62 (2,40–8,65)]</v>
      </c>
      <c r="G222" t="str">
        <f>CONCATENATE($G$4,": ",CONCATENATE("N[",Worksheet!N216,"]"))</f>
        <v xml:space="preserve"> (Потребляемая мощность) Охлаждение: N[2,175 (0,450–2,800)]</v>
      </c>
      <c r="H222" t="str">
        <f>CONCATENATE($H$4,": ",CONCATENATE("N[",Worksheet!O216,"]"))</f>
        <v xml:space="preserve"> (Потребляемая мощность) Обогрев: N[2,050 (0,480–2,850)]</v>
      </c>
      <c r="I222" t="str">
        <f t="shared" si="30"/>
        <v xml:space="preserve"> (Рабочий ток) Охлаждение: </v>
      </c>
      <c r="J222" t="str">
        <f t="shared" si="31"/>
        <v xml:space="preserve"> (Рабочий ток) Обогрев: </v>
      </c>
      <c r="K222" t="str">
        <f t="shared" si="31"/>
        <v xml:space="preserve"> (Рабочий ток) Обогрев: </v>
      </c>
      <c r="L222" t="str">
        <f>CONCATENATE($L$4,": ",CONCATENATE("S[",Worksheet!AT216,"]"))</f>
        <v xml:space="preserve"> (Рабочий ток) Хладагент: S[R410A]</v>
      </c>
      <c r="M222" t="str">
        <f t="shared" si="32"/>
        <v xml:space="preserve"> (Рабочий ток) Количество хладагента: </v>
      </c>
      <c r="N222" t="str">
        <f t="shared" si="33"/>
        <v xml:space="preserve"> (Рабочий ток) Объем рециркулируемого воздуха внутреннего блока: </v>
      </c>
      <c r="O222" t="str">
        <f t="shared" si="34"/>
        <v xml:space="preserve"> (Внутренний блок) Размеры (Ш × Г × В): </v>
      </c>
      <c r="P222" t="str">
        <f t="shared" si="35"/>
        <v xml:space="preserve"> (Внутренний блок) Упаковка (Ш × Г × В): </v>
      </c>
      <c r="Q222" t="str">
        <f t="shared" si="36"/>
        <v xml:space="preserve"> (Внутренний блок) Масса (нетто / брутто): </v>
      </c>
      <c r="R222" t="str">
        <f>CONCATENATE($R$4,": ",CONCATENATE("S[",CONCATENATE(Worksheet!R216," / ",Worksheet!S216),"]"))</f>
        <v xml:space="preserve"> (Внутренний блок) Уровень шума мин. / макс.: S[ / ]</v>
      </c>
      <c r="S222" t="str">
        <f>CONCATENATE($S$4,": ",CONCATENATE("S[",Worksheet!AK216,"]"))</f>
        <v xml:space="preserve"> (Наружный блок) Марка компрессора: S[GMCC]</v>
      </c>
      <c r="T222" t="str">
        <f t="shared" si="37"/>
        <v xml:space="preserve"> (Наружный блок) Размеры (Ш × Г × В): </v>
      </c>
      <c r="U222" t="str">
        <f t="shared" si="38"/>
        <v xml:space="preserve"> (Наружный блок) Упаковка (Ш × Г × В): </v>
      </c>
      <c r="V222" t="str">
        <f t="shared" si="39"/>
        <v xml:space="preserve"> (Наружный блок) Масса (нетто / брутто): </v>
      </c>
      <c r="W222" t="str">
        <f>CONCATENATE($W$4,": ",CONCATENATE("N[",Worksheet!V216,"]"))</f>
        <v xml:space="preserve"> (Наружный блок) Максимальный уровень шума: N[]</v>
      </c>
      <c r="X222" t="str">
        <f>CONCATENATE("N[",Worksheet!AM216,"]")</f>
        <v>N[9,52]</v>
      </c>
      <c r="Y222" t="str">
        <f>CONCATENATE($Y$4,": ",CONCATENATE("N[",Worksheet!AN216,"]"))</f>
        <v xml:space="preserve"> (Соединительные трубы) Газовая линия : N[15,9]</v>
      </c>
      <c r="Z222" t="str">
        <f>CONCATENATE($Z$4,": ",CONCATENATE("N[",Worksheet!P216,"]"))</f>
        <v xml:space="preserve"> (Соединительные трубы) Максимальная длина трубопровода: N[50]</v>
      </c>
      <c r="AA222" t="str">
        <f>CONCATENATE($AA$4,": ",CONCATENATE("S[",Worksheet!Q216,"]"))</f>
        <v xml:space="preserve"> (Соединительные трубы) Максимальный перепад высот: S[25]</v>
      </c>
      <c r="AB222" t="str">
        <f>CONCATENATE($AB$4,": ",CONCATENATE("S[",CONCATENATE("от ",Worksheet!W216," до +",Worksheet!X216),"]"))</f>
        <v xml:space="preserve"> (Допустимая темп. наружного воздуха) Охлаждение: S[от -15 до +50]</v>
      </c>
      <c r="AC222" t="str">
        <f>CONCATENATE($AC$4,": ",CONCATENATE("S[",CONCATENATE("от ",Worksheet!Y216," до +",Worksheet!Z216),"]"))</f>
        <v xml:space="preserve"> (Допустимая темп. наружного воздуха) Обогрев: S[от -15 до +24]</v>
      </c>
    </row>
    <row r="223" spans="1:29" x14ac:dyDescent="0.25">
      <c r="A223" t="str">
        <f>CONCATENATE($A$4,": ",CONCATENATE("E[",Worksheet!B217,"]"))</f>
        <v>Производитель: E[LESSAR]</v>
      </c>
      <c r="B223" s="11" t="str">
        <f>CONCATENATE($B$4,": ",CONCATENATE(Worksheet!C217,"[",IF(LEFT(TRIM(Worksheet!D217),6)="Сплит-","Сплит-система",IF(LEFT(TRIM(Worksheet!D217),1)="Блок н","Наружный блок","Блок внутренний")),"]"))</f>
        <v xml:space="preserve"> Тип: PAC[Сплит-система]</v>
      </c>
      <c r="C223" t="str">
        <f>CONCATENATE($C$4,": ",CONCATENATE("N[",Worksheet!L217,"]"))</f>
        <v xml:space="preserve"> (Сплит система) Холодопроизводительность: N[7,33 (3,22–7,97)]</v>
      </c>
      <c r="D223" t="str">
        <f>CONCATENATE($D$4,": ",CONCATENATE("N[",Worksheet!AC217,"]"))</f>
        <v xml:space="preserve"> (Сплит система) Площадь помещения: N[]</v>
      </c>
      <c r="E223" t="str">
        <f>CONCATENATE($E$4,": ",IF(Worksheet!K217="Y",CONCATENATE("S[","да]"),CONCATENATE("S[","нет]")))</f>
        <v xml:space="preserve"> (Сплит система) Инвертор: S[да]</v>
      </c>
      <c r="F223" t="str">
        <f>CONCATENATE($F$4,": ",CONCATENATE("N[",Worksheet!M217,"]"))</f>
        <v xml:space="preserve"> (Сплит система) Теплопроизводительность: N[8,50 (3,46–8,94)]</v>
      </c>
      <c r="G223" t="str">
        <f>CONCATENATE($G$4,": ",CONCATENATE("N[",Worksheet!N217,"]"))</f>
        <v xml:space="preserve"> (Потребляемая мощность) Охлаждение: N[2,155 (0,190–2,700)]</v>
      </c>
      <c r="H223" t="str">
        <f>CONCATENATE($H$4,": ",CONCATENATE("N[",Worksheet!O217,"]"))</f>
        <v xml:space="preserve"> (Потребляемая мощность) Обогрев: N[2,250 (0,390–2,400)]</v>
      </c>
      <c r="I223" t="str">
        <f t="shared" si="30"/>
        <v xml:space="preserve"> (Рабочий ток) Охлаждение: </v>
      </c>
      <c r="J223" t="str">
        <f t="shared" si="31"/>
        <v xml:space="preserve"> (Рабочий ток) Обогрев: </v>
      </c>
      <c r="K223" t="str">
        <f t="shared" si="31"/>
        <v xml:space="preserve"> (Рабочий ток) Обогрев: </v>
      </c>
      <c r="L223" t="str">
        <f>CONCATENATE($L$4,": ",CONCATENATE("S[",Worksheet!AT217,"]"))</f>
        <v xml:space="preserve"> (Рабочий ток) Хладагент: S[R410A]</v>
      </c>
      <c r="M223" t="str">
        <f t="shared" si="32"/>
        <v xml:space="preserve"> (Рабочий ток) Количество хладагента: </v>
      </c>
      <c r="N223" t="str">
        <f t="shared" si="33"/>
        <v xml:space="preserve"> (Рабочий ток) Объем рециркулируемого воздуха внутреннего блока: </v>
      </c>
      <c r="O223" t="str">
        <f t="shared" si="34"/>
        <v xml:space="preserve"> (Внутренний блок) Размеры (Ш × Г × В): </v>
      </c>
      <c r="P223" t="str">
        <f t="shared" si="35"/>
        <v xml:space="preserve"> (Внутренний блок) Упаковка (Ш × Г × В): </v>
      </c>
      <c r="Q223" t="str">
        <f t="shared" si="36"/>
        <v xml:space="preserve"> (Внутренний блок) Масса (нетто / брутто): </v>
      </c>
      <c r="R223" t="str">
        <f>CONCATENATE($R$4,": ",CONCATENATE("S[",CONCATENATE(Worksheet!R217," / ",Worksheet!S217),"]"))</f>
        <v xml:space="preserve"> (Внутренний блок) Уровень шума мин. / макс.: S[ / ]</v>
      </c>
      <c r="S223" t="str">
        <f>CONCATENATE($S$4,": ",CONCATENATE("S[",Worksheet!AK217,"]"))</f>
        <v xml:space="preserve"> (Наружный блок) Марка компрессора: S[GMCC]</v>
      </c>
      <c r="T223" t="str">
        <f t="shared" si="37"/>
        <v xml:space="preserve"> (Наружный блок) Размеры (Ш × Г × В): </v>
      </c>
      <c r="U223" t="str">
        <f t="shared" si="38"/>
        <v xml:space="preserve"> (Наружный блок) Упаковка (Ш × Г × В): </v>
      </c>
      <c r="V223" t="str">
        <f t="shared" si="39"/>
        <v xml:space="preserve"> (Наружный блок) Масса (нетто / брутто): </v>
      </c>
      <c r="W223" t="str">
        <f>CONCATENATE($W$4,": ",CONCATENATE("N[",Worksheet!V217,"]"))</f>
        <v xml:space="preserve"> (Наружный блок) Максимальный уровень шума: N[]</v>
      </c>
      <c r="X223" t="str">
        <f>CONCATENATE("N[",Worksheet!AM217,"]")</f>
        <v>N[9,52]</v>
      </c>
      <c r="Y223" t="str">
        <f>CONCATENATE($Y$4,": ",CONCATENATE("N[",Worksheet!AN217,"]"))</f>
        <v xml:space="preserve"> (Соединительные трубы) Газовая линия : N[15,9]</v>
      </c>
      <c r="Z223" t="str">
        <f>CONCATENATE($Z$4,": ",CONCATENATE("N[",Worksheet!P217,"]"))</f>
        <v xml:space="preserve"> (Соединительные трубы) Максимальная длина трубопровода: N[50]</v>
      </c>
      <c r="AA223" t="str">
        <f>CONCATENATE($AA$4,": ",CONCATENATE("S[",Worksheet!Q217,"]"))</f>
        <v xml:space="preserve"> (Соединительные трубы) Максимальный перепад высот: S[25]</v>
      </c>
      <c r="AB223" t="str">
        <f>CONCATENATE($AB$4,": ",CONCATENATE("S[",CONCATENATE("от ",Worksheet!W217," до +",Worksheet!X217),"]"))</f>
        <v xml:space="preserve"> (Допустимая темп. наружного воздуха) Охлаждение: S[от -15 до +50]</v>
      </c>
      <c r="AC223" t="str">
        <f>CONCATENATE($AC$4,": ",CONCATENATE("S[",CONCATENATE("от ",Worksheet!Y217," до +",Worksheet!Z217),"]"))</f>
        <v xml:space="preserve"> (Допустимая темп. наружного воздуха) Обогрев: S[от -15 до +24]</v>
      </c>
    </row>
    <row r="224" spans="1:29" x14ac:dyDescent="0.25">
      <c r="A224" t="str">
        <f>CONCATENATE($A$4,": ",CONCATENATE("E[",Worksheet!B218,"]"))</f>
        <v>Производитель: E[LESSAR]</v>
      </c>
      <c r="B224" s="11" t="str">
        <f>CONCATENATE($B$4,": ",CONCATENATE(Worksheet!C218,"[",IF(LEFT(TRIM(Worksheet!D218),6)="Сплит-","Сплит-система",IF(LEFT(TRIM(Worksheet!D218),1)="Блок н","Наружный блок","Блок внутренний")),"]"))</f>
        <v xml:space="preserve"> Тип: PAC[Сплит-система]</v>
      </c>
      <c r="C224" t="str">
        <f>CONCATENATE($C$4,": ",CONCATENATE("N[",Worksheet!L218,"]"))</f>
        <v xml:space="preserve"> (Сплит система) Холодопроизводительность: N[10,55 (3,17–12,66)]</v>
      </c>
      <c r="D224" t="str">
        <f>CONCATENATE($D$4,": ",CONCATENATE("N[",Worksheet!AC218,"]"))</f>
        <v xml:space="preserve"> (Сплит система) Площадь помещения: N[60]</v>
      </c>
      <c r="E224" t="str">
        <f>CONCATENATE($E$4,": ",IF(Worksheet!K218="Y",CONCATENATE("S[","да]"),CONCATENATE("S[","нет]")))</f>
        <v xml:space="preserve"> (Сплит система) Инвертор: S[да]</v>
      </c>
      <c r="F224" t="str">
        <f>CONCATENATE($F$4,": ",CONCATENATE("N[",Worksheet!M218,"]"))</f>
        <v xml:space="preserve"> (Сплит система) Теплопроизводительность: N[11,14 (3,34–13,36)]</v>
      </c>
      <c r="G224" t="str">
        <f>CONCATENATE($G$4,": ",CONCATENATE("N[",Worksheet!N218,"]"))</f>
        <v xml:space="preserve"> (Потребляемая мощность) Охлаждение: N[3,590 (1,036–4,777)]</v>
      </c>
      <c r="H224" t="str">
        <f>CONCATENATE($H$4,": ",CONCATENATE("N[",Worksheet!O218,"]"))</f>
        <v xml:space="preserve"> (Потребляемая мощность) Обогрев: N[3,085 (0,771–4,101)]</v>
      </c>
      <c r="I224" t="str">
        <f t="shared" si="30"/>
        <v xml:space="preserve"> (Рабочий ток) Охлаждение: </v>
      </c>
      <c r="J224" t="str">
        <f t="shared" si="31"/>
        <v xml:space="preserve"> (Рабочий ток) Обогрев: </v>
      </c>
      <c r="K224" t="str">
        <f t="shared" si="31"/>
        <v xml:space="preserve"> (Рабочий ток) Обогрев: </v>
      </c>
      <c r="L224" t="str">
        <f>CONCATENATE($L$4,": ",CONCATENATE("S[",Worksheet!AT218,"]"))</f>
        <v xml:space="preserve"> (Рабочий ток) Хладагент: S[R410A]</v>
      </c>
      <c r="M224" t="str">
        <f t="shared" si="32"/>
        <v xml:space="preserve"> (Рабочий ток) Количество хладагента: </v>
      </c>
      <c r="N224" t="str">
        <f t="shared" si="33"/>
        <v xml:space="preserve"> (Рабочий ток) Объем рециркулируемого воздуха внутреннего блока: </v>
      </c>
      <c r="O224" t="str">
        <f t="shared" si="34"/>
        <v xml:space="preserve"> (Внутренний блок) Размеры (Ш × Г × В): </v>
      </c>
      <c r="P224" t="str">
        <f t="shared" si="35"/>
        <v xml:space="preserve"> (Внутренний блок) Упаковка (Ш × Г × В): </v>
      </c>
      <c r="Q224" t="str">
        <f t="shared" si="36"/>
        <v xml:space="preserve"> (Внутренний блок) Масса (нетто / брутто): </v>
      </c>
      <c r="R224" t="str">
        <f>CONCATENATE($R$4,": ",CONCATENATE("S[",CONCATENATE(Worksheet!R218," / ",Worksheet!S218),"]"))</f>
        <v xml:space="preserve"> (Внутренний блок) Уровень шума мин. / макс.: S[ / ]</v>
      </c>
      <c r="S224" t="str">
        <f>CONCATENATE($S$4,": ",CONCATENATE("S[",Worksheet!AK218,"]"))</f>
        <v xml:space="preserve"> (Наружный блок) Марка компрессора: S[GMCC]</v>
      </c>
      <c r="T224" t="str">
        <f t="shared" si="37"/>
        <v xml:space="preserve"> (Наружный блок) Размеры (Ш × Г × В): </v>
      </c>
      <c r="U224" t="str">
        <f t="shared" si="38"/>
        <v xml:space="preserve"> (Наружный блок) Упаковка (Ш × Г × В): </v>
      </c>
      <c r="V224" t="str">
        <f t="shared" si="39"/>
        <v xml:space="preserve"> (Наружный блок) Масса (нетто / брутто): </v>
      </c>
      <c r="W224" t="str">
        <f>CONCATENATE($W$4,": ",CONCATENATE("N[",Worksheet!V218,"]"))</f>
        <v xml:space="preserve"> (Наружный блок) Максимальный уровень шума: N[]</v>
      </c>
      <c r="X224" t="str">
        <f>CONCATENATE("N[",Worksheet!AM218,"]")</f>
        <v>N[9,52]</v>
      </c>
      <c r="Y224" t="str">
        <f>CONCATENATE($Y$4,": ",CONCATENATE("N[",Worksheet!AN218,"]"))</f>
        <v xml:space="preserve"> (Соединительные трубы) Газовая линия : N[19]</v>
      </c>
      <c r="Z224" t="str">
        <f>CONCATENATE($Z$4,": ",CONCATENATE("N[",Worksheet!P218,"]"))</f>
        <v xml:space="preserve"> (Соединительные трубы) Максимальная длина трубопровода: N[30]</v>
      </c>
      <c r="AA224" t="str">
        <f>CONCATENATE($AA$4,": ",CONCATENATE("S[",Worksheet!Q218,"]"))</f>
        <v xml:space="preserve"> (Соединительные трубы) Максимальный перепад высот: S[20]</v>
      </c>
      <c r="AB224" t="str">
        <f>CONCATENATE($AB$4,": ",CONCATENATE("S[",CONCATENATE("от ",Worksheet!W218," до +",Worksheet!X218),"]"))</f>
        <v xml:space="preserve"> (Допустимая темп. наружного воздуха) Охлаждение: S[от -15 до +50]</v>
      </c>
      <c r="AC224" t="str">
        <f>CONCATENATE($AC$4,": ",CONCATENATE("S[",CONCATENATE("от ",Worksheet!Y218," до +",Worksheet!Z218),"]"))</f>
        <v xml:space="preserve"> (Допустимая темп. наружного воздуха) Обогрев: S[от -15 до +24]</v>
      </c>
    </row>
    <row r="225" spans="1:29" x14ac:dyDescent="0.25">
      <c r="A225" t="str">
        <f>CONCATENATE($A$4,": ",CONCATENATE("E[",Worksheet!B219,"]"))</f>
        <v>Производитель: E[LESSAR]</v>
      </c>
      <c r="B225" s="11" t="str">
        <f>CONCATENATE($B$4,": ",CONCATENATE(Worksheet!C219,"[",IF(LEFT(TRIM(Worksheet!D219),6)="Сплит-","Сплит-система",IF(LEFT(TRIM(Worksheet!D219),1)="Блок н","Наружный блок","Блок внутренний")),"]"))</f>
        <v xml:space="preserve"> Тип: PAC[Сплит-система]</v>
      </c>
      <c r="C225" t="str">
        <f>CONCATENATE($C$4,": ",CONCATENATE("N[",Worksheet!L219,"]"))</f>
        <v xml:space="preserve"> (Сплит система) Холодопроизводительность: N[11,14 (4,25–11,58)]</v>
      </c>
      <c r="D225" t="str">
        <f>CONCATENATE($D$4,": ",CONCATENATE("N[",Worksheet!AC219,"]"))</f>
        <v xml:space="preserve"> (Сплит система) Площадь помещения: N[]</v>
      </c>
      <c r="E225" t="str">
        <f>CONCATENATE($E$4,": ",IF(Worksheet!K219="Y",CONCATENATE("S[","да]"),CONCATENATE("S[","нет]")))</f>
        <v xml:space="preserve"> (Сплит система) Инвертор: S[да]</v>
      </c>
      <c r="F225" t="str">
        <f>CONCATENATE($F$4,": ",CONCATENATE("N[",Worksheet!M219,"]"))</f>
        <v xml:space="preserve"> (Сплит система) Теплопроизводительность: N[11,87 (4,84–12,75)]</v>
      </c>
      <c r="G225" t="str">
        <f>CONCATENATE($G$4,": ",CONCATENATE("N[",Worksheet!N219,"]"))</f>
        <v xml:space="preserve"> (Потребляемая мощность) Охлаждение: N[3,840 (0,950–4,050)]</v>
      </c>
      <c r="H225" t="str">
        <f>CONCATENATE($H$4,": ",CONCATENATE("N[",Worksheet!O219,"]"))</f>
        <v xml:space="preserve"> (Потребляемая мощность) Обогрев: N[2,895 (0,850–3,650)]</v>
      </c>
      <c r="I225" t="str">
        <f t="shared" si="30"/>
        <v xml:space="preserve"> (Рабочий ток) Охлаждение: </v>
      </c>
      <c r="J225" t="str">
        <f t="shared" si="31"/>
        <v xml:space="preserve"> (Рабочий ток) Обогрев: </v>
      </c>
      <c r="K225" t="str">
        <f t="shared" si="31"/>
        <v xml:space="preserve"> (Рабочий ток) Обогрев: </v>
      </c>
      <c r="L225" t="str">
        <f>CONCATENATE($L$4,": ",CONCATENATE("S[",Worksheet!AT219,"]"))</f>
        <v xml:space="preserve"> (Рабочий ток) Хладагент: S[R410A]</v>
      </c>
      <c r="M225" t="str">
        <f t="shared" si="32"/>
        <v xml:space="preserve"> (Рабочий ток) Количество хладагента: </v>
      </c>
      <c r="N225" t="str">
        <f t="shared" si="33"/>
        <v xml:space="preserve"> (Рабочий ток) Объем рециркулируемого воздуха внутреннего блока: </v>
      </c>
      <c r="O225" t="str">
        <f t="shared" si="34"/>
        <v xml:space="preserve"> (Внутренний блок) Размеры (Ш × Г × В): </v>
      </c>
      <c r="P225" t="str">
        <f t="shared" si="35"/>
        <v xml:space="preserve"> (Внутренний блок) Упаковка (Ш × Г × В): </v>
      </c>
      <c r="Q225" t="str">
        <f t="shared" si="36"/>
        <v xml:space="preserve"> (Внутренний блок) Масса (нетто / брутто): </v>
      </c>
      <c r="R225" t="str">
        <f>CONCATENATE($R$4,": ",CONCATENATE("S[",CONCATENATE(Worksheet!R219," / ",Worksheet!S219),"]"))</f>
        <v xml:space="preserve"> (Внутренний блок) Уровень шума мин. / макс.: S[ / ]</v>
      </c>
      <c r="S225" t="str">
        <f>CONCATENATE($S$4,": ",CONCATENATE("S[",Worksheet!AK219,"]"))</f>
        <v xml:space="preserve"> (Наружный блок) Марка компрессора: S[GMCC]</v>
      </c>
      <c r="T225" t="str">
        <f t="shared" si="37"/>
        <v xml:space="preserve"> (Наружный блок) Размеры (Ш × Г × В): </v>
      </c>
      <c r="U225" t="str">
        <f t="shared" si="38"/>
        <v xml:space="preserve"> (Наружный блок) Упаковка (Ш × Г × В): </v>
      </c>
      <c r="V225" t="str">
        <f t="shared" si="39"/>
        <v xml:space="preserve"> (Наружный блок) Масса (нетто / брутто): </v>
      </c>
      <c r="W225" t="str">
        <f>CONCATENATE($W$4,": ",CONCATENATE("N[",Worksheet!V219,"]"))</f>
        <v xml:space="preserve"> (Наружный блок) Максимальный уровень шума: N[]</v>
      </c>
      <c r="X225" t="str">
        <f>CONCATENATE("N[",Worksheet!AM219,"]")</f>
        <v>N[9,52]</v>
      </c>
      <c r="Y225" t="str">
        <f>CONCATENATE($Y$4,": ",CONCATENATE("N[",Worksheet!AN219,"]"))</f>
        <v xml:space="preserve"> (Соединительные трубы) Газовая линия : N[15,9]</v>
      </c>
      <c r="Z225" t="str">
        <f>CONCATENATE($Z$4,": ",CONCATENATE("N[",Worksheet!P219,"]"))</f>
        <v xml:space="preserve"> (Соединительные трубы) Максимальная длина трубопровода: N[30]</v>
      </c>
      <c r="AA225" t="str">
        <f>CONCATENATE($AA$4,": ",CONCATENATE("S[",Worksheet!Q219,"]"))</f>
        <v xml:space="preserve"> (Соединительные трубы) Максимальный перепад высот: S[20]</v>
      </c>
      <c r="AB225" t="str">
        <f>CONCATENATE($AB$4,": ",CONCATENATE("S[",CONCATENATE("от ",Worksheet!W219," до +",Worksheet!X219),"]"))</f>
        <v xml:space="preserve"> (Допустимая темп. наружного воздуха) Охлаждение: S[от -15 до +50]</v>
      </c>
      <c r="AC225" t="str">
        <f>CONCATENATE($AC$4,": ",CONCATENATE("S[",CONCATENATE("от ",Worksheet!Y219," до +",Worksheet!Z219),"]"))</f>
        <v xml:space="preserve"> (Допустимая темп. наружного воздуха) Обогрев: S[от -15 до +24]</v>
      </c>
    </row>
    <row r="226" spans="1:29" x14ac:dyDescent="0.25">
      <c r="A226" t="str">
        <f>CONCATENATE($A$4,": ",CONCATENATE("E[",Worksheet!B220,"]"))</f>
        <v>Производитель: E[LESSAR]</v>
      </c>
      <c r="B226" s="11" t="str">
        <f>CONCATENATE($B$4,": ",CONCATENATE(Worksheet!C220,"[",IF(LEFT(TRIM(Worksheet!D220),6)="Сплит-","Сплит-система",IF(LEFT(TRIM(Worksheet!D220),1)="Блок н","Наружный блок","Блок внутренний")),"]"))</f>
        <v xml:space="preserve"> Тип: PAC[Сплит-система]</v>
      </c>
      <c r="C226" t="str">
        <f>CONCATENATE($C$4,": ",CONCATENATE("N[",Worksheet!L220,"]"))</f>
        <v xml:space="preserve"> (Сплит система) Холодопроизводительность: N[14,07 (4,22–16,88)]</v>
      </c>
      <c r="D226" t="str">
        <f>CONCATENATE($D$4,": ",CONCATENATE("N[",Worksheet!AC220,"]"))</f>
        <v xml:space="preserve"> (Сплит система) Площадь помещения: N[80]</v>
      </c>
      <c r="E226" t="str">
        <f>CONCATENATE($E$4,": ",IF(Worksheet!K220="Y",CONCATENATE("S[","да]"),CONCATENATE("S[","нет]")))</f>
        <v xml:space="preserve"> (Сплит система) Инвертор: S[да]</v>
      </c>
      <c r="F226" t="str">
        <f>CONCATENATE($F$4,": ",CONCATENATE("N[",Worksheet!M220,"]"))</f>
        <v xml:space="preserve"> (Сплит система) Теплопроизводительность: N[14,65 (4,40–17,58)]</v>
      </c>
      <c r="G226" t="str">
        <f>CONCATENATE($G$4,": ",CONCATENATE("N[",Worksheet!N220,"]"))</f>
        <v xml:space="preserve"> (Потребляемая мощность) Охлаждение: N[5,191 (1,430–6,597)]</v>
      </c>
      <c r="H226" t="str">
        <f>CONCATENATE($H$4,": ",CONCATENATE("N[",Worksheet!O220,"]"))</f>
        <v xml:space="preserve"> (Потребляемая мощность) Обогрев: N[4,059 (1,015–5,397)]</v>
      </c>
      <c r="I226" t="str">
        <f t="shared" si="30"/>
        <v xml:space="preserve"> (Рабочий ток) Охлаждение: </v>
      </c>
      <c r="J226" t="str">
        <f t="shared" si="31"/>
        <v xml:space="preserve"> (Рабочий ток) Обогрев: </v>
      </c>
      <c r="K226" t="str">
        <f t="shared" si="31"/>
        <v xml:space="preserve"> (Рабочий ток) Обогрев: </v>
      </c>
      <c r="L226" t="str">
        <f>CONCATENATE($L$4,": ",CONCATENATE("S[",Worksheet!AT220,"]"))</f>
        <v xml:space="preserve"> (Рабочий ток) Хладагент: S[R410A]</v>
      </c>
      <c r="M226" t="str">
        <f t="shared" si="32"/>
        <v xml:space="preserve"> (Рабочий ток) Количество хладагента: </v>
      </c>
      <c r="N226" t="str">
        <f t="shared" si="33"/>
        <v xml:space="preserve"> (Рабочий ток) Объем рециркулируемого воздуха внутреннего блока: </v>
      </c>
      <c r="O226" t="str">
        <f t="shared" si="34"/>
        <v xml:space="preserve"> (Внутренний блок) Размеры (Ш × Г × В): </v>
      </c>
      <c r="P226" t="str">
        <f t="shared" si="35"/>
        <v xml:space="preserve"> (Внутренний блок) Упаковка (Ш × Г × В): </v>
      </c>
      <c r="Q226" t="str">
        <f t="shared" si="36"/>
        <v xml:space="preserve"> (Внутренний блок) Масса (нетто / брутто): </v>
      </c>
      <c r="R226" t="str">
        <f>CONCATENATE($R$4,": ",CONCATENATE("S[",CONCATENATE(Worksheet!R220," / ",Worksheet!S220),"]"))</f>
        <v xml:space="preserve"> (Внутренний блок) Уровень шума мин. / макс.: S[ / ]</v>
      </c>
      <c r="S226" t="str">
        <f>CONCATENATE($S$4,": ",CONCATENATE("S[",Worksheet!AK220,"]"))</f>
        <v xml:space="preserve"> (Наружный блок) Марка компрессора: S[GMCC]</v>
      </c>
      <c r="T226" t="str">
        <f t="shared" si="37"/>
        <v xml:space="preserve"> (Наружный блок) Размеры (Ш × Г × В): </v>
      </c>
      <c r="U226" t="str">
        <f t="shared" si="38"/>
        <v xml:space="preserve"> (Наружный блок) Упаковка (Ш × Г × В): </v>
      </c>
      <c r="V226" t="str">
        <f t="shared" si="39"/>
        <v xml:space="preserve"> (Наружный блок) Масса (нетто / брутто): </v>
      </c>
      <c r="W226" t="str">
        <f>CONCATENATE($W$4,": ",CONCATENATE("N[",Worksheet!V220,"]"))</f>
        <v xml:space="preserve"> (Наружный блок) Максимальный уровень шума: N[]</v>
      </c>
      <c r="X226" t="str">
        <f>CONCATENATE("N[",Worksheet!AM220,"]")</f>
        <v>N[9,52]</v>
      </c>
      <c r="Y226" t="str">
        <f>CONCATENATE($Y$4,": ",CONCATENATE("N[",Worksheet!AN220,"]"))</f>
        <v xml:space="preserve"> (Соединительные трубы) Газовая линия : N[19]</v>
      </c>
      <c r="Z226" t="str">
        <f>CONCATENATE($Z$4,": ",CONCATENATE("N[",Worksheet!P220,"]"))</f>
        <v xml:space="preserve"> (Соединительные трубы) Максимальная длина трубопровода: N[50]</v>
      </c>
      <c r="AA226" t="str">
        <f>CONCATENATE($AA$4,": ",CONCATENATE("S[",Worksheet!Q220,"]"))</f>
        <v xml:space="preserve"> (Соединительные трубы) Максимальный перепад высот: S[25]</v>
      </c>
      <c r="AB226" t="str">
        <f>CONCATENATE($AB$4,": ",CONCATENATE("S[",CONCATENATE("от ",Worksheet!W220," до +",Worksheet!X220),"]"))</f>
        <v xml:space="preserve"> (Допустимая темп. наружного воздуха) Охлаждение: S[от -15 до +50]</v>
      </c>
      <c r="AC226" t="str">
        <f>CONCATENATE($AC$4,": ",CONCATENATE("S[",CONCATENATE("от ",Worksheet!Y220," до +",Worksheet!Z220),"]"))</f>
        <v xml:space="preserve"> (Допустимая темп. наружного воздуха) Обогрев: S[от -15 до +24]</v>
      </c>
    </row>
    <row r="227" spans="1:29" x14ac:dyDescent="0.25">
      <c r="A227" t="str">
        <f>CONCATENATE($A$4,": ",CONCATENATE("E[",Worksheet!B221,"]"))</f>
        <v>Производитель: E[LESSAR]</v>
      </c>
      <c r="B227" s="11" t="str">
        <f>CONCATENATE($B$4,": ",CONCATENATE(Worksheet!C221,"[",IF(LEFT(TRIM(Worksheet!D221),6)="Сплит-","Сплит-система",IF(LEFT(TRIM(Worksheet!D221),1)="Блок н","Наружный блок","Блок внутренний")),"]"))</f>
        <v xml:space="preserve"> Тип: PAC[Сплит-система]</v>
      </c>
      <c r="C227" t="str">
        <f>CONCATENATE($C$4,": ",CONCATENATE("N[",Worksheet!L221,"]"))</f>
        <v xml:space="preserve"> (Сплит система) Холодопроизводительность: N[14,07 (3,52–14,30)]</v>
      </c>
      <c r="D227" t="str">
        <f>CONCATENATE($D$4,": ",CONCATENATE("N[",Worksheet!AC221,"]"))</f>
        <v xml:space="preserve"> (Сплит система) Площадь помещения: N[]</v>
      </c>
      <c r="E227" t="str">
        <f>CONCATENATE($E$4,": ",IF(Worksheet!K221="Y",CONCATENATE("S[","да]"),CONCATENATE("S[","нет]")))</f>
        <v xml:space="preserve"> (Сплит система) Инвертор: S[да]</v>
      </c>
      <c r="F227" t="str">
        <f>CONCATENATE($F$4,": ",CONCATENATE("N[",Worksheet!M221,"]"))</f>
        <v xml:space="preserve"> (Сплит система) Теплопроизводительность: N[15,53 (6,30–17,00)]</v>
      </c>
      <c r="G227" t="str">
        <f>CONCATENATE($G$4,": ",CONCATENATE("N[",Worksheet!N221,"]"))</f>
        <v xml:space="preserve"> (Потребляемая мощность) Охлаждение: N[5,450 (0,950–5,600)]</v>
      </c>
      <c r="H227" t="str">
        <f>CONCATENATE($H$4,": ",CONCATENATE("N[",Worksheet!O221,"]"))</f>
        <v xml:space="preserve"> (Потребляемая мощность) Обогрев: N[4,088 (1,000-4,890)]</v>
      </c>
      <c r="I227" t="str">
        <f t="shared" si="30"/>
        <v xml:space="preserve"> (Рабочий ток) Охлаждение: </v>
      </c>
      <c r="J227" t="str">
        <f t="shared" si="31"/>
        <v xml:space="preserve"> (Рабочий ток) Обогрев: </v>
      </c>
      <c r="K227" t="str">
        <f t="shared" si="31"/>
        <v xml:space="preserve"> (Рабочий ток) Обогрев: </v>
      </c>
      <c r="L227" t="str">
        <f>CONCATENATE($L$4,": ",CONCATENATE("S[",Worksheet!AT221,"]"))</f>
        <v xml:space="preserve"> (Рабочий ток) Хладагент: S[R410A]</v>
      </c>
      <c r="M227" t="str">
        <f t="shared" si="32"/>
        <v xml:space="preserve"> (Рабочий ток) Количество хладагента: </v>
      </c>
      <c r="N227" t="str">
        <f t="shared" si="33"/>
        <v xml:space="preserve"> (Рабочий ток) Объем рециркулируемого воздуха внутреннего блока: </v>
      </c>
      <c r="O227" t="str">
        <f t="shared" si="34"/>
        <v xml:space="preserve"> (Внутренний блок) Размеры (Ш × Г × В): </v>
      </c>
      <c r="P227" t="str">
        <f t="shared" si="35"/>
        <v xml:space="preserve"> (Внутренний блок) Упаковка (Ш × Г × В): </v>
      </c>
      <c r="Q227" t="str">
        <f t="shared" si="36"/>
        <v xml:space="preserve"> (Внутренний блок) Масса (нетто / брутто): </v>
      </c>
      <c r="R227" t="str">
        <f>CONCATENATE($R$4,": ",CONCATENATE("S[",CONCATENATE(Worksheet!R221," / ",Worksheet!S221),"]"))</f>
        <v xml:space="preserve"> (Внутренний блок) Уровень шума мин. / макс.: S[ / ]</v>
      </c>
      <c r="S227" t="str">
        <f>CONCATENATE($S$4,": ",CONCATENATE("S[",Worksheet!AK221,"]"))</f>
        <v xml:space="preserve"> (Наружный блок) Марка компрессора: S[GMCC]</v>
      </c>
      <c r="T227" t="str">
        <f t="shared" si="37"/>
        <v xml:space="preserve"> (Наружный блок) Размеры (Ш × Г × В): </v>
      </c>
      <c r="U227" t="str">
        <f t="shared" si="38"/>
        <v xml:space="preserve"> (Наружный блок) Упаковка (Ш × Г × В): </v>
      </c>
      <c r="V227" t="str">
        <f t="shared" si="39"/>
        <v xml:space="preserve"> (Наружный блок) Масса (нетто / брутто): </v>
      </c>
      <c r="W227" t="str">
        <f>CONCATENATE($W$4,": ",CONCATENATE("N[",Worksheet!V221,"]"))</f>
        <v xml:space="preserve"> (Наружный блок) Максимальный уровень шума: N[]</v>
      </c>
      <c r="X227" t="str">
        <f>CONCATENATE("N[",Worksheet!AM221,"]")</f>
        <v>N[9,52]</v>
      </c>
      <c r="Y227" t="str">
        <f>CONCATENATE($Y$4,": ",CONCATENATE("N[",Worksheet!AN221,"]"))</f>
        <v xml:space="preserve"> (Соединительные трубы) Газовая линия : N[15,9]</v>
      </c>
      <c r="Z227" t="str">
        <f>CONCATENATE($Z$4,": ",CONCATENATE("N[",Worksheet!P221,"]"))</f>
        <v xml:space="preserve"> (Соединительные трубы) Максимальная длина трубопровода: N[50]</v>
      </c>
      <c r="AA227" t="str">
        <f>CONCATENATE($AA$4,": ",CONCATENATE("S[",Worksheet!Q221,"]"))</f>
        <v xml:space="preserve"> (Соединительные трубы) Максимальный перепад высот: S[30]</v>
      </c>
      <c r="AB227" t="str">
        <f>CONCATENATE($AB$4,": ",CONCATENATE("S[",CONCATENATE("от ",Worksheet!W221," до +",Worksheet!X221),"]"))</f>
        <v xml:space="preserve"> (Допустимая темп. наружного воздуха) Охлаждение: S[от -15 до +50]</v>
      </c>
      <c r="AC227" t="str">
        <f>CONCATENATE($AC$4,": ",CONCATENATE("S[",CONCATENATE("от ",Worksheet!Y221," до +",Worksheet!Z221),"]"))</f>
        <v xml:space="preserve"> (Допустимая темп. наружного воздуха) Обогрев: S[от -15 до +24]</v>
      </c>
    </row>
    <row r="228" spans="1:29" x14ac:dyDescent="0.25">
      <c r="A228" t="str">
        <f>CONCATENATE($A$4,": ",CONCATENATE("E[",Worksheet!B222,"]"))</f>
        <v>Производитель: E[LESSAR]</v>
      </c>
      <c r="B228" s="11" t="str">
        <f>CONCATENATE($B$4,": ",CONCATENATE(Worksheet!C222,"[",IF(LEFT(TRIM(Worksheet!D222),6)="Сплит-","Сплит-система",IF(LEFT(TRIM(Worksheet!D222),1)="Блок н","Наружный блок","Блок внутренний")),"]"))</f>
        <v xml:space="preserve"> Тип: PAC[Сплит-система]</v>
      </c>
      <c r="C228" t="str">
        <f>CONCATENATE($C$4,": ",CONCATENATE("N[",Worksheet!L222,"]"))</f>
        <v xml:space="preserve"> (Сплит система) Холодопроизводительность: N[16,12 (4,84–19,34)]</v>
      </c>
      <c r="D228" t="str">
        <f>CONCATENATE($D$4,": ",CONCATENATE("N[",Worksheet!AC222,"]"))</f>
        <v xml:space="preserve"> (Сплит система) Площадь помещения: N[92]</v>
      </c>
      <c r="E228" t="str">
        <f>CONCATENATE($E$4,": ",IF(Worksheet!K222="Y",CONCATENATE("S[","да]"),CONCATENATE("S[","нет]")))</f>
        <v xml:space="preserve"> (Сплит система) Инвертор: S[да]</v>
      </c>
      <c r="F228" t="str">
        <f>CONCATENATE($F$4,": ",CONCATENATE("N[",Worksheet!M222,"]"))</f>
        <v xml:space="preserve"> (Сплит система) Теплопроизводительность: N[17,00 (5,10–20,40)]</v>
      </c>
      <c r="G228" t="str">
        <f>CONCATENATE($G$4,": ",CONCATENATE("N[",Worksheet!N222,"]"))</f>
        <v xml:space="preserve"> (Потребляемая мощность) Охлаждение: N[6,176 (1,639–7,500)]</v>
      </c>
      <c r="H228" t="str">
        <f>CONCATENATE($H$4,": ",CONCATENATE("N[",Worksheet!O222,"]"))</f>
        <v xml:space="preserve"> (Потребляемая мощность) Обогрев: N[4,709 (1,177–6,260)]</v>
      </c>
      <c r="I228" t="str">
        <f t="shared" si="30"/>
        <v xml:space="preserve"> (Рабочий ток) Охлаждение: </v>
      </c>
      <c r="J228" t="str">
        <f t="shared" si="31"/>
        <v xml:space="preserve"> (Рабочий ток) Обогрев: </v>
      </c>
      <c r="K228" t="str">
        <f t="shared" si="31"/>
        <v xml:space="preserve"> (Рабочий ток) Обогрев: </v>
      </c>
      <c r="L228" t="str">
        <f>CONCATENATE($L$4,": ",CONCATENATE("S[",Worksheet!AT222,"]"))</f>
        <v xml:space="preserve"> (Рабочий ток) Хладагент: S[R410A]</v>
      </c>
      <c r="M228" t="str">
        <f t="shared" si="32"/>
        <v xml:space="preserve"> (Рабочий ток) Количество хладагента: </v>
      </c>
      <c r="N228" t="str">
        <f t="shared" si="33"/>
        <v xml:space="preserve"> (Рабочий ток) Объем рециркулируемого воздуха внутреннего блока: </v>
      </c>
      <c r="O228" t="str">
        <f t="shared" si="34"/>
        <v xml:space="preserve"> (Внутренний блок) Размеры (Ш × Г × В): </v>
      </c>
      <c r="P228" t="str">
        <f t="shared" si="35"/>
        <v xml:space="preserve"> (Внутренний блок) Упаковка (Ш × Г × В): </v>
      </c>
      <c r="Q228" t="str">
        <f t="shared" si="36"/>
        <v xml:space="preserve"> (Внутренний блок) Масса (нетто / брутто): </v>
      </c>
      <c r="R228" t="str">
        <f>CONCATENATE($R$4,": ",CONCATENATE("S[",CONCATENATE(Worksheet!R222," / ",Worksheet!S222),"]"))</f>
        <v xml:space="preserve"> (Внутренний блок) Уровень шума мин. / макс.: S[ / ]</v>
      </c>
      <c r="S228" t="str">
        <f>CONCATENATE($S$4,": ",CONCATENATE("S[",Worksheet!AK222,"]"))</f>
        <v xml:space="preserve"> (Наружный блок) Марка компрессора: S[GMCC]</v>
      </c>
      <c r="T228" t="str">
        <f t="shared" si="37"/>
        <v xml:space="preserve"> (Наружный блок) Размеры (Ш × Г × В): </v>
      </c>
      <c r="U228" t="str">
        <f t="shared" si="38"/>
        <v xml:space="preserve"> (Наружный блок) Упаковка (Ш × Г × В): </v>
      </c>
      <c r="V228" t="str">
        <f t="shared" si="39"/>
        <v xml:space="preserve"> (Наружный блок) Масса (нетто / брутто): </v>
      </c>
      <c r="W228" t="str">
        <f>CONCATENATE($W$4,": ",CONCATENATE("N[",Worksheet!V222,"]"))</f>
        <v xml:space="preserve"> (Наружный блок) Максимальный уровень шума: N[]</v>
      </c>
      <c r="X228" t="str">
        <f>CONCATENATE("N[",Worksheet!AM222,"]")</f>
        <v>N[9,52]</v>
      </c>
      <c r="Y228" t="str">
        <f>CONCATENATE($Y$4,": ",CONCATENATE("N[",Worksheet!AN222,"]"))</f>
        <v xml:space="preserve"> (Соединительные трубы) Газовая линия : N[19]</v>
      </c>
      <c r="Z228" t="str">
        <f>CONCATENATE($Z$4,": ",CONCATENATE("N[",Worksheet!P222,"]"))</f>
        <v xml:space="preserve"> (Соединительные трубы) Максимальная длина трубопровода: N[50]</v>
      </c>
      <c r="AA228" t="str">
        <f>CONCATENATE($AA$4,": ",CONCATENATE("S[",Worksheet!Q222,"]"))</f>
        <v xml:space="preserve"> (Соединительные трубы) Максимальный перепад высот: S[25]</v>
      </c>
      <c r="AB228" t="str">
        <f>CONCATENATE($AB$4,": ",CONCATENATE("S[",CONCATENATE("от ",Worksheet!W222," до +",Worksheet!X222),"]"))</f>
        <v xml:space="preserve"> (Допустимая темп. наружного воздуха) Охлаждение: S[от -15 до +50]</v>
      </c>
      <c r="AC228" t="str">
        <f>CONCATENATE($AC$4,": ",CONCATENATE("S[",CONCATENATE("от ",Worksheet!Y222," до +",Worksheet!Z222),"]"))</f>
        <v xml:space="preserve"> (Допустимая темп. наружного воздуха) Обогрев: S[от -15 до +24]</v>
      </c>
    </row>
    <row r="229" spans="1:29" x14ac:dyDescent="0.25">
      <c r="A229" t="str">
        <f>CONCATENATE($A$4,": ",CONCATENATE("E[",Worksheet!B223,"]"))</f>
        <v>Производитель: E[LESSAR]</v>
      </c>
      <c r="B229" s="11" t="str">
        <f>CONCATENATE($B$4,": ",CONCATENATE(Worksheet!C223,"[",IF(LEFT(TRIM(Worksheet!D223),6)="Сплит-","Сплит-система",IF(LEFT(TRIM(Worksheet!D223),1)="Блок н","Наружный блок","Блок внутренний")),"]"))</f>
        <v xml:space="preserve"> Тип: PAC[Сплит-система]</v>
      </c>
      <c r="C229" t="str">
        <f>CONCATENATE($C$4,": ",CONCATENATE("N[",Worksheet!L223,"]"))</f>
        <v xml:space="preserve"> (Сплит система) Холодопроизводительность: N[16,12 (7,33–17,58)]</v>
      </c>
      <c r="D229" t="str">
        <f>CONCATENATE($D$4,": ",CONCATENATE("N[",Worksheet!AC223,"]"))</f>
        <v xml:space="preserve"> (Сплит система) Площадь помещения: N[]</v>
      </c>
      <c r="E229" t="str">
        <f>CONCATENATE($E$4,": ",IF(Worksheet!K223="Y",CONCATENATE("S[","да]"),CONCATENATE("S[","нет]")))</f>
        <v xml:space="preserve"> (Сплит система) Инвертор: S[да]</v>
      </c>
      <c r="F229" t="str">
        <f>CONCATENATE($F$4,": ",CONCATENATE("N[",Worksheet!M223,"]"))</f>
        <v xml:space="preserve"> (Сплит система) Теплопроизводительность: N[18,76 (7,77–20,51)]</v>
      </c>
      <c r="G229" t="str">
        <f>CONCATENATE($G$4,": ",CONCATENATE("N[",Worksheet!N223,"]"))</f>
        <v xml:space="preserve"> (Потребляемая мощность) Охлаждение: N[6,321 (2,528–6,953)]</v>
      </c>
      <c r="H229" t="str">
        <f>CONCATENATE($H$4,": ",CONCATENATE("N[",Worksheet!O223,"]"))</f>
        <v xml:space="preserve"> (Потребляемая мощность) Обогрев: N[4,810 (1,020–6,200)]</v>
      </c>
      <c r="I229" t="str">
        <f t="shared" si="30"/>
        <v xml:space="preserve"> (Рабочий ток) Охлаждение: </v>
      </c>
      <c r="J229" t="str">
        <f t="shared" si="31"/>
        <v xml:space="preserve"> (Рабочий ток) Обогрев: </v>
      </c>
      <c r="K229" t="str">
        <f t="shared" si="31"/>
        <v xml:space="preserve"> (Рабочий ток) Обогрев: </v>
      </c>
      <c r="L229" t="str">
        <f>CONCATENATE($L$4,": ",CONCATENATE("S[",Worksheet!AT223,"]"))</f>
        <v xml:space="preserve"> (Рабочий ток) Хладагент: S[R410A]</v>
      </c>
      <c r="M229" t="str">
        <f t="shared" si="32"/>
        <v xml:space="preserve"> (Рабочий ток) Количество хладагента: </v>
      </c>
      <c r="N229" t="str">
        <f t="shared" si="33"/>
        <v xml:space="preserve"> (Рабочий ток) Объем рециркулируемого воздуха внутреннего блока: </v>
      </c>
      <c r="O229" t="str">
        <f t="shared" si="34"/>
        <v xml:space="preserve"> (Внутренний блок) Размеры (Ш × Г × В): </v>
      </c>
      <c r="P229" t="str">
        <f t="shared" si="35"/>
        <v xml:space="preserve"> (Внутренний блок) Упаковка (Ш × Г × В): </v>
      </c>
      <c r="Q229" t="str">
        <f t="shared" si="36"/>
        <v xml:space="preserve"> (Внутренний блок) Масса (нетто / брутто): </v>
      </c>
      <c r="R229" t="str">
        <f>CONCATENATE($R$4,": ",CONCATENATE("S[",CONCATENATE(Worksheet!R223," / ",Worksheet!S223),"]"))</f>
        <v xml:space="preserve"> (Внутренний блок) Уровень шума мин. / макс.: S[ / ]</v>
      </c>
      <c r="S229" t="str">
        <f>CONCATENATE($S$4,": ",CONCATENATE("S[",Worksheet!AK223,"]"))</f>
        <v xml:space="preserve"> (Наружный блок) Марка компрессора: S[GMCC]</v>
      </c>
      <c r="T229" t="str">
        <f t="shared" si="37"/>
        <v xml:space="preserve"> (Наружный блок) Размеры (Ш × Г × В): </v>
      </c>
      <c r="U229" t="str">
        <f t="shared" si="38"/>
        <v xml:space="preserve"> (Наружный блок) Упаковка (Ш × Г × В): </v>
      </c>
      <c r="V229" t="str">
        <f t="shared" si="39"/>
        <v xml:space="preserve"> (Наружный блок) Масса (нетто / брутто): </v>
      </c>
      <c r="W229" t="str">
        <f>CONCATENATE($W$4,": ",CONCATENATE("N[",Worksheet!V223,"]"))</f>
        <v xml:space="preserve"> (Наружный блок) Максимальный уровень шума: N[]</v>
      </c>
      <c r="X229" t="str">
        <f>CONCATENATE("N[",Worksheet!AM223,"]")</f>
        <v>N[9,52]</v>
      </c>
      <c r="Y229" t="str">
        <f>CONCATENATE($Y$4,": ",CONCATENATE("N[",Worksheet!AN223,"]"))</f>
        <v xml:space="preserve"> (Соединительные трубы) Газовая линия : N[15,9]</v>
      </c>
      <c r="Z229" t="str">
        <f>CONCATENATE($Z$4,": ",CONCATENATE("N[",Worksheet!P223,"]"))</f>
        <v xml:space="preserve"> (Соединительные трубы) Максимальная длина трубопровода: N[50]</v>
      </c>
      <c r="AA229" t="str">
        <f>CONCATENATE($AA$4,": ",CONCATENATE("S[",Worksheet!Q223,"]"))</f>
        <v xml:space="preserve"> (Соединительные трубы) Максимальный перепад высот: S[30]</v>
      </c>
      <c r="AB229" t="str">
        <f>CONCATENATE($AB$4,": ",CONCATENATE("S[",CONCATENATE("от ",Worksheet!W223," до +",Worksheet!X223),"]"))</f>
        <v xml:space="preserve"> (Допустимая темп. наружного воздуха) Охлаждение: S[от -15 до +50]</v>
      </c>
      <c r="AC229" t="str">
        <f>CONCATENATE($AC$4,": ",CONCATENATE("S[",CONCATENATE("от ",Worksheet!Y223," до +",Worksheet!Z223),"]"))</f>
        <v xml:space="preserve"> (Допустимая темп. наружного воздуха) Обогрев: S[от -15 до +24]</v>
      </c>
    </row>
    <row r="230" spans="1:29" x14ac:dyDescent="0.25">
      <c r="A230" t="str">
        <f>CONCATENATE($A$4,": ",CONCATENATE("E[",Worksheet!B224,"]"))</f>
        <v>Производитель: E[LESSAR]</v>
      </c>
      <c r="B230" s="11" t="str">
        <f>CONCATENATE($B$4,": ",CONCATENATE(Worksheet!C224,"[",IF(LEFT(TRIM(Worksheet!D224),6)="Сплит-","Сплит-система",IF(LEFT(TRIM(Worksheet!D224),1)="Блок н","Наружный блок","Блок внутренний")),"]"))</f>
        <v xml:space="preserve"> Тип: PAC[Сплит-система]</v>
      </c>
      <c r="C230" t="str">
        <f>CONCATENATE($C$4,": ",CONCATENATE("N[",Worksheet!L224,"]"))</f>
        <v xml:space="preserve"> (Сплит система) Холодопроизводительность: N[44,0]</v>
      </c>
      <c r="D230" t="str">
        <f>CONCATENATE($D$4,": ",CONCATENATE("N[",Worksheet!AC224,"]"))</f>
        <v xml:space="preserve"> (Сплит система) Площадь помещения: N[251]</v>
      </c>
      <c r="E230" t="str">
        <f>CONCATENATE($E$4,": ",IF(Worksheet!K224="Y",CONCATENATE("S[","да]"),CONCATENATE("S[","нет]")))</f>
        <v xml:space="preserve"> (Сплит система) Инвертор: S[нет]</v>
      </c>
      <c r="F230" t="str">
        <f>CONCATENATE($F$4,": ",CONCATENATE("N[",Worksheet!M224,"]"))</f>
        <v xml:space="preserve"> (Сплит система) Теплопроизводительность: N[47,0]</v>
      </c>
      <c r="G230" t="str">
        <f>CONCATENATE($G$4,": ",CONCATENATE("N[",Worksheet!N224,"]"))</f>
        <v xml:space="preserve"> (Потребляемая мощность) Охлаждение: N[16,300]</v>
      </c>
      <c r="H230" t="str">
        <f>CONCATENATE($H$4,": ",CONCATENATE("N[",Worksheet!O224,"]"))</f>
        <v xml:space="preserve"> (Потребляемая мощность) Обогрев: N[15,700]</v>
      </c>
      <c r="I230" t="str">
        <f t="shared" si="30"/>
        <v xml:space="preserve"> (Рабочий ток) Охлаждение: </v>
      </c>
      <c r="J230" t="str">
        <f t="shared" si="31"/>
        <v xml:space="preserve"> (Рабочий ток) Обогрев: </v>
      </c>
      <c r="K230" t="str">
        <f t="shared" si="31"/>
        <v xml:space="preserve"> (Рабочий ток) Обогрев: </v>
      </c>
      <c r="L230" t="str">
        <f>CONCATENATE($L$4,": ",CONCATENATE("S[",Worksheet!AT224,"]"))</f>
        <v xml:space="preserve"> (Рабочий ток) Хладагент: S[R410A]</v>
      </c>
      <c r="M230" t="str">
        <f t="shared" si="32"/>
        <v xml:space="preserve"> (Рабочий ток) Количество хладагента: </v>
      </c>
      <c r="N230" t="str">
        <f t="shared" si="33"/>
        <v xml:space="preserve"> (Рабочий ток) Объем рециркулируемого воздуха внутреннего блока: </v>
      </c>
      <c r="O230" t="str">
        <f t="shared" si="34"/>
        <v xml:space="preserve"> (Внутренний блок) Размеры (Ш × Г × В): </v>
      </c>
      <c r="P230" t="str">
        <f t="shared" si="35"/>
        <v xml:space="preserve"> (Внутренний блок) Упаковка (Ш × Г × В): </v>
      </c>
      <c r="Q230" t="str">
        <f t="shared" si="36"/>
        <v xml:space="preserve"> (Внутренний блок) Масса (нетто / брутто): </v>
      </c>
      <c r="R230" t="str">
        <f>CONCATENATE($R$4,": ",CONCATENATE("S[",CONCATENATE(Worksheet!R224," / ",Worksheet!S224),"]"))</f>
        <v xml:space="preserve"> (Внутренний блок) Уровень шума мин. / макс.: S[ / ]</v>
      </c>
      <c r="S230" t="str">
        <f>CONCATENATE($S$4,": ",CONCATENATE("S[",Worksheet!AK224,"]"))</f>
        <v xml:space="preserve"> (Наружный блок) Марка компрессора: S[Hitachi x 3]</v>
      </c>
      <c r="T230" t="str">
        <f t="shared" si="37"/>
        <v xml:space="preserve"> (Наружный блок) Размеры (Ш × Г × В): </v>
      </c>
      <c r="U230" t="str">
        <f t="shared" si="38"/>
        <v xml:space="preserve"> (Наружный блок) Упаковка (Ш × Г × В): </v>
      </c>
      <c r="V230" t="str">
        <f t="shared" si="39"/>
        <v xml:space="preserve"> (Наружный блок) Масса (нетто / брутто): </v>
      </c>
      <c r="W230" t="str">
        <f>CONCATENATE($W$4,": ",CONCATENATE("N[",Worksheet!V224,"]"))</f>
        <v xml:space="preserve"> (Наружный блок) Максимальный уровень шума: N[]</v>
      </c>
      <c r="X230" t="str">
        <f>CONCATENATE("N[",Worksheet!AM224,"]")</f>
        <v>N[16]</v>
      </c>
      <c r="Y230" t="str">
        <f>CONCATENATE($Y$4,": ",CONCATENATE("N[",Worksheet!AN224,"]"))</f>
        <v xml:space="preserve"> (Соединительные трубы) Газовая линия : N[32]</v>
      </c>
      <c r="Z230" t="str">
        <f>CONCATENATE($Z$4,": ",CONCATENATE("N[",Worksheet!P224,"]"))</f>
        <v xml:space="preserve"> (Соединительные трубы) Максимальная длина трубопровода: N[50]</v>
      </c>
      <c r="AA230" t="str">
        <f>CONCATENATE($AA$4,": ",CONCATENATE("S[",Worksheet!Q224,"]"))</f>
        <v xml:space="preserve"> (Соединительные трубы) Максимальный перепад высот: S[25]</v>
      </c>
      <c r="AB230" t="str">
        <f>CONCATENATE($AB$4,": ",CONCATENATE("S[",CONCATENATE("от ",Worksheet!W224," до +",Worksheet!X224),"]"))</f>
        <v xml:space="preserve"> (Допустимая темп. наружного воздуха) Охлаждение: S[от 17 до +46]</v>
      </c>
      <c r="AC230" t="str">
        <f>CONCATENATE($AC$4,": ",CONCATENATE("S[",CONCATENATE("от ",Worksheet!Y224," до +",Worksheet!Z224),"]"))</f>
        <v xml:space="preserve"> (Допустимая темп. наружного воздуха) Обогрев: S[от -7 до +24]</v>
      </c>
    </row>
    <row r="231" spans="1:29" x14ac:dyDescent="0.25">
      <c r="A231" t="str">
        <f>CONCATENATE($A$4,": ",CONCATENATE("E[",Worksheet!B225,"]"))</f>
        <v>Производитель: E[LESSAR]</v>
      </c>
      <c r="B231" s="11" t="str">
        <f>CONCATENATE($B$4,": ",CONCATENATE(Worksheet!C225,"[",IF(LEFT(TRIM(Worksheet!D225),6)="Сплит-","Сплит-система",IF(LEFT(TRIM(Worksheet!D225),1)="Блок н","Наружный блок","Блок внутренний")),"]"))</f>
        <v xml:space="preserve"> Тип: PAC[Сплит-система]</v>
      </c>
      <c r="C231" t="str">
        <f>CONCATENATE($C$4,": ",CONCATENATE("N[",Worksheet!L225,"]"))</f>
        <v xml:space="preserve"> (Сплит система) Холодопроизводительность: N[56,3]</v>
      </c>
      <c r="D231" t="str">
        <f>CONCATENATE($D$4,": ",CONCATENATE("N[",Worksheet!AC225,"]"))</f>
        <v xml:space="preserve"> (Сплит система) Площадь помещения: N[321]</v>
      </c>
      <c r="E231" t="str">
        <f>CONCATENATE($E$4,": ",IF(Worksheet!K225="Y",CONCATENATE("S[","да]"),CONCATENATE("S[","нет]")))</f>
        <v xml:space="preserve"> (Сплит система) Инвертор: S[нет]</v>
      </c>
      <c r="F231" t="str">
        <f>CONCATENATE($F$4,": ",CONCATENATE("N[",Worksheet!M225,"]"))</f>
        <v xml:space="preserve"> (Сплит система) Теплопроизводительность: N[58,6]</v>
      </c>
      <c r="G231" t="str">
        <f>CONCATENATE($G$4,": ",CONCATENATE("N[",Worksheet!N225,"]"))</f>
        <v xml:space="preserve"> (Потребляемая мощность) Охлаждение: N[22,000]</v>
      </c>
      <c r="H231" t="str">
        <f>CONCATENATE($H$4,": ",CONCATENATE("N[",Worksheet!O225,"]"))</f>
        <v xml:space="preserve"> (Потребляемая мощность) Обогрев: N[19,300]</v>
      </c>
      <c r="I231" t="str">
        <f t="shared" si="30"/>
        <v xml:space="preserve"> (Рабочий ток) Охлаждение: </v>
      </c>
      <c r="J231" t="str">
        <f t="shared" si="31"/>
        <v xml:space="preserve"> (Рабочий ток) Обогрев: </v>
      </c>
      <c r="K231" t="str">
        <f t="shared" si="31"/>
        <v xml:space="preserve"> (Рабочий ток) Обогрев: </v>
      </c>
      <c r="L231" t="str">
        <f>CONCATENATE($L$4,": ",CONCATENATE("S[",Worksheet!AT225,"]"))</f>
        <v xml:space="preserve"> (Рабочий ток) Хладагент: S[R410A]</v>
      </c>
      <c r="M231" t="str">
        <f t="shared" si="32"/>
        <v xml:space="preserve"> (Рабочий ток) Количество хладагента: </v>
      </c>
      <c r="N231" t="str">
        <f t="shared" si="33"/>
        <v xml:space="preserve"> (Рабочий ток) Объем рециркулируемого воздуха внутреннего блока: </v>
      </c>
      <c r="O231" t="str">
        <f t="shared" si="34"/>
        <v xml:space="preserve"> (Внутренний блок) Размеры (Ш × Г × В): </v>
      </c>
      <c r="P231" t="str">
        <f t="shared" si="35"/>
        <v xml:space="preserve"> (Внутренний блок) Упаковка (Ш × Г × В): </v>
      </c>
      <c r="Q231" t="str">
        <f t="shared" si="36"/>
        <v xml:space="preserve"> (Внутренний блок) Масса (нетто / брутто): </v>
      </c>
      <c r="R231" t="str">
        <f>CONCATENATE($R$4,": ",CONCATENATE("S[",CONCATENATE(Worksheet!R225," / ",Worksheet!S225),"]"))</f>
        <v xml:space="preserve"> (Внутренний блок) Уровень шума мин. / макс.: S[ / ]</v>
      </c>
      <c r="S231" t="str">
        <f>CONCATENATE($S$4,": ",CONCATENATE("S[",Worksheet!AK225,"]"))</f>
        <v xml:space="preserve"> (Наружный блок) Марка компрессора: S[Hitachi x 3]</v>
      </c>
      <c r="T231" t="str">
        <f t="shared" si="37"/>
        <v xml:space="preserve"> (Наружный блок) Размеры (Ш × Г × В): </v>
      </c>
      <c r="U231" t="str">
        <f t="shared" si="38"/>
        <v xml:space="preserve"> (Наружный блок) Упаковка (Ш × Г × В): </v>
      </c>
      <c r="V231" t="str">
        <f t="shared" si="39"/>
        <v xml:space="preserve"> (Наружный блок) Масса (нетто / брутто): </v>
      </c>
      <c r="W231" t="str">
        <f>CONCATENATE($W$4,": ",CONCATENATE("N[",Worksheet!V225,"]"))</f>
        <v xml:space="preserve"> (Наружный блок) Максимальный уровень шума: N[]</v>
      </c>
      <c r="X231" t="str">
        <f>CONCATENATE("N[",Worksheet!AM225,"]")</f>
        <v>N[16]</v>
      </c>
      <c r="Y231" t="str">
        <f>CONCATENATE($Y$4,": ",CONCATENATE("N[",Worksheet!AN225,"]"))</f>
        <v xml:space="preserve"> (Соединительные трубы) Газовая линия : N[35]</v>
      </c>
      <c r="Z231" t="str">
        <f>CONCATENATE($Z$4,": ",CONCATENATE("N[",Worksheet!P225,"]"))</f>
        <v xml:space="preserve"> (Соединительные трубы) Максимальная длина трубопровода: N[50]</v>
      </c>
      <c r="AA231" t="str">
        <f>CONCATENATE($AA$4,": ",CONCATENATE("S[",Worksheet!Q225,"]"))</f>
        <v xml:space="preserve"> (Соединительные трубы) Максимальный перепад высот: S[25]</v>
      </c>
      <c r="AB231" t="str">
        <f>CONCATENATE($AB$4,": ",CONCATENATE("S[",CONCATENATE("от ",Worksheet!W225," до +",Worksheet!X225),"]"))</f>
        <v xml:space="preserve"> (Допустимая темп. наружного воздуха) Охлаждение: S[от 17 до +46]</v>
      </c>
      <c r="AC231" t="str">
        <f>CONCATENATE($AC$4,": ",CONCATENATE("S[",CONCATENATE("от ",Worksheet!Y225," до +",Worksheet!Z225),"]"))</f>
        <v xml:space="preserve"> (Допустимая темп. наружного воздуха) Обогрев: S[от -7 до +24]</v>
      </c>
    </row>
    <row r="232" spans="1:29" x14ac:dyDescent="0.25">
      <c r="A232" t="str">
        <f>CONCATENATE($A$4,": ",CONCATENATE("E[",Worksheet!B226,"]"))</f>
        <v>Производитель: E[LESSAR]</v>
      </c>
      <c r="B232" s="11" t="str">
        <f>CONCATENATE($B$4,": ",CONCATENATE(Worksheet!C226,"[",IF(LEFT(TRIM(Worksheet!D226),6)="Сплит-","Сплит-система",IF(LEFT(TRIM(Worksheet!D226),1)="Блок н","Наружный блок","Блок внутренний")),"]"))</f>
        <v xml:space="preserve"> Тип: PAC[Сплит-система]</v>
      </c>
      <c r="C232" t="str">
        <f>CONCATENATE($C$4,": ",CONCATENATE("N[",Worksheet!L226,"]"))</f>
        <v xml:space="preserve"> (Сплит система) Холодопроизводительность: N[28,1]</v>
      </c>
      <c r="D232" t="str">
        <f>CONCATENATE($D$4,": ",CONCATENATE("N[",Worksheet!AC226,"]"))</f>
        <v xml:space="preserve"> (Сплит система) Площадь помещения: N[160]</v>
      </c>
      <c r="E232" t="str">
        <f>CONCATENATE($E$4,": ",IF(Worksheet!K226="Y",CONCATENATE("S[","да]"),CONCATENATE("S[","нет]")))</f>
        <v xml:space="preserve"> (Сплит система) Инвертор: S[нет]</v>
      </c>
      <c r="F232" t="str">
        <f>CONCATENATE($F$4,": ",CONCATENATE("N[",Worksheet!M226,"]"))</f>
        <v xml:space="preserve"> (Сплит система) Теплопроизводительность: N[31,1]</v>
      </c>
      <c r="G232" t="str">
        <f>CONCATENATE($G$4,": ",CONCATENATE("N[",Worksheet!N226,"]"))</f>
        <v xml:space="preserve"> (Потребляемая мощность) Охлаждение: N[9,600]</v>
      </c>
      <c r="H232" t="str">
        <f>CONCATENATE($H$4,": ",CONCATENATE("N[",Worksheet!O226,"]"))</f>
        <v xml:space="preserve"> (Потребляемая мощность) Обогрев: N[10,300]</v>
      </c>
      <c r="I232" t="str">
        <f t="shared" si="30"/>
        <v xml:space="preserve"> (Рабочий ток) Охлаждение: </v>
      </c>
      <c r="J232" t="str">
        <f t="shared" si="31"/>
        <v xml:space="preserve"> (Рабочий ток) Обогрев: </v>
      </c>
      <c r="K232" t="str">
        <f t="shared" si="31"/>
        <v xml:space="preserve"> (Рабочий ток) Обогрев: </v>
      </c>
      <c r="L232" t="str">
        <f>CONCATENATE($L$4,": ",CONCATENATE("S[",Worksheet!AT226,"]"))</f>
        <v xml:space="preserve"> (Рабочий ток) Хладагент: S[R410A]</v>
      </c>
      <c r="M232" t="str">
        <f t="shared" si="32"/>
        <v xml:space="preserve"> (Рабочий ток) Количество хладагента: </v>
      </c>
      <c r="N232" t="str">
        <f t="shared" si="33"/>
        <v xml:space="preserve"> (Рабочий ток) Объем рециркулируемого воздуха внутреннего блока: </v>
      </c>
      <c r="O232" t="str">
        <f t="shared" si="34"/>
        <v xml:space="preserve"> (Внутренний блок) Размеры (Ш × Г × В): </v>
      </c>
      <c r="P232" t="str">
        <f t="shared" si="35"/>
        <v xml:space="preserve"> (Внутренний блок) Упаковка (Ш × Г × В): </v>
      </c>
      <c r="Q232" t="str">
        <f t="shared" si="36"/>
        <v xml:space="preserve"> (Внутренний блок) Масса (нетто / брутто): </v>
      </c>
      <c r="R232" t="str">
        <f>CONCATENATE($R$4,": ",CONCATENATE("S[",CONCATENATE(Worksheet!R226," / ",Worksheet!S226),"]"))</f>
        <v xml:space="preserve"> (Внутренний блок) Уровень шума мин. / макс.: S[ / ]</v>
      </c>
      <c r="S232" t="str">
        <f>CONCATENATE($S$4,": ",CONCATENATE("S[",Worksheet!AK226,"]"))</f>
        <v xml:space="preserve"> (Наружный блок) Марка компрессора: S[Danfoss]</v>
      </c>
      <c r="T232" t="str">
        <f t="shared" si="37"/>
        <v xml:space="preserve"> (Наружный блок) Размеры (Ш × Г × В): </v>
      </c>
      <c r="U232" t="str">
        <f t="shared" si="38"/>
        <v xml:space="preserve"> (Наружный блок) Упаковка (Ш × Г × В): </v>
      </c>
      <c r="V232" t="str">
        <f t="shared" si="39"/>
        <v xml:space="preserve"> (Наружный блок) Масса (нетто / брутто): </v>
      </c>
      <c r="W232" t="str">
        <f>CONCATENATE($W$4,": ",CONCATENATE("N[",Worksheet!V226,"]"))</f>
        <v xml:space="preserve"> (Наружный блок) Максимальный уровень шума: N[]</v>
      </c>
      <c r="X232" t="str">
        <f>CONCATENATE("N[",Worksheet!AM226,"]")</f>
        <v>N[12,7]</v>
      </c>
      <c r="Y232" t="str">
        <f>CONCATENATE($Y$4,": ",CONCATENATE("N[",Worksheet!AN226,"]"))</f>
        <v xml:space="preserve"> (Соединительные трубы) Газовая линия : N[25,4]</v>
      </c>
      <c r="Z232" t="str">
        <f>CONCATENATE($Z$4,": ",CONCATENATE("N[",Worksheet!P226,"]"))</f>
        <v xml:space="preserve"> (Соединительные трубы) Максимальная длина трубопровода: N[50]</v>
      </c>
      <c r="AA232" t="str">
        <f>CONCATENATE($AA$4,": ",CONCATENATE("S[",Worksheet!Q226,"]"))</f>
        <v xml:space="preserve"> (Соединительные трубы) Максимальный перепад высот: S[25]</v>
      </c>
      <c r="AB232" t="str">
        <f>CONCATENATE($AB$4,": ",CONCATENATE("S[",CONCATENATE("от ",Worksheet!W226," до +",Worksheet!X226),"]"))</f>
        <v xml:space="preserve"> (Допустимая темп. наружного воздуха) Охлаждение: S[от 17 до +46]</v>
      </c>
      <c r="AC232" t="str">
        <f>CONCATENATE($AC$4,": ",CONCATENATE("S[",CONCATENATE("от ",Worksheet!Y226," до +",Worksheet!Z226),"]"))</f>
        <v xml:space="preserve"> (Допустимая темп. наружного воздуха) Обогрев: S[от -7 до +24]</v>
      </c>
    </row>
    <row r="233" spans="1:29" x14ac:dyDescent="0.25">
      <c r="A233" t="str">
        <f>CONCATENATE($A$4,": ",CONCATENATE("E[",Worksheet!B227,"]"))</f>
        <v>Производитель: E[LESSAR]</v>
      </c>
      <c r="B233" s="11" t="str">
        <f>CONCATENATE($B$4,": ",CONCATENATE(Worksheet!C227,"[",IF(LEFT(TRIM(Worksheet!D227),6)="Сплит-","Сплит-система",IF(LEFT(TRIM(Worksheet!D227),1)="Блок н","Наружный блок","Блок внутренний")),"]"))</f>
        <v xml:space="preserve"> Тип: PAC[Сплит-система]</v>
      </c>
      <c r="C233" t="str">
        <f>CONCATENATE($C$4,": ",CONCATENATE("N[",Worksheet!L227,"]"))</f>
        <v xml:space="preserve"> (Сплит система) Холодопроизводительность: N[7,03]</v>
      </c>
      <c r="D233" t="str">
        <f>CONCATENATE($D$4,": ",CONCATENATE("N[",Worksheet!AC227,"]"))</f>
        <v xml:space="preserve"> (Сплит система) Площадь помещения: N[32]</v>
      </c>
      <c r="E233" t="str">
        <f>CONCATENATE($E$4,": ",IF(Worksheet!K227="Y",CONCATENATE("S[","да]"),CONCATENATE("S[","нет]")))</f>
        <v xml:space="preserve"> (Сплит система) Инвертор: S[нет]</v>
      </c>
      <c r="F233" t="str">
        <f>CONCATENATE($F$4,": ",CONCATENATE("N[",Worksheet!M227,"]"))</f>
        <v xml:space="preserve"> (Сплит система) Теплопроизводительность: N[7,62 + 2,34]</v>
      </c>
      <c r="G233" t="str">
        <f>CONCATENATE($G$4,": ",CONCATENATE("N[",Worksheet!N227,"]"))</f>
        <v xml:space="preserve"> (Потребляемая мощность) Охлаждение: N[2,700]</v>
      </c>
      <c r="H233" t="str">
        <f>CONCATENATE($H$4,": ",CONCATENATE("N[",Worksheet!O227,"]"))</f>
        <v xml:space="preserve"> (Потребляемая мощность) Обогрев: N[2,500 + 2,500]</v>
      </c>
      <c r="I233" t="str">
        <f t="shared" si="30"/>
        <v xml:space="preserve"> (Рабочий ток) Охлаждение: </v>
      </c>
      <c r="J233" t="str">
        <f t="shared" si="31"/>
        <v xml:space="preserve"> (Рабочий ток) Обогрев: </v>
      </c>
      <c r="K233" t="str">
        <f t="shared" si="31"/>
        <v xml:space="preserve"> (Рабочий ток) Обогрев: </v>
      </c>
      <c r="L233" t="str">
        <f>CONCATENATE($L$4,": ",CONCATENATE("S[",Worksheet!AT227,"]"))</f>
        <v xml:space="preserve"> (Рабочий ток) Хладагент: S[R410A]</v>
      </c>
      <c r="M233" t="str">
        <f t="shared" si="32"/>
        <v xml:space="preserve"> (Рабочий ток) Количество хладагента: </v>
      </c>
      <c r="N233" t="str">
        <f t="shared" si="33"/>
        <v xml:space="preserve"> (Рабочий ток) Объем рециркулируемого воздуха внутреннего блока: </v>
      </c>
      <c r="O233" t="str">
        <f t="shared" si="34"/>
        <v xml:space="preserve"> (Внутренний блок) Размеры (Ш × Г × В): </v>
      </c>
      <c r="P233" t="str">
        <f t="shared" si="35"/>
        <v xml:space="preserve"> (Внутренний блок) Упаковка (Ш × Г × В): </v>
      </c>
      <c r="Q233" t="str">
        <f t="shared" si="36"/>
        <v xml:space="preserve"> (Внутренний блок) Масса (нетто / брутто): </v>
      </c>
      <c r="R233" t="str">
        <f>CONCATENATE($R$4,": ",CONCATENATE("S[",CONCATENATE(Worksheet!R227," / ",Worksheet!S227),"]"))</f>
        <v xml:space="preserve"> (Внутренний блок) Уровень шума мин. / макс.: S[ / ]</v>
      </c>
      <c r="S233" t="str">
        <f>CONCATENATE($S$4,": ",CONCATENATE("S[",Worksheet!AK227,"]"))</f>
        <v xml:space="preserve"> (Наружный блок) Марка компрессора: S[GMCC]</v>
      </c>
      <c r="T233" t="str">
        <f t="shared" si="37"/>
        <v xml:space="preserve"> (Наружный блок) Размеры (Ш × Г × В): </v>
      </c>
      <c r="U233" t="str">
        <f t="shared" si="38"/>
        <v xml:space="preserve"> (Наружный блок) Упаковка (Ш × Г × В): </v>
      </c>
      <c r="V233" t="str">
        <f t="shared" si="39"/>
        <v xml:space="preserve"> (Наружный блок) Масса (нетто / брутто): </v>
      </c>
      <c r="W233" t="str">
        <f>CONCATENATE($W$4,": ",CONCATENATE("N[",Worksheet!V227,"]"))</f>
        <v xml:space="preserve"> (Наружный блок) Максимальный уровень шума: N[]</v>
      </c>
      <c r="X233" t="str">
        <f>CONCATENATE("N[",Worksheet!AM227,"]")</f>
        <v>N[9,52]</v>
      </c>
      <c r="Y233" t="str">
        <f>CONCATENATE($Y$4,": ",CONCATENATE("N[",Worksheet!AN227,"]"))</f>
        <v xml:space="preserve"> (Соединительные трубы) Газовая линия : N[15,9]</v>
      </c>
      <c r="Z233" t="str">
        <f>CONCATENATE($Z$4,": ",CONCATENATE("N[",Worksheet!P227,"]"))</f>
        <v xml:space="preserve"> (Соединительные трубы) Максимальная длина трубопровода: N[25]</v>
      </c>
      <c r="AA233" t="str">
        <f>CONCATENATE($AA$4,": ",CONCATENATE("S[",Worksheet!Q227,"]"))</f>
        <v xml:space="preserve"> (Соединительные трубы) Максимальный перепад высот: S[15]</v>
      </c>
      <c r="AB233" t="str">
        <f>CONCATENATE($AB$4,": ",CONCATENATE("S[",CONCATENATE("от ",Worksheet!W227," до +",Worksheet!X227),"]"))</f>
        <v xml:space="preserve"> (Допустимая темп. наружного воздуха) Охлаждение: S[от -15 до +43]</v>
      </c>
      <c r="AC233" t="str">
        <f>CONCATENATE($AC$4,": ",CONCATENATE("S[",CONCATENATE("от ",Worksheet!Y227," до +",Worksheet!Z227),"]"))</f>
        <v xml:space="preserve"> (Допустимая темп. наружного воздуха) Обогрев: S[от -7 до +24]</v>
      </c>
    </row>
    <row r="234" spans="1:29" x14ac:dyDescent="0.25">
      <c r="A234" t="str">
        <f>CONCATENATE($A$4,": ",CONCATENATE("E[",Worksheet!B228,"]"))</f>
        <v>Производитель: E[LESSAR]</v>
      </c>
      <c r="B234" s="11" t="str">
        <f>CONCATENATE($B$4,": ",CONCATENATE(Worksheet!C228,"[",IF(LEFT(TRIM(Worksheet!D228),6)="Сплит-","Сплит-система",IF(LEFT(TRIM(Worksheet!D228),1)="Блок н","Наружный блок","Блок внутренний")),"]"))</f>
        <v xml:space="preserve"> Тип: PAC[Сплит-система]</v>
      </c>
      <c r="C234" t="str">
        <f>CONCATENATE($C$4,": ",CONCATENATE("N[",Worksheet!L228,"]"))</f>
        <v xml:space="preserve"> (Сплит система) Холодопроизводительность: N[7,03]</v>
      </c>
      <c r="D234" t="str">
        <f>CONCATENATE($D$4,": ",CONCATENATE("N[",Worksheet!AC228,"]"))</f>
        <v xml:space="preserve"> (Сплит система) Площадь помещения: N[]</v>
      </c>
      <c r="E234" t="str">
        <f>CONCATENATE($E$4,": ",IF(Worksheet!K228="Y",CONCATENATE("S[","да]"),CONCATENATE("S[","нет]")))</f>
        <v xml:space="preserve"> (Сплит система) Инвертор: S[нет]</v>
      </c>
      <c r="F234" t="str">
        <f>CONCATENATE($F$4,": ",CONCATENATE("N[",Worksheet!M228,"]"))</f>
        <v xml:space="preserve"> (Сплит система) Теплопроизводительность: N[7,91]</v>
      </c>
      <c r="G234" t="str">
        <f>CONCATENATE($G$4,": ",CONCATENATE("N[",Worksheet!N228,"]"))</f>
        <v xml:space="preserve"> (Потребляемая мощность) Охлаждение: N[2,425]</v>
      </c>
      <c r="H234" t="str">
        <f>CONCATENATE($H$4,": ",CONCATENATE("N[",Worksheet!O228,"]"))</f>
        <v xml:space="preserve"> (Потребляемая мощность) Обогрев: N[2,470]</v>
      </c>
      <c r="I234" t="str">
        <f t="shared" si="30"/>
        <v xml:space="preserve"> (Рабочий ток) Охлаждение: </v>
      </c>
      <c r="J234" t="str">
        <f t="shared" si="31"/>
        <v xml:space="preserve"> (Рабочий ток) Обогрев: </v>
      </c>
      <c r="K234" t="str">
        <f t="shared" si="31"/>
        <v xml:space="preserve"> (Рабочий ток) Обогрев: </v>
      </c>
      <c r="L234" t="str">
        <f>CONCATENATE($L$4,": ",CONCATENATE("S[",Worksheet!AT228,"]"))</f>
        <v xml:space="preserve"> (Рабочий ток) Хладагент: S[R410A]</v>
      </c>
      <c r="M234" t="str">
        <f t="shared" si="32"/>
        <v xml:space="preserve"> (Рабочий ток) Количество хладагента: </v>
      </c>
      <c r="N234" t="str">
        <f t="shared" si="33"/>
        <v xml:space="preserve"> (Рабочий ток) Объем рециркулируемого воздуха внутреннего блока: </v>
      </c>
      <c r="O234" t="str">
        <f t="shared" si="34"/>
        <v xml:space="preserve"> (Внутренний блок) Размеры (Ш × Г × В): </v>
      </c>
      <c r="P234" t="str">
        <f t="shared" si="35"/>
        <v xml:space="preserve"> (Внутренний блок) Упаковка (Ш × Г × В): </v>
      </c>
      <c r="Q234" t="str">
        <f t="shared" si="36"/>
        <v xml:space="preserve"> (Внутренний блок) Масса (нетто / брутто): </v>
      </c>
      <c r="R234" t="str">
        <f>CONCATENATE($R$4,": ",CONCATENATE("S[",CONCATENATE(Worksheet!R228," / ",Worksheet!S228),"]"))</f>
        <v xml:space="preserve"> (Внутренний блок) Уровень шума мин. / макс.: S[ / ]</v>
      </c>
      <c r="S234" t="str">
        <f>CONCATENATE($S$4,": ",CONCATENATE("S[",Worksheet!AK228,"]"))</f>
        <v xml:space="preserve"> (Наружный блок) Марка компрессора: S[GMCC]</v>
      </c>
      <c r="T234" t="str">
        <f t="shared" si="37"/>
        <v xml:space="preserve"> (Наружный блок) Размеры (Ш × Г × В): </v>
      </c>
      <c r="U234" t="str">
        <f t="shared" si="38"/>
        <v xml:space="preserve"> (Наружный блок) Упаковка (Ш × Г × В): </v>
      </c>
      <c r="V234" t="str">
        <f t="shared" si="39"/>
        <v xml:space="preserve"> (Наружный блок) Масса (нетто / брутто): </v>
      </c>
      <c r="W234" t="str">
        <f>CONCATENATE($W$4,": ",CONCATENATE("N[",Worksheet!V228,"]"))</f>
        <v xml:space="preserve"> (Наружный блок) Максимальный уровень шума: N[]</v>
      </c>
      <c r="X234" t="str">
        <f>CONCATENATE("N[",Worksheet!AM228,"]")</f>
        <v>N[9,52]</v>
      </c>
      <c r="Y234" t="str">
        <f>CONCATENATE($Y$4,": ",CONCATENATE("N[",Worksheet!AN228,"]"))</f>
        <v xml:space="preserve"> (Соединительные трубы) Газовая линия : N[15,9]</v>
      </c>
      <c r="Z234" t="str">
        <f>CONCATENATE($Z$4,": ",CONCATENATE("N[",Worksheet!P228,"]"))</f>
        <v xml:space="preserve"> (Соединительные трубы) Максимальная длина трубопровода: N[25]</v>
      </c>
      <c r="AA234" t="str">
        <f>CONCATENATE($AA$4,": ",CONCATENATE("S[",Worksheet!Q228,"]"))</f>
        <v xml:space="preserve"> (Соединительные трубы) Максимальный перепад высот: S[15]</v>
      </c>
      <c r="AB234" t="str">
        <f>CONCATENATE($AB$4,": ",CONCATENATE("S[",CONCATENATE("от ",Worksheet!W228," до +",Worksheet!X228),"]"))</f>
        <v xml:space="preserve"> (Допустимая темп. наружного воздуха) Охлаждение: S[от 18 до +43]</v>
      </c>
      <c r="AC234" t="str">
        <f>CONCATENATE($AC$4,": ",CONCATENATE("S[",CONCATENATE("от ",Worksheet!Y228," до +",Worksheet!Z228),"]"))</f>
        <v xml:space="preserve"> (Допустимая темп. наружного воздуха) Обогрев: S[от -7 до +24]</v>
      </c>
    </row>
    <row r="235" spans="1:29" x14ac:dyDescent="0.25">
      <c r="A235" t="str">
        <f>CONCATENATE($A$4,": ",CONCATENATE("E[",Worksheet!B229,"]"))</f>
        <v>Производитель: E[LESSAR]</v>
      </c>
      <c r="B235" s="11" t="str">
        <f>CONCATENATE($B$4,": ",CONCATENATE(Worksheet!C229,"[",IF(LEFT(TRIM(Worksheet!D229),6)="Сплит-","Сплит-система",IF(LEFT(TRIM(Worksheet!D229),1)="Блок н","Наружный блок","Блок внутренний")),"]"))</f>
        <v xml:space="preserve"> Тип: PAC[Сплит-система]</v>
      </c>
      <c r="C235" t="str">
        <f>CONCATENATE($C$4,": ",CONCATENATE("N[",Worksheet!L229,"]"))</f>
        <v xml:space="preserve"> (Сплит система) Холодопроизводительность: N[14,06]</v>
      </c>
      <c r="D235" t="str">
        <f>CONCATENATE($D$4,": ",CONCATENATE("N[",Worksheet!AC229,"]"))</f>
        <v xml:space="preserve"> (Сплит система) Площадь помещения: N[64]</v>
      </c>
      <c r="E235" t="str">
        <f>CONCATENATE($E$4,": ",IF(Worksheet!K229="Y",CONCATENATE("S[","да]"),CONCATENATE("S[","нет]")))</f>
        <v xml:space="preserve"> (Сплит система) Инвертор: S[нет]</v>
      </c>
      <c r="F235" t="str">
        <f>CONCATENATE($F$4,": ",CONCATENATE("N[",Worksheet!M229,"]"))</f>
        <v xml:space="preserve"> (Сплит система) Теплопроизводительность: N[15,24 + 3,52]</v>
      </c>
      <c r="G235" t="str">
        <f>CONCATENATE($G$4,": ",CONCATENATE("N[",Worksheet!N229,"]"))</f>
        <v xml:space="preserve"> (Потребляемая мощность) Охлаждение: N[5,39]</v>
      </c>
      <c r="H235" t="str">
        <f>CONCATENATE($H$4,": ",CONCATENATE("N[",Worksheet!O229,"]"))</f>
        <v xml:space="preserve"> (Потребляемая мощность) Обогрев: N[5,06 + 3,75]</v>
      </c>
      <c r="I235" t="str">
        <f t="shared" si="30"/>
        <v xml:space="preserve"> (Рабочий ток) Охлаждение: </v>
      </c>
      <c r="J235" t="str">
        <f t="shared" si="31"/>
        <v xml:space="preserve"> (Рабочий ток) Обогрев: </v>
      </c>
      <c r="K235" t="str">
        <f t="shared" si="31"/>
        <v xml:space="preserve"> (Рабочий ток) Обогрев: </v>
      </c>
      <c r="L235" t="str">
        <f>CONCATENATE($L$4,": ",CONCATENATE("S[",Worksheet!AT229,"]"))</f>
        <v xml:space="preserve"> (Рабочий ток) Хладагент: S[R410A]</v>
      </c>
      <c r="M235" t="str">
        <f t="shared" si="32"/>
        <v xml:space="preserve"> (Рабочий ток) Количество хладагента: </v>
      </c>
      <c r="N235" t="str">
        <f t="shared" si="33"/>
        <v xml:space="preserve"> (Рабочий ток) Объем рециркулируемого воздуха внутреннего блока: </v>
      </c>
      <c r="O235" t="str">
        <f t="shared" si="34"/>
        <v xml:space="preserve"> (Внутренний блок) Размеры (Ш × Г × В): </v>
      </c>
      <c r="P235" t="str">
        <f t="shared" si="35"/>
        <v xml:space="preserve"> (Внутренний блок) Упаковка (Ш × Г × В): </v>
      </c>
      <c r="Q235" t="str">
        <f t="shared" si="36"/>
        <v xml:space="preserve"> (Внутренний блок) Масса (нетто / брутто): </v>
      </c>
      <c r="R235" t="str">
        <f>CONCATENATE($R$4,": ",CONCATENATE("S[",CONCATENATE(Worksheet!R229," / ",Worksheet!S229),"]"))</f>
        <v xml:space="preserve"> (Внутренний блок) Уровень шума мин. / макс.: S[ / ]</v>
      </c>
      <c r="S235" t="str">
        <f>CONCATENATE($S$4,": ",CONCATENATE("S[",Worksheet!AK229,"]"))</f>
        <v xml:space="preserve"> (Наружный блок) Марка компрессора: S[PANASONIC]</v>
      </c>
      <c r="T235" t="str">
        <f t="shared" si="37"/>
        <v xml:space="preserve"> (Наружный блок) Размеры (Ш × Г × В): </v>
      </c>
      <c r="U235" t="str">
        <f t="shared" si="38"/>
        <v xml:space="preserve"> (Наружный блок) Упаковка (Ш × Г × В): </v>
      </c>
      <c r="V235" t="str">
        <f t="shared" si="39"/>
        <v xml:space="preserve"> (Наружный блок) Масса (нетто / брутто): </v>
      </c>
      <c r="W235" t="str">
        <f>CONCATENATE($W$4,": ",CONCATENATE("N[",Worksheet!V229,"]"))</f>
        <v xml:space="preserve"> (Наружный блок) Максимальный уровень шума: N[]</v>
      </c>
      <c r="X235" t="str">
        <f>CONCATENATE("N[",Worksheet!AM229,"]")</f>
        <v>N[9,52]</v>
      </c>
      <c r="Y235" t="str">
        <f>CONCATENATE($Y$4,": ",CONCATENATE("N[",Worksheet!AN229,"]"))</f>
        <v xml:space="preserve"> (Соединительные трубы) Газовая линия : N[19]</v>
      </c>
      <c r="Z235" t="str">
        <f>CONCATENATE($Z$4,": ",CONCATENATE("N[",Worksheet!P229,"]"))</f>
        <v xml:space="preserve"> (Соединительные трубы) Максимальная длина трубопровода: N[50]</v>
      </c>
      <c r="AA235" t="str">
        <f>CONCATENATE($AA$4,": ",CONCATENATE("S[",Worksheet!Q229,"]"))</f>
        <v xml:space="preserve"> (Соединительные трубы) Максимальный перепад высот: S[30]</v>
      </c>
      <c r="AB235" t="str">
        <f>CONCATENATE($AB$4,": ",CONCATENATE("S[",CONCATENATE("от ",Worksheet!W229," до +",Worksheet!X229),"]"))</f>
        <v xml:space="preserve"> (Допустимая темп. наружного воздуха) Охлаждение: S[от 18 до +43]</v>
      </c>
      <c r="AC235" t="str">
        <f>CONCATENATE($AC$4,": ",CONCATENATE("S[",CONCATENATE("от ",Worksheet!Y229," до +",Worksheet!Z229),"]"))</f>
        <v xml:space="preserve"> (Допустимая темп. наружного воздуха) Обогрев: S[от -7 до +24]</v>
      </c>
    </row>
    <row r="236" spans="1:29" x14ac:dyDescent="0.25">
      <c r="A236" t="str">
        <f>CONCATENATE($A$4,": ",CONCATENATE("E[",Worksheet!B230,"]"))</f>
        <v>Производитель: E[LESSAR]</v>
      </c>
      <c r="B236" s="11" t="str">
        <f>CONCATENATE($B$4,": ",CONCATENATE(Worksheet!C230,"[",IF(LEFT(TRIM(Worksheet!D230),6)="Сплит-","Сплит-система",IF(LEFT(TRIM(Worksheet!D230),1)="Блок н","Наружный блок","Блок внутренний")),"]"))</f>
        <v xml:space="preserve"> Тип: PAC[Сплит-система]</v>
      </c>
      <c r="C236" t="str">
        <f>CONCATENATE($C$4,": ",CONCATENATE("N[",Worksheet!L230,"]"))</f>
        <v xml:space="preserve"> (Сплит система) Холодопроизводительность: N[14,07]</v>
      </c>
      <c r="D236" t="str">
        <f>CONCATENATE($D$4,": ",CONCATENATE("N[",Worksheet!AC230,"]"))</f>
        <v xml:space="preserve"> (Сплит система) Площадь помещения: N[]</v>
      </c>
      <c r="E236" t="str">
        <f>CONCATENATE($E$4,": ",IF(Worksheet!K230="Y",CONCATENATE("S[","да]"),CONCATENATE("S[","нет]")))</f>
        <v xml:space="preserve"> (Сплит система) Инвертор: S[нет]</v>
      </c>
      <c r="F236" t="str">
        <f>CONCATENATE($F$4,": ",CONCATENATE("N[",Worksheet!M230,"]"))</f>
        <v xml:space="preserve"> (Сплит система) Теплопроизводительность: N[16,12 + 3,52]</v>
      </c>
      <c r="G236" t="str">
        <f>CONCATENATE($G$4,": ",CONCATENATE("N[",Worksheet!N230,"]"))</f>
        <v xml:space="preserve"> (Потребляемая мощность) Охлаждение: N[5,300]</v>
      </c>
      <c r="H236" t="str">
        <f>CONCATENATE($H$4,": ",CONCATENATE("N[",Worksheet!O230,"]"))</f>
        <v xml:space="preserve"> (Потребляемая мощность) Обогрев: N[5,350 + 3,700]</v>
      </c>
      <c r="I236" t="str">
        <f t="shared" si="30"/>
        <v xml:space="preserve"> (Рабочий ток) Охлаждение: </v>
      </c>
      <c r="J236" t="str">
        <f t="shared" si="31"/>
        <v xml:space="preserve"> (Рабочий ток) Обогрев: </v>
      </c>
      <c r="K236" t="str">
        <f t="shared" si="31"/>
        <v xml:space="preserve"> (Рабочий ток) Обогрев: </v>
      </c>
      <c r="L236" t="str">
        <f>CONCATENATE($L$4,": ",CONCATENATE("S[",Worksheet!AT230,"]"))</f>
        <v xml:space="preserve"> (Рабочий ток) Хладагент: S[R410A]</v>
      </c>
      <c r="M236" t="str">
        <f t="shared" si="32"/>
        <v xml:space="preserve"> (Рабочий ток) Количество хладагента: </v>
      </c>
      <c r="N236" t="str">
        <f t="shared" si="33"/>
        <v xml:space="preserve"> (Рабочий ток) Объем рециркулируемого воздуха внутреннего блока: </v>
      </c>
      <c r="O236" t="str">
        <f t="shared" si="34"/>
        <v xml:space="preserve"> (Внутренний блок) Размеры (Ш × Г × В): </v>
      </c>
      <c r="P236" t="str">
        <f t="shared" si="35"/>
        <v xml:space="preserve"> (Внутренний блок) Упаковка (Ш × Г × В): </v>
      </c>
      <c r="Q236" t="str">
        <f t="shared" si="36"/>
        <v xml:space="preserve"> (Внутренний блок) Масса (нетто / брутто): </v>
      </c>
      <c r="R236" t="str">
        <f>CONCATENATE($R$4,": ",CONCATENATE("S[",CONCATENATE(Worksheet!R230," / ",Worksheet!S230),"]"))</f>
        <v xml:space="preserve"> (Внутренний блок) Уровень шума мин. / макс.: S[ / ]</v>
      </c>
      <c r="S236" t="str">
        <f>CONCATENATE($S$4,": ",CONCATENATE("S[",Worksheet!AK230,"]"))</f>
        <v xml:space="preserve"> (Наружный блок) Марка компрессора: S[PANASONIC]</v>
      </c>
      <c r="T236" t="str">
        <f t="shared" si="37"/>
        <v xml:space="preserve"> (Наружный блок) Размеры (Ш × Г × В): </v>
      </c>
      <c r="U236" t="str">
        <f t="shared" si="38"/>
        <v xml:space="preserve"> (Наружный блок) Упаковка (Ш × Г × В): </v>
      </c>
      <c r="V236" t="str">
        <f t="shared" si="39"/>
        <v xml:space="preserve"> (Наружный блок) Масса (нетто / брутто): </v>
      </c>
      <c r="W236" t="str">
        <f>CONCATENATE($W$4,": ",CONCATENATE("N[",Worksheet!V230,"]"))</f>
        <v xml:space="preserve"> (Наружный блок) Максимальный уровень шума: N[]</v>
      </c>
      <c r="X236" t="str">
        <f>CONCATENATE("N[",Worksheet!AM230,"]")</f>
        <v>N[9,52]</v>
      </c>
      <c r="Y236" t="str">
        <f>CONCATENATE($Y$4,": ",CONCATENATE("N[",Worksheet!AN230,"]"))</f>
        <v xml:space="preserve"> (Соединительные трубы) Газовая линия : N[19]</v>
      </c>
      <c r="Z236" t="str">
        <f>CONCATENATE($Z$4,": ",CONCATENATE("N[",Worksheet!P230,"]"))</f>
        <v xml:space="preserve"> (Соединительные трубы) Максимальная длина трубопровода: N[50]</v>
      </c>
      <c r="AA236" t="str">
        <f>CONCATENATE($AA$4,": ",CONCATENATE("S[",Worksheet!Q230,"]"))</f>
        <v xml:space="preserve"> (Соединительные трубы) Максимальный перепад высот: S[30]</v>
      </c>
      <c r="AB236" t="str">
        <f>CONCATENATE($AB$4,": ",CONCATENATE("S[",CONCATENATE("от ",Worksheet!W230," до +",Worksheet!X230),"]"))</f>
        <v xml:space="preserve"> (Допустимая темп. наружного воздуха) Охлаждение: S[от 18 до +43]</v>
      </c>
      <c r="AC236" t="str">
        <f>CONCATENATE($AC$4,": ",CONCATENATE("S[",CONCATENATE("от ",Worksheet!Y230," до +",Worksheet!Z230),"]"))</f>
        <v xml:space="preserve"> (Допустимая темп. наружного воздуха) Обогрев: S[от -7 до +24]</v>
      </c>
    </row>
    <row r="237" spans="1:29" x14ac:dyDescent="0.25">
      <c r="A237" t="str">
        <f>CONCATENATE($A$4,": ",CONCATENATE("E[",Worksheet!B231,"]"))</f>
        <v>Производитель: E[LESSAR]</v>
      </c>
      <c r="B237" s="11" t="str">
        <f>CONCATENATE($B$4,": ",CONCATENATE(Worksheet!C231,"[",IF(LEFT(TRIM(Worksheet!D231),6)="Сплит-","Сплит-система",IF(LEFT(TRIM(Worksheet!D231),1)="Блок н","Наружный блок","Блок внутренний")),"]"))</f>
        <v xml:space="preserve"> Тип: PAC[Сплит-система]</v>
      </c>
      <c r="C237" t="str">
        <f>CONCATENATE($C$4,": ",CONCATENATE("N[",Worksheet!L231,"]"))</f>
        <v xml:space="preserve"> (Сплит система) Холодопроизводительность: N[16,96]</v>
      </c>
      <c r="D237" t="str">
        <f>CONCATENATE($D$4,": ",CONCATENATE("N[",Worksheet!AC231,"]"))</f>
        <v xml:space="preserve"> (Сплит система) Площадь помещения: N[77]</v>
      </c>
      <c r="E237" t="str">
        <f>CONCATENATE($E$4,": ",IF(Worksheet!K231="Y",CONCATENATE("S[","да]"),CONCATENATE("S[","нет]")))</f>
        <v xml:space="preserve"> (Сплит система) Инвертор: S[нет]</v>
      </c>
      <c r="F237" t="str">
        <f>CONCATENATE($F$4,": ",CONCATENATE("N[",Worksheet!M231,"]"))</f>
        <v xml:space="preserve"> (Сплит система) Теплопроизводительность: N[18,17 + 3,52]</v>
      </c>
      <c r="G237" t="str">
        <f>CONCATENATE($G$4,": ",CONCATENATE("N[",Worksheet!N231,"]"))</f>
        <v xml:space="preserve"> (Потребляемая мощность) Охлаждение: N[6,5]</v>
      </c>
      <c r="H237" t="str">
        <f>CONCATENATE($H$4,": ",CONCATENATE("N[",Worksheet!O231,"]"))</f>
        <v xml:space="preserve"> (Потребляемая мощность) Обогрев: N[5,30 + 3,70]</v>
      </c>
      <c r="I237" t="str">
        <f t="shared" si="30"/>
        <v xml:space="preserve"> (Рабочий ток) Охлаждение: </v>
      </c>
      <c r="J237" t="str">
        <f t="shared" si="31"/>
        <v xml:space="preserve"> (Рабочий ток) Обогрев: </v>
      </c>
      <c r="K237" t="str">
        <f t="shared" si="31"/>
        <v xml:space="preserve"> (Рабочий ток) Обогрев: </v>
      </c>
      <c r="L237" t="str">
        <f>CONCATENATE($L$4,": ",CONCATENATE("S[",Worksheet!AT231,"]"))</f>
        <v xml:space="preserve"> (Рабочий ток) Хладагент: S[R410A]</v>
      </c>
      <c r="M237" t="str">
        <f t="shared" si="32"/>
        <v xml:space="preserve"> (Рабочий ток) Количество хладагента: </v>
      </c>
      <c r="N237" t="str">
        <f t="shared" si="33"/>
        <v xml:space="preserve"> (Рабочий ток) Объем рециркулируемого воздуха внутреннего блока: </v>
      </c>
      <c r="O237" t="str">
        <f t="shared" si="34"/>
        <v xml:space="preserve"> (Внутренний блок) Размеры (Ш × Г × В): </v>
      </c>
      <c r="P237" t="str">
        <f t="shared" si="35"/>
        <v xml:space="preserve"> (Внутренний блок) Упаковка (Ш × Г × В): </v>
      </c>
      <c r="Q237" t="str">
        <f t="shared" si="36"/>
        <v xml:space="preserve"> (Внутренний блок) Масса (нетто / брутто): </v>
      </c>
      <c r="R237" t="str">
        <f>CONCATENATE($R$4,": ",CONCATENATE("S[",CONCATENATE(Worksheet!R231," / ",Worksheet!S231),"]"))</f>
        <v xml:space="preserve"> (Внутренний блок) Уровень шума мин. / макс.: S[ / ]</v>
      </c>
      <c r="S237" t="str">
        <f>CONCATENATE($S$4,": ",CONCATENATE("S[",Worksheet!AK231,"]"))</f>
        <v xml:space="preserve"> (Наружный блок) Марка компрессора: S[PANASONIC]</v>
      </c>
      <c r="T237" t="str">
        <f t="shared" si="37"/>
        <v xml:space="preserve"> (Наружный блок) Размеры (Ш × Г × В): </v>
      </c>
      <c r="U237" t="str">
        <f t="shared" si="38"/>
        <v xml:space="preserve"> (Наружный блок) Упаковка (Ш × Г × В): </v>
      </c>
      <c r="V237" t="str">
        <f t="shared" si="39"/>
        <v xml:space="preserve"> (Наружный блок) Масса (нетто / брутто): </v>
      </c>
      <c r="W237" t="str">
        <f>CONCATENATE($W$4,": ",CONCATENATE("N[",Worksheet!V231,"]"))</f>
        <v xml:space="preserve"> (Наружный блок) Максимальный уровень шума: N[]</v>
      </c>
      <c r="X237" t="str">
        <f>CONCATENATE("N[",Worksheet!AM231,"]")</f>
        <v>N[12,7]</v>
      </c>
      <c r="Y237" t="str">
        <f>CONCATENATE($Y$4,": ",CONCATENATE("N[",Worksheet!AN231,"]"))</f>
        <v xml:space="preserve"> (Соединительные трубы) Газовая линия : N[19]</v>
      </c>
      <c r="Z237" t="str">
        <f>CONCATENATE($Z$4,": ",CONCATENATE("N[",Worksheet!P231,"]"))</f>
        <v xml:space="preserve"> (Соединительные трубы) Максимальная длина трубопровода: N[50]</v>
      </c>
      <c r="AA237" t="str">
        <f>CONCATENATE($AA$4,": ",CONCATENATE("S[",Worksheet!Q231,"]"))</f>
        <v xml:space="preserve"> (Соединительные трубы) Максимальный перепад высот: S[30]</v>
      </c>
      <c r="AB237" t="str">
        <f>CONCATENATE($AB$4,": ",CONCATENATE("S[",CONCATENATE("от ",Worksheet!W231," до +",Worksheet!X231),"]"))</f>
        <v xml:space="preserve"> (Допустимая темп. наружного воздуха) Охлаждение: S[от 18 до +43]</v>
      </c>
      <c r="AC237" t="str">
        <f>CONCATENATE($AC$4,": ",CONCATENATE("S[",CONCATENATE("от ",Worksheet!Y231," до +",Worksheet!Z231),"]"))</f>
        <v xml:space="preserve"> (Допустимая темп. наружного воздуха) Обогрев: S[от -7 до +24]</v>
      </c>
    </row>
    <row r="238" spans="1:29" x14ac:dyDescent="0.25">
      <c r="A238" t="str">
        <f>CONCATENATE($A$4,": ",CONCATENATE("E[",Worksheet!B232,"]"))</f>
        <v>Производитель: E[LESSAR]</v>
      </c>
      <c r="B238" s="11" t="str">
        <f>CONCATENATE($B$4,": ",CONCATENATE(Worksheet!C232,"[",IF(LEFT(TRIM(Worksheet!D232),6)="Сплит-","Сплит-система",IF(LEFT(TRIM(Worksheet!D232),1)="Блок н","Наружный блок","Блок внутренний")),"]"))</f>
        <v xml:space="preserve"> Тип: PAC[Сплит-система]</v>
      </c>
      <c r="C238" t="str">
        <f>CONCATENATE($C$4,": ",CONCATENATE("N[",Worksheet!L232,"]"))</f>
        <v xml:space="preserve"> (Сплит система) Холодопроизводительность: N[17,14]</v>
      </c>
      <c r="D238" t="str">
        <f>CONCATENATE($D$4,": ",CONCATENATE("N[",Worksheet!AC232,"]"))</f>
        <v xml:space="preserve"> (Сплит система) Площадь помещения: N[]</v>
      </c>
      <c r="E238" t="str">
        <f>CONCATENATE($E$4,": ",IF(Worksheet!K232="Y",CONCATENATE("S[","да]"),CONCATENATE("S[","нет]")))</f>
        <v xml:space="preserve"> (Сплит система) Инвертор: S[нет]</v>
      </c>
      <c r="F238" t="str">
        <f>CONCATENATE($F$4,": ",CONCATENATE("N[",Worksheet!M232,"]"))</f>
        <v xml:space="preserve"> (Сплит система) Теплопроизводительность: N[18,9 + 3,52]</v>
      </c>
      <c r="G238" t="str">
        <f>CONCATENATE($G$4,": ",CONCATENATE("N[",Worksheet!N232,"]"))</f>
        <v xml:space="preserve"> (Потребляемая мощность) Охлаждение: N[6,700]</v>
      </c>
      <c r="H238" t="str">
        <f>CONCATENATE($H$4,": ",CONCATENATE("N[",Worksheet!O232,"]"))</f>
        <v xml:space="preserve"> (Потребляемая мощность) Обогрев: N[5,590 + 3,900]</v>
      </c>
      <c r="I238" t="str">
        <f t="shared" si="30"/>
        <v xml:space="preserve"> (Рабочий ток) Охлаждение: </v>
      </c>
      <c r="J238" t="str">
        <f t="shared" si="31"/>
        <v xml:space="preserve"> (Рабочий ток) Обогрев: </v>
      </c>
      <c r="K238" t="str">
        <f t="shared" si="31"/>
        <v xml:space="preserve"> (Рабочий ток) Обогрев: </v>
      </c>
      <c r="L238" t="str">
        <f>CONCATENATE($L$4,": ",CONCATENATE("S[",Worksheet!AT232,"]"))</f>
        <v xml:space="preserve"> (Рабочий ток) Хладагент: S[R410A]</v>
      </c>
      <c r="M238" t="str">
        <f t="shared" si="32"/>
        <v xml:space="preserve"> (Рабочий ток) Количество хладагента: </v>
      </c>
      <c r="N238" t="str">
        <f t="shared" si="33"/>
        <v xml:space="preserve"> (Рабочий ток) Объем рециркулируемого воздуха внутреннего блока: </v>
      </c>
      <c r="O238" t="str">
        <f t="shared" si="34"/>
        <v xml:space="preserve"> (Внутренний блок) Размеры (Ш × Г × В): </v>
      </c>
      <c r="P238" t="str">
        <f t="shared" si="35"/>
        <v xml:space="preserve"> (Внутренний блок) Упаковка (Ш × Г × В): </v>
      </c>
      <c r="Q238" t="str">
        <f t="shared" si="36"/>
        <v xml:space="preserve"> (Внутренний блок) Масса (нетто / брутто): </v>
      </c>
      <c r="R238" t="str">
        <f>CONCATENATE($R$4,": ",CONCATENATE("S[",CONCATENATE(Worksheet!R232," / ",Worksheet!S232),"]"))</f>
        <v xml:space="preserve"> (Внутренний блок) Уровень шума мин. / макс.: S[ / ]</v>
      </c>
      <c r="S238" t="str">
        <f>CONCATENATE($S$4,": ",CONCATENATE("S[",Worksheet!AK232,"]"))</f>
        <v xml:space="preserve"> (Наружный блок) Марка компрессора: S[PANASONIC]</v>
      </c>
      <c r="T238" t="str">
        <f t="shared" si="37"/>
        <v xml:space="preserve"> (Наружный блок) Размеры (Ш × Г × В): </v>
      </c>
      <c r="U238" t="str">
        <f t="shared" si="38"/>
        <v xml:space="preserve"> (Наружный блок) Упаковка (Ш × Г × В): </v>
      </c>
      <c r="V238" t="str">
        <f t="shared" si="39"/>
        <v xml:space="preserve"> (Наружный блок) Масса (нетто / брутто): </v>
      </c>
      <c r="W238" t="str">
        <f>CONCATENATE($W$4,": ",CONCATENATE("N[",Worksheet!V232,"]"))</f>
        <v xml:space="preserve"> (Наружный блок) Максимальный уровень шума: N[]</v>
      </c>
      <c r="X238" t="str">
        <f>CONCATENATE("N[",Worksheet!AM232,"]")</f>
        <v>N[9,52]</v>
      </c>
      <c r="Y238" t="str">
        <f>CONCATENATE($Y$4,": ",CONCATENATE("N[",Worksheet!AN232,"]"))</f>
        <v xml:space="preserve"> (Соединительные трубы) Газовая линия : N[19]</v>
      </c>
      <c r="Z238" t="str">
        <f>CONCATENATE($Z$4,": ",CONCATENATE("N[",Worksheet!P232,"]"))</f>
        <v xml:space="preserve"> (Соединительные трубы) Максимальная длина трубопровода: N[50]</v>
      </c>
      <c r="AA238" t="str">
        <f>CONCATENATE($AA$4,": ",CONCATENATE("S[",Worksheet!Q232,"]"))</f>
        <v xml:space="preserve"> (Соединительные трубы) Максимальный перепад высот: S[30]</v>
      </c>
      <c r="AB238" t="str">
        <f>CONCATENATE($AB$4,": ",CONCATENATE("S[",CONCATENATE("от ",Worksheet!W232," до +",Worksheet!X232),"]"))</f>
        <v xml:space="preserve"> (Допустимая темп. наружного воздуха) Охлаждение: S[от -15 до +43]</v>
      </c>
      <c r="AC238" t="str">
        <f>CONCATENATE($AC$4,": ",CONCATENATE("S[",CONCATENATE("от ",Worksheet!Y232," до +",Worksheet!Z232),"]"))</f>
        <v xml:space="preserve"> (Допустимая темп. наружного воздуха) Обогрев: S[от -7 до +24]</v>
      </c>
    </row>
    <row r="239" spans="1:29" x14ac:dyDescent="0.25">
      <c r="A239" t="str">
        <f>CONCATENATE($A$4,": ",CONCATENATE("E[",Worksheet!B233,"]"))</f>
        <v>Производитель: E[LESSAR]</v>
      </c>
      <c r="B239" s="11" t="str">
        <f>CONCATENATE($B$4,": ",CONCATENATE(Worksheet!C233,"[",IF(LEFT(TRIM(Worksheet!D233),6)="Сплит-","Сплит-система",IF(LEFT(TRIM(Worksheet!D233),1)="Блок н","Наружный блок","Блок внутренний")),"]"))</f>
        <v xml:space="preserve"> Тип: MULTY[Блок внутренний]</v>
      </c>
      <c r="C239" t="str">
        <f>CONCATENATE($C$4,": ",CONCATENATE("N[",Worksheet!L233,"]"))</f>
        <v xml:space="preserve"> (Сплит система) Холодопроизводительность: N[2,05]</v>
      </c>
      <c r="D239" t="str">
        <f>CONCATENATE($D$4,": ",CONCATENATE("N[",Worksheet!AC233,"]"))</f>
        <v xml:space="preserve"> (Сплит система) Площадь помещения: N[15]</v>
      </c>
      <c r="E239" t="str">
        <f>CONCATENATE($E$4,": ",IF(Worksheet!K233="Y",CONCATENATE("S[","да]"),CONCATENATE("S[","нет]")))</f>
        <v xml:space="preserve"> (Сплит система) Инвертор: S[да]</v>
      </c>
      <c r="F239" t="str">
        <f>CONCATENATE($F$4,": ",CONCATENATE("N[",Worksheet!M233,"]"))</f>
        <v xml:space="preserve"> (Сплит система) Теплопроизводительность: N[2,34]</v>
      </c>
      <c r="G239" t="str">
        <f>CONCATENATE($G$4,": ",CONCATENATE("N[",Worksheet!N233,"]"))</f>
        <v xml:space="preserve"> (Потребляемая мощность) Охлаждение: N[0,170]</v>
      </c>
      <c r="H239" t="str">
        <f>CONCATENATE($H$4,": ",CONCATENATE("N[",Worksheet!O233,"]"))</f>
        <v xml:space="preserve"> (Потребляемая мощность) Обогрев: N[0,170]</v>
      </c>
      <c r="I239" t="str">
        <f t="shared" si="30"/>
        <v xml:space="preserve"> (Рабочий ток) Охлаждение: </v>
      </c>
      <c r="J239" t="str">
        <f t="shared" si="31"/>
        <v xml:space="preserve"> (Рабочий ток) Обогрев: </v>
      </c>
      <c r="K239" t="str">
        <f t="shared" si="31"/>
        <v xml:space="preserve"> (Рабочий ток) Обогрев: </v>
      </c>
      <c r="L239" t="str">
        <f>CONCATENATE($L$4,": ",CONCATENATE("S[",Worksheet!AT233,"]"))</f>
        <v xml:space="preserve"> (Рабочий ток) Хладагент: S[R410A]</v>
      </c>
      <c r="M239" t="str">
        <f t="shared" si="32"/>
        <v xml:space="preserve"> (Рабочий ток) Количество хладагента: </v>
      </c>
      <c r="N239" t="str">
        <f t="shared" si="33"/>
        <v xml:space="preserve"> (Рабочий ток) Объем рециркулируемого воздуха внутреннего блока: </v>
      </c>
      <c r="O239" t="str">
        <f t="shared" si="34"/>
        <v xml:space="preserve"> (Внутренний блок) Размеры (Ш × Г × В): </v>
      </c>
      <c r="P239" t="str">
        <f t="shared" si="35"/>
        <v xml:space="preserve"> (Внутренний блок) Упаковка (Ш × Г × В): </v>
      </c>
      <c r="Q239" t="str">
        <f t="shared" si="36"/>
        <v xml:space="preserve"> (Внутренний блок) Масса (нетто / брутто): </v>
      </c>
      <c r="R239" t="str">
        <f>CONCATENATE($R$4,": ",CONCATENATE("S[",CONCATENATE(Worksheet!R233," / ",Worksheet!S233),"]"))</f>
        <v xml:space="preserve"> (Внутренний блок) Уровень шума мин. / макс.: S[ / ]</v>
      </c>
      <c r="S239" t="str">
        <f>CONCATENATE($S$4,": ",CONCATENATE("S[",Worksheet!AK233,"]"))</f>
        <v xml:space="preserve"> (Наружный блок) Марка компрессора: S[]</v>
      </c>
      <c r="T239" t="str">
        <f t="shared" si="37"/>
        <v xml:space="preserve"> (Наружный блок) Размеры (Ш × Г × В): </v>
      </c>
      <c r="U239" t="str">
        <f t="shared" si="38"/>
        <v xml:space="preserve"> (Наружный блок) Упаковка (Ш × Г × В): </v>
      </c>
      <c r="V239" t="str">
        <f t="shared" si="39"/>
        <v xml:space="preserve"> (Наружный блок) Масса (нетто / брутто): </v>
      </c>
      <c r="W239" t="str">
        <f>CONCATENATE($W$4,": ",CONCATENATE("N[",Worksheet!V233,"]"))</f>
        <v xml:space="preserve"> (Наружный блок) Максимальный уровень шума: N[]</v>
      </c>
      <c r="X239" t="str">
        <f>CONCATENATE("N[",Worksheet!AM233,"]")</f>
        <v>N[6,35]</v>
      </c>
      <c r="Y239" t="str">
        <f>CONCATENATE($Y$4,": ",CONCATENATE("N[",Worksheet!AN233,"]"))</f>
        <v xml:space="preserve"> (Соединительные трубы) Газовая линия : N[9,52]</v>
      </c>
      <c r="Z239" t="str">
        <f>CONCATENATE($Z$4,": ",CONCATENATE("N[",Worksheet!P233,"]"))</f>
        <v xml:space="preserve"> (Соединительные трубы) Максимальная длина трубопровода: N[]</v>
      </c>
      <c r="AA239" t="str">
        <f>CONCATENATE($AA$4,": ",CONCATENATE("S[",Worksheet!Q233,"]"))</f>
        <v xml:space="preserve"> (Соединительные трубы) Максимальный перепад высот: S[]</v>
      </c>
      <c r="AB239" t="str">
        <f>CONCATENATE($AB$4,": ",CONCATENATE("S[",CONCATENATE("от ",Worksheet!W233," до +",Worksheet!X233),"]"))</f>
        <v xml:space="preserve"> (Допустимая темп. наружного воздуха) Охлаждение: S[от  до +]</v>
      </c>
      <c r="AC239" t="str">
        <f>CONCATENATE($AC$4,": ",CONCATENATE("S[",CONCATENATE("от ",Worksheet!Y233," до +",Worksheet!Z233),"]"))</f>
        <v xml:space="preserve"> (Допустимая темп. наружного воздуха) Обогрев: S[от  до +]</v>
      </c>
    </row>
    <row r="240" spans="1:29" x14ac:dyDescent="0.25">
      <c r="A240" t="str">
        <f>CONCATENATE($A$4,": ",CONCATENATE("E[",Worksheet!B234,"]"))</f>
        <v>Производитель: E[LESSAR]</v>
      </c>
      <c r="B240" s="11" t="str">
        <f>CONCATENATE($B$4,": ",CONCATENATE(Worksheet!C234,"[",IF(LEFT(TRIM(Worksheet!D234),6)="Сплит-","Сплит-система",IF(LEFT(TRIM(Worksheet!D234),1)="Блок н","Наружный блок","Блок внутренний")),"]"))</f>
        <v xml:space="preserve"> Тип: MULTY[Блок внутренний]</v>
      </c>
      <c r="C240" t="str">
        <f>CONCATENATE($C$4,": ",CONCATENATE("N[",Worksheet!L234,"]"))</f>
        <v xml:space="preserve"> (Сплит система) Холодопроизводительность: N[2,64]</v>
      </c>
      <c r="D240" t="str">
        <f>CONCATENATE($D$4,": ",CONCATENATE("N[",Worksheet!AC234,"]"))</f>
        <v xml:space="preserve"> (Сплит система) Площадь помещения: N[18]</v>
      </c>
      <c r="E240" t="str">
        <f>CONCATENATE($E$4,": ",IF(Worksheet!K234="Y",CONCATENATE("S[","да]"),CONCATENATE("S[","нет]")))</f>
        <v xml:space="preserve"> (Сплит система) Инвертор: S[да]</v>
      </c>
      <c r="F240" t="str">
        <f>CONCATENATE($F$4,": ",CONCATENATE("N[",Worksheet!M234,"]"))</f>
        <v xml:space="preserve"> (Сплит система) Теплопроизводительность: N[2,93]</v>
      </c>
      <c r="G240" t="str">
        <f>CONCATENATE($G$4,": ",CONCATENATE("N[",Worksheet!N234,"]"))</f>
        <v xml:space="preserve"> (Потребляемая мощность) Охлаждение: N[0,180]</v>
      </c>
      <c r="H240" t="str">
        <f>CONCATENATE($H$4,": ",CONCATENATE("N[",Worksheet!O234,"]"))</f>
        <v xml:space="preserve"> (Потребляемая мощность) Обогрев: N[0,180]</v>
      </c>
      <c r="I240" t="str">
        <f t="shared" si="30"/>
        <v xml:space="preserve"> (Рабочий ток) Охлаждение: </v>
      </c>
      <c r="J240" t="str">
        <f t="shared" si="31"/>
        <v xml:space="preserve"> (Рабочий ток) Обогрев: </v>
      </c>
      <c r="K240" t="str">
        <f t="shared" si="31"/>
        <v xml:space="preserve"> (Рабочий ток) Обогрев: </v>
      </c>
      <c r="L240" t="str">
        <f>CONCATENATE($L$4,": ",CONCATENATE("S[",Worksheet!AT234,"]"))</f>
        <v xml:space="preserve"> (Рабочий ток) Хладагент: S[R410A]</v>
      </c>
      <c r="M240" t="str">
        <f t="shared" si="32"/>
        <v xml:space="preserve"> (Рабочий ток) Количество хладагента: </v>
      </c>
      <c r="N240" t="str">
        <f t="shared" si="33"/>
        <v xml:space="preserve"> (Рабочий ток) Объем рециркулируемого воздуха внутреннего блока: </v>
      </c>
      <c r="O240" t="str">
        <f t="shared" si="34"/>
        <v xml:space="preserve"> (Внутренний блок) Размеры (Ш × Г × В): </v>
      </c>
      <c r="P240" t="str">
        <f t="shared" si="35"/>
        <v xml:space="preserve"> (Внутренний блок) Упаковка (Ш × Г × В): </v>
      </c>
      <c r="Q240" t="str">
        <f t="shared" si="36"/>
        <v xml:space="preserve"> (Внутренний блок) Масса (нетто / брутто): </v>
      </c>
      <c r="R240" t="str">
        <f>CONCATENATE($R$4,": ",CONCATENATE("S[",CONCATENATE(Worksheet!R234," / ",Worksheet!S234),"]"))</f>
        <v xml:space="preserve"> (Внутренний блок) Уровень шума мин. / макс.: S[ / ]</v>
      </c>
      <c r="S240" t="str">
        <f>CONCATENATE($S$4,": ",CONCATENATE("S[",Worksheet!AK234,"]"))</f>
        <v xml:space="preserve"> (Наружный блок) Марка компрессора: S[]</v>
      </c>
      <c r="T240" t="str">
        <f t="shared" si="37"/>
        <v xml:space="preserve"> (Наружный блок) Размеры (Ш × Г × В): </v>
      </c>
      <c r="U240" t="str">
        <f t="shared" si="38"/>
        <v xml:space="preserve"> (Наружный блок) Упаковка (Ш × Г × В): </v>
      </c>
      <c r="V240" t="str">
        <f t="shared" si="39"/>
        <v xml:space="preserve"> (Наружный блок) Масса (нетто / брутто): </v>
      </c>
      <c r="W240" t="str">
        <f>CONCATENATE($W$4,": ",CONCATENATE("N[",Worksheet!V234,"]"))</f>
        <v xml:space="preserve"> (Наружный блок) Максимальный уровень шума: N[]</v>
      </c>
      <c r="X240" t="str">
        <f>CONCATENATE("N[",Worksheet!AM234,"]")</f>
        <v>N[6,35]</v>
      </c>
      <c r="Y240" t="str">
        <f>CONCATENATE($Y$4,": ",CONCATENATE("N[",Worksheet!AN234,"]"))</f>
        <v xml:space="preserve"> (Соединительные трубы) Газовая линия : N[9,52]</v>
      </c>
      <c r="Z240" t="str">
        <f>CONCATENATE($Z$4,": ",CONCATENATE("N[",Worksheet!P234,"]"))</f>
        <v xml:space="preserve"> (Соединительные трубы) Максимальная длина трубопровода: N[]</v>
      </c>
      <c r="AA240" t="str">
        <f>CONCATENATE($AA$4,": ",CONCATENATE("S[",Worksheet!Q234,"]"))</f>
        <v xml:space="preserve"> (Соединительные трубы) Максимальный перепад высот: S[]</v>
      </c>
      <c r="AB240" t="str">
        <f>CONCATENATE($AB$4,": ",CONCATENATE("S[",CONCATENATE("от ",Worksheet!W234," до +",Worksheet!X234),"]"))</f>
        <v xml:space="preserve"> (Допустимая темп. наружного воздуха) Охлаждение: S[от  до +]</v>
      </c>
      <c r="AC240" t="str">
        <f>CONCATENATE($AC$4,": ",CONCATENATE("S[",CONCATENATE("от ",Worksheet!Y234," до +",Worksheet!Z234),"]"))</f>
        <v xml:space="preserve"> (Допустимая темп. наружного воздуха) Обогрев: S[от  до +]</v>
      </c>
    </row>
    <row r="241" spans="1:29" x14ac:dyDescent="0.25">
      <c r="A241" t="str">
        <f>CONCATENATE($A$4,": ",CONCATENATE("E[",Worksheet!B235,"]"))</f>
        <v>Производитель: E[LESSAR]</v>
      </c>
      <c r="B241" s="11" t="str">
        <f>CONCATENATE($B$4,": ",CONCATENATE(Worksheet!C235,"[",IF(LEFT(TRIM(Worksheet!D235),6)="Сплит-","Сплит-система",IF(LEFT(TRIM(Worksheet!D235),1)="Блок н","Наружный блок","Блок внутренний")),"]"))</f>
        <v xml:space="preserve"> Тип: MULTY[Блок внутренний]</v>
      </c>
      <c r="C241" t="str">
        <f>CONCATENATE($C$4,": ",CONCATENATE("N[",Worksheet!L235,"]"))</f>
        <v xml:space="preserve"> (Сплит система) Холодопроизводительность: N[3,52]</v>
      </c>
      <c r="D241" t="str">
        <f>CONCATENATE($D$4,": ",CONCATENATE("N[",Worksheet!AC235,"]"))</f>
        <v xml:space="preserve"> (Сплит система) Площадь помещения: N[25]</v>
      </c>
      <c r="E241" t="str">
        <f>CONCATENATE($E$4,": ",IF(Worksheet!K235="Y",CONCATENATE("S[","да]"),CONCATENATE("S[","нет]")))</f>
        <v xml:space="preserve"> (Сплит система) Инвертор: S[да]</v>
      </c>
      <c r="F241" t="str">
        <f>CONCATENATE($F$4,": ",CONCATENATE("N[",Worksheet!M235,"]"))</f>
        <v xml:space="preserve"> (Сплит система) Теплопроизводительность: N[3,81]</v>
      </c>
      <c r="G241" t="str">
        <f>CONCATENATE($G$4,": ",CONCATENATE("N[",Worksheet!N235,"]"))</f>
        <v xml:space="preserve"> (Потребляемая мощность) Охлаждение: N[0,185]</v>
      </c>
      <c r="H241" t="str">
        <f>CONCATENATE($H$4,": ",CONCATENATE("N[",Worksheet!O235,"]"))</f>
        <v xml:space="preserve"> (Потребляемая мощность) Обогрев: N[0,185]</v>
      </c>
      <c r="I241" t="str">
        <f t="shared" si="30"/>
        <v xml:space="preserve"> (Рабочий ток) Охлаждение: </v>
      </c>
      <c r="J241" t="str">
        <f t="shared" si="31"/>
        <v xml:space="preserve"> (Рабочий ток) Обогрев: </v>
      </c>
      <c r="K241" t="str">
        <f t="shared" si="31"/>
        <v xml:space="preserve"> (Рабочий ток) Обогрев: </v>
      </c>
      <c r="L241" t="str">
        <f>CONCATENATE($L$4,": ",CONCATENATE("S[",Worksheet!AT235,"]"))</f>
        <v xml:space="preserve"> (Рабочий ток) Хладагент: S[R410A]</v>
      </c>
      <c r="M241" t="str">
        <f t="shared" si="32"/>
        <v xml:space="preserve"> (Рабочий ток) Количество хладагента: </v>
      </c>
      <c r="N241" t="str">
        <f t="shared" si="33"/>
        <v xml:space="preserve"> (Рабочий ток) Объем рециркулируемого воздуха внутреннего блока: </v>
      </c>
      <c r="O241" t="str">
        <f t="shared" si="34"/>
        <v xml:space="preserve"> (Внутренний блок) Размеры (Ш × Г × В): </v>
      </c>
      <c r="P241" t="str">
        <f t="shared" si="35"/>
        <v xml:space="preserve"> (Внутренний блок) Упаковка (Ш × Г × В): </v>
      </c>
      <c r="Q241" t="str">
        <f t="shared" si="36"/>
        <v xml:space="preserve"> (Внутренний блок) Масса (нетто / брутто): </v>
      </c>
      <c r="R241" t="str">
        <f>CONCATENATE($R$4,": ",CONCATENATE("S[",CONCATENATE(Worksheet!R235," / ",Worksheet!S235),"]"))</f>
        <v xml:space="preserve"> (Внутренний блок) Уровень шума мин. / макс.: S[ / ]</v>
      </c>
      <c r="S241" t="str">
        <f>CONCATENATE($S$4,": ",CONCATENATE("S[",Worksheet!AK235,"]"))</f>
        <v xml:space="preserve"> (Наружный блок) Марка компрессора: S[]</v>
      </c>
      <c r="T241" t="str">
        <f t="shared" si="37"/>
        <v xml:space="preserve"> (Наружный блок) Размеры (Ш × Г × В): </v>
      </c>
      <c r="U241" t="str">
        <f t="shared" si="38"/>
        <v xml:space="preserve"> (Наружный блок) Упаковка (Ш × Г × В): </v>
      </c>
      <c r="V241" t="str">
        <f t="shared" si="39"/>
        <v xml:space="preserve"> (Наружный блок) Масса (нетто / брутто): </v>
      </c>
      <c r="W241" t="str">
        <f>CONCATENATE($W$4,": ",CONCATENATE("N[",Worksheet!V235,"]"))</f>
        <v xml:space="preserve"> (Наружный блок) Максимальный уровень шума: N[]</v>
      </c>
      <c r="X241" t="str">
        <f>CONCATENATE("N[",Worksheet!AM235,"]")</f>
        <v>N[6,35]</v>
      </c>
      <c r="Y241" t="str">
        <f>CONCATENATE($Y$4,": ",CONCATENATE("N[",Worksheet!AN235,"]"))</f>
        <v xml:space="preserve"> (Соединительные трубы) Газовая линия : N[9,52]</v>
      </c>
      <c r="Z241" t="str">
        <f>CONCATENATE($Z$4,": ",CONCATENATE("N[",Worksheet!P235,"]"))</f>
        <v xml:space="preserve"> (Соединительные трубы) Максимальная длина трубопровода: N[]</v>
      </c>
      <c r="AA241" t="str">
        <f>CONCATENATE($AA$4,": ",CONCATENATE("S[",Worksheet!Q235,"]"))</f>
        <v xml:space="preserve"> (Соединительные трубы) Максимальный перепад высот: S[]</v>
      </c>
      <c r="AB241" t="str">
        <f>CONCATENATE($AB$4,": ",CONCATENATE("S[",CONCATENATE("от ",Worksheet!W235," до +",Worksheet!X235),"]"))</f>
        <v xml:space="preserve"> (Допустимая темп. наружного воздуха) Охлаждение: S[от  до +]</v>
      </c>
      <c r="AC241" t="str">
        <f>CONCATENATE($AC$4,": ",CONCATENATE("S[",CONCATENATE("от ",Worksheet!Y235," до +",Worksheet!Z235),"]"))</f>
        <v xml:space="preserve"> (Допустимая темп. наружного воздуха) Обогрев: S[от  до +]</v>
      </c>
    </row>
    <row r="242" spans="1:29" x14ac:dyDescent="0.25">
      <c r="A242" t="str">
        <f>CONCATENATE($A$4,": ",CONCATENATE("E[",Worksheet!B236,"]"))</f>
        <v>Производитель: E[LESSAR]</v>
      </c>
      <c r="B242" s="11" t="str">
        <f>CONCATENATE($B$4,": ",CONCATENATE(Worksheet!C236,"[",IF(LEFT(TRIM(Worksheet!D236),6)="Сплит-","Сплит-система",IF(LEFT(TRIM(Worksheet!D236),1)="Блок н","Наружный блок","Блок внутренний")),"]"))</f>
        <v xml:space="preserve"> Тип: MULTY[Блок внутренний]</v>
      </c>
      <c r="C242" t="str">
        <f>CONCATENATE($C$4,": ",CONCATENATE("N[",Worksheet!L236,"]"))</f>
        <v xml:space="preserve"> (Сплит система) Холодопроизводительность: N[3,52]</v>
      </c>
      <c r="D242" t="str">
        <f>CONCATENATE($D$4,": ",CONCATENATE("N[",Worksheet!AC236,"]"))</f>
        <v xml:space="preserve"> (Сплит система) Площадь помещения: N[]</v>
      </c>
      <c r="E242" t="str">
        <f>CONCATENATE($E$4,": ",IF(Worksheet!K236="Y",CONCATENATE("S[","да]"),CONCATENATE("S[","нет]")))</f>
        <v xml:space="preserve"> (Сплит система) Инвертор: S[да]</v>
      </c>
      <c r="F242" t="str">
        <f>CONCATENATE($F$4,": ",CONCATENATE("N[",Worksheet!M236,"]"))</f>
        <v xml:space="preserve"> (Сплит система) Теплопроизводительность: N[3,81]</v>
      </c>
      <c r="G242" t="str">
        <f>CONCATENATE($G$4,": ",CONCATENATE("N[",Worksheet!N236,"]"))</f>
        <v xml:space="preserve"> (Потребляемая мощность) Охлаждение: N[0,185]</v>
      </c>
      <c r="H242" t="str">
        <f>CONCATENATE($H$4,": ",CONCATENATE("N[",Worksheet!O236,"]"))</f>
        <v xml:space="preserve"> (Потребляемая мощность) Обогрев: N[0,185]</v>
      </c>
      <c r="I242" t="str">
        <f t="shared" si="30"/>
        <v xml:space="preserve"> (Рабочий ток) Охлаждение: </v>
      </c>
      <c r="J242" t="str">
        <f t="shared" si="31"/>
        <v xml:space="preserve"> (Рабочий ток) Обогрев: </v>
      </c>
      <c r="K242" t="str">
        <f t="shared" si="31"/>
        <v xml:space="preserve"> (Рабочий ток) Обогрев: </v>
      </c>
      <c r="L242" t="str">
        <f>CONCATENATE($L$4,": ",CONCATENATE("S[",Worksheet!AT236,"]"))</f>
        <v xml:space="preserve"> (Рабочий ток) Хладагент: S[R32]</v>
      </c>
      <c r="M242" t="str">
        <f t="shared" si="32"/>
        <v xml:space="preserve"> (Рабочий ток) Количество хладагента: </v>
      </c>
      <c r="N242" t="str">
        <f t="shared" si="33"/>
        <v xml:space="preserve"> (Рабочий ток) Объем рециркулируемого воздуха внутреннего блока: </v>
      </c>
      <c r="O242" t="str">
        <f t="shared" si="34"/>
        <v xml:space="preserve"> (Внутренний блок) Размеры (Ш × Г × В): </v>
      </c>
      <c r="P242" t="str">
        <f t="shared" si="35"/>
        <v xml:space="preserve"> (Внутренний блок) Упаковка (Ш × Г × В): </v>
      </c>
      <c r="Q242" t="str">
        <f t="shared" si="36"/>
        <v xml:space="preserve"> (Внутренний блок) Масса (нетто / брутто): </v>
      </c>
      <c r="R242" t="str">
        <f>CONCATENATE($R$4,": ",CONCATENATE("S[",CONCATENATE(Worksheet!R236," / ",Worksheet!S236),"]"))</f>
        <v xml:space="preserve"> (Внутренний блок) Уровень шума мин. / макс.: S[ / ]</v>
      </c>
      <c r="S242" t="str">
        <f>CONCATENATE($S$4,": ",CONCATENATE("S[",Worksheet!AK236,"]"))</f>
        <v xml:space="preserve"> (Наружный блок) Марка компрессора: S[]</v>
      </c>
      <c r="T242" t="str">
        <f t="shared" si="37"/>
        <v xml:space="preserve"> (Наружный блок) Размеры (Ш × Г × В): </v>
      </c>
      <c r="U242" t="str">
        <f t="shared" si="38"/>
        <v xml:space="preserve"> (Наружный блок) Упаковка (Ш × Г × В): </v>
      </c>
      <c r="V242" t="str">
        <f t="shared" si="39"/>
        <v xml:space="preserve"> (Наружный блок) Масса (нетто / брутто): </v>
      </c>
      <c r="W242" t="str">
        <f>CONCATENATE($W$4,": ",CONCATENATE("N[",Worksheet!V236,"]"))</f>
        <v xml:space="preserve"> (Наружный блок) Максимальный уровень шума: N[]</v>
      </c>
      <c r="X242" t="str">
        <f>CONCATENATE("N[",Worksheet!AM236,"]")</f>
        <v>N[6,35]</v>
      </c>
      <c r="Y242" t="str">
        <f>CONCATENATE($Y$4,": ",CONCATENATE("N[",Worksheet!AN236,"]"))</f>
        <v xml:space="preserve"> (Соединительные трубы) Газовая линия : N[9,52]</v>
      </c>
      <c r="Z242" t="str">
        <f>CONCATENATE($Z$4,": ",CONCATENATE("N[",Worksheet!P236,"]"))</f>
        <v xml:space="preserve"> (Соединительные трубы) Максимальная длина трубопровода: N[]</v>
      </c>
      <c r="AA242" t="str">
        <f>CONCATENATE($AA$4,": ",CONCATENATE("S[",Worksheet!Q236,"]"))</f>
        <v xml:space="preserve"> (Соединительные трубы) Максимальный перепад высот: S[]</v>
      </c>
      <c r="AB242" t="str">
        <f>CONCATENATE($AB$4,": ",CONCATENATE("S[",CONCATENATE("от ",Worksheet!W236," до +",Worksheet!X236),"]"))</f>
        <v xml:space="preserve"> (Допустимая темп. наружного воздуха) Охлаждение: S[от  до +]</v>
      </c>
      <c r="AC242" t="str">
        <f>CONCATENATE($AC$4,": ",CONCATENATE("S[",CONCATENATE("от ",Worksheet!Y236," до +",Worksheet!Z236),"]"))</f>
        <v xml:space="preserve"> (Допустимая темп. наружного воздуха) Обогрев: S[от  до +]</v>
      </c>
    </row>
    <row r="243" spans="1:29" x14ac:dyDescent="0.25">
      <c r="A243" t="str">
        <f>CONCATENATE($A$4,": ",CONCATENATE("E[",Worksheet!B237,"]"))</f>
        <v>Производитель: E[LESSAR]</v>
      </c>
      <c r="B243" s="11" t="str">
        <f>CONCATENATE($B$4,": ",CONCATENATE(Worksheet!C237,"[",IF(LEFT(TRIM(Worksheet!D237),6)="Сплит-","Сплит-система",IF(LEFT(TRIM(Worksheet!D237),1)="Блок н","Наружный блок","Блок внутренний")),"]"))</f>
        <v xml:space="preserve"> Тип: MULTY[Блок внутренний]</v>
      </c>
      <c r="C243" t="str">
        <f>CONCATENATE($C$4,": ",CONCATENATE("N[",Worksheet!L237,"]"))</f>
        <v xml:space="preserve"> (Сплит система) Холодопроизводительность: N[5,28]</v>
      </c>
      <c r="D243" t="str">
        <f>CONCATENATE($D$4,": ",CONCATENATE("N[",Worksheet!AC237,"]"))</f>
        <v xml:space="preserve"> (Сплит система) Площадь помещения: N[35]</v>
      </c>
      <c r="E243" t="str">
        <f>CONCATENATE($E$4,": ",IF(Worksheet!K237="Y",CONCATENATE("S[","да]"),CONCATENATE("S[","нет]")))</f>
        <v xml:space="preserve"> (Сплит система) Инвертор: S[да]</v>
      </c>
      <c r="F243" t="str">
        <f>CONCATENATE($F$4,": ",CONCATENATE("N[",Worksheet!M237,"]"))</f>
        <v xml:space="preserve"> (Сплит система) Теплопроизводительность: N[5,57]</v>
      </c>
      <c r="G243" t="str">
        <f>CONCATENATE($G$4,": ",CONCATENATE("N[",Worksheet!N237,"]"))</f>
        <v xml:space="preserve"> (Потребляемая мощность) Охлаждение: N[0,200]</v>
      </c>
      <c r="H243" t="str">
        <f>CONCATENATE($H$4,": ",CONCATENATE("N[",Worksheet!O237,"]"))</f>
        <v xml:space="preserve"> (Потребляемая мощность) Обогрев: N[0,200]</v>
      </c>
      <c r="I243" t="str">
        <f t="shared" si="30"/>
        <v xml:space="preserve"> (Рабочий ток) Охлаждение: </v>
      </c>
      <c r="J243" t="str">
        <f t="shared" si="31"/>
        <v xml:space="preserve"> (Рабочий ток) Обогрев: </v>
      </c>
      <c r="K243" t="str">
        <f t="shared" si="31"/>
        <v xml:space="preserve"> (Рабочий ток) Обогрев: </v>
      </c>
      <c r="L243" t="str">
        <f>CONCATENATE($L$4,": ",CONCATENATE("S[",Worksheet!AT237,"]"))</f>
        <v xml:space="preserve"> (Рабочий ток) Хладагент: S[R410A]</v>
      </c>
      <c r="M243" t="str">
        <f t="shared" si="32"/>
        <v xml:space="preserve"> (Рабочий ток) Количество хладагента: </v>
      </c>
      <c r="N243" t="str">
        <f t="shared" si="33"/>
        <v xml:space="preserve"> (Рабочий ток) Объем рециркулируемого воздуха внутреннего блока: </v>
      </c>
      <c r="O243" t="str">
        <f t="shared" si="34"/>
        <v xml:space="preserve"> (Внутренний блок) Размеры (Ш × Г × В): </v>
      </c>
      <c r="P243" t="str">
        <f t="shared" si="35"/>
        <v xml:space="preserve"> (Внутренний блок) Упаковка (Ш × Г × В): </v>
      </c>
      <c r="Q243" t="str">
        <f t="shared" si="36"/>
        <v xml:space="preserve"> (Внутренний блок) Масса (нетто / брутто): </v>
      </c>
      <c r="R243" t="str">
        <f>CONCATENATE($R$4,": ",CONCATENATE("S[",CONCATENATE(Worksheet!R237," / ",Worksheet!S237),"]"))</f>
        <v xml:space="preserve"> (Внутренний блок) Уровень шума мин. / макс.: S[ / ]</v>
      </c>
      <c r="S243" t="str">
        <f>CONCATENATE($S$4,": ",CONCATENATE("S[",Worksheet!AK237,"]"))</f>
        <v xml:space="preserve"> (Наружный блок) Марка компрессора: S[]</v>
      </c>
      <c r="T243" t="str">
        <f t="shared" si="37"/>
        <v xml:space="preserve"> (Наружный блок) Размеры (Ш × Г × В): </v>
      </c>
      <c r="U243" t="str">
        <f t="shared" si="38"/>
        <v xml:space="preserve"> (Наружный блок) Упаковка (Ш × Г × В): </v>
      </c>
      <c r="V243" t="str">
        <f t="shared" si="39"/>
        <v xml:space="preserve"> (Наружный блок) Масса (нетто / брутто): </v>
      </c>
      <c r="W243" t="str">
        <f>CONCATENATE($W$4,": ",CONCATENATE("N[",Worksheet!V237,"]"))</f>
        <v xml:space="preserve"> (Наружный блок) Максимальный уровень шума: N[]</v>
      </c>
      <c r="X243" t="str">
        <f>CONCATENATE("N[",Worksheet!AM237,"]")</f>
        <v>N[6,35]</v>
      </c>
      <c r="Y243" t="str">
        <f>CONCATENATE($Y$4,": ",CONCATENATE("N[",Worksheet!AN237,"]"))</f>
        <v xml:space="preserve"> (Соединительные трубы) Газовая линия : N[12,7]</v>
      </c>
      <c r="Z243" t="str">
        <f>CONCATENATE($Z$4,": ",CONCATENATE("N[",Worksheet!P237,"]"))</f>
        <v xml:space="preserve"> (Соединительные трубы) Максимальная длина трубопровода: N[]</v>
      </c>
      <c r="AA243" t="str">
        <f>CONCATENATE($AA$4,": ",CONCATENATE("S[",Worksheet!Q237,"]"))</f>
        <v xml:space="preserve"> (Соединительные трубы) Максимальный перепад высот: S[]</v>
      </c>
      <c r="AB243" t="str">
        <f>CONCATENATE($AB$4,": ",CONCATENATE("S[",CONCATENATE("от ",Worksheet!W237," до +",Worksheet!X237),"]"))</f>
        <v xml:space="preserve"> (Допустимая темп. наружного воздуха) Охлаждение: S[от  до +]</v>
      </c>
      <c r="AC243" t="str">
        <f>CONCATENATE($AC$4,": ",CONCATENATE("S[",CONCATENATE("от ",Worksheet!Y237," до +",Worksheet!Z237),"]"))</f>
        <v xml:space="preserve"> (Допустимая темп. наружного воздуха) Обогрев: S[от  до +]</v>
      </c>
    </row>
    <row r="244" spans="1:29" x14ac:dyDescent="0.25">
      <c r="A244" t="str">
        <f>CONCATENATE($A$4,": ",CONCATENATE("E[",Worksheet!B238,"]"))</f>
        <v>Производитель: E[LESSAR]</v>
      </c>
      <c r="B244" s="11" t="str">
        <f>CONCATENATE($B$4,": ",CONCATENATE(Worksheet!C238,"[",IF(LEFT(TRIM(Worksheet!D238),6)="Сплит-","Сплит-система",IF(LEFT(TRIM(Worksheet!D238),1)="Блок н","Наружный блок","Блок внутренний")),"]"))</f>
        <v xml:space="preserve"> Тип: MULTY[Блок внутренний]</v>
      </c>
      <c r="C244" t="str">
        <f>CONCATENATE($C$4,": ",CONCATENATE("N[",Worksheet!L238,"]"))</f>
        <v xml:space="preserve"> (Сплит система) Холодопроизводительность: N[5,28]</v>
      </c>
      <c r="D244" t="str">
        <f>CONCATENATE($D$4,": ",CONCATENATE("N[",Worksheet!AC238,"]"))</f>
        <v xml:space="preserve"> (Сплит система) Площадь помещения: N[]</v>
      </c>
      <c r="E244" t="str">
        <f>CONCATENATE($E$4,": ",IF(Worksheet!K238="Y",CONCATENATE("S[","да]"),CONCATENATE("S[","нет]")))</f>
        <v xml:space="preserve"> (Сплит система) Инвертор: S[да]</v>
      </c>
      <c r="F244" t="str">
        <f>CONCATENATE($F$4,": ",CONCATENATE("N[",Worksheet!M238,"]"))</f>
        <v xml:space="preserve"> (Сплит система) Теплопроизводительность: N[5,57]</v>
      </c>
      <c r="G244" t="str">
        <f>CONCATENATE($G$4,": ",CONCATENATE("N[",Worksheet!N238,"]"))</f>
        <v xml:space="preserve"> (Потребляемая мощность) Охлаждение: N[0,200]</v>
      </c>
      <c r="H244" t="str">
        <f>CONCATENATE($H$4,": ",CONCATENATE("N[",Worksheet!O238,"]"))</f>
        <v xml:space="preserve"> (Потребляемая мощность) Обогрев: N[0,200]</v>
      </c>
      <c r="I244" t="str">
        <f t="shared" si="30"/>
        <v xml:space="preserve"> (Рабочий ток) Охлаждение: </v>
      </c>
      <c r="J244" t="str">
        <f t="shared" si="31"/>
        <v xml:space="preserve"> (Рабочий ток) Обогрев: </v>
      </c>
      <c r="K244" t="str">
        <f t="shared" si="31"/>
        <v xml:space="preserve"> (Рабочий ток) Обогрев: </v>
      </c>
      <c r="L244" t="str">
        <f>CONCATENATE($L$4,": ",CONCATENATE("S[",Worksheet!AT238,"]"))</f>
        <v xml:space="preserve"> (Рабочий ток) Хладагент: S[R32]</v>
      </c>
      <c r="M244" t="str">
        <f t="shared" si="32"/>
        <v xml:space="preserve"> (Рабочий ток) Количество хладагента: </v>
      </c>
      <c r="N244" t="str">
        <f t="shared" si="33"/>
        <v xml:space="preserve"> (Рабочий ток) Объем рециркулируемого воздуха внутреннего блока: </v>
      </c>
      <c r="O244" t="str">
        <f t="shared" si="34"/>
        <v xml:space="preserve"> (Внутренний блок) Размеры (Ш × Г × В): </v>
      </c>
      <c r="P244" t="str">
        <f t="shared" si="35"/>
        <v xml:space="preserve"> (Внутренний блок) Упаковка (Ш × Г × В): </v>
      </c>
      <c r="Q244" t="str">
        <f t="shared" si="36"/>
        <v xml:space="preserve"> (Внутренний блок) Масса (нетто / брутто): </v>
      </c>
      <c r="R244" t="str">
        <f>CONCATENATE($R$4,": ",CONCATENATE("S[",CONCATENATE(Worksheet!R238," / ",Worksheet!S238),"]"))</f>
        <v xml:space="preserve"> (Внутренний блок) Уровень шума мин. / макс.: S[ / ]</v>
      </c>
      <c r="S244" t="str">
        <f>CONCATENATE($S$4,": ",CONCATENATE("S[",Worksheet!AK238,"]"))</f>
        <v xml:space="preserve"> (Наружный блок) Марка компрессора: S[]</v>
      </c>
      <c r="T244" t="str">
        <f t="shared" si="37"/>
        <v xml:space="preserve"> (Наружный блок) Размеры (Ш × Г × В): </v>
      </c>
      <c r="U244" t="str">
        <f t="shared" si="38"/>
        <v xml:space="preserve"> (Наружный блок) Упаковка (Ш × Г × В): </v>
      </c>
      <c r="V244" t="str">
        <f t="shared" si="39"/>
        <v xml:space="preserve"> (Наружный блок) Масса (нетто / брутто): </v>
      </c>
      <c r="W244" t="str">
        <f>CONCATENATE($W$4,": ",CONCATENATE("N[",Worksheet!V238,"]"))</f>
        <v xml:space="preserve"> (Наружный блок) Максимальный уровень шума: N[]</v>
      </c>
      <c r="X244" t="str">
        <f>CONCATENATE("N[",Worksheet!AM238,"]")</f>
        <v>N[6,35]</v>
      </c>
      <c r="Y244" t="str">
        <f>CONCATENATE($Y$4,": ",CONCATENATE("N[",Worksheet!AN238,"]"))</f>
        <v xml:space="preserve"> (Соединительные трубы) Газовая линия : N[12,7]</v>
      </c>
      <c r="Z244" t="str">
        <f>CONCATENATE($Z$4,": ",CONCATENATE("N[",Worksheet!P238,"]"))</f>
        <v xml:space="preserve"> (Соединительные трубы) Максимальная длина трубопровода: N[]</v>
      </c>
      <c r="AA244" t="str">
        <f>CONCATENATE($AA$4,": ",CONCATENATE("S[",Worksheet!Q238,"]"))</f>
        <v xml:space="preserve"> (Соединительные трубы) Максимальный перепад высот: S[]</v>
      </c>
      <c r="AB244" t="str">
        <f>CONCATENATE($AB$4,": ",CONCATENATE("S[",CONCATENATE("от ",Worksheet!W238," до +",Worksheet!X238),"]"))</f>
        <v xml:space="preserve"> (Допустимая темп. наружного воздуха) Охлаждение: S[от  до +]</v>
      </c>
      <c r="AC244" t="str">
        <f>CONCATENATE($AC$4,": ",CONCATENATE("S[",CONCATENATE("от ",Worksheet!Y238," до +",Worksheet!Z238),"]"))</f>
        <v xml:space="preserve"> (Допустимая темп. наружного воздуха) Обогрев: S[от  до +]</v>
      </c>
    </row>
    <row r="245" spans="1:29" x14ac:dyDescent="0.25">
      <c r="A245" t="str">
        <f>CONCATENATE($A$4,": ",CONCATENATE("E[",Worksheet!B239,"]"))</f>
        <v>Производитель: E[LESSAR]</v>
      </c>
      <c r="B245" s="11" t="str">
        <f>CONCATENATE($B$4,": ",CONCATENATE(Worksheet!C239,"[",IF(LEFT(TRIM(Worksheet!D239),6)="Сплит-","Сплит-система",IF(LEFT(TRIM(Worksheet!D239),1)="Блок н","Наружный блок","Блок внутренний")),"]"))</f>
        <v xml:space="preserve"> Тип: MULTY[Блок внутренний]</v>
      </c>
      <c r="C245" t="str">
        <f>CONCATENATE($C$4,": ",CONCATENATE("N[",Worksheet!L239,"]"))</f>
        <v xml:space="preserve"> (Сплит система) Холодопроизводительность: N[2,63]</v>
      </c>
      <c r="D245" t="str">
        <f>CONCATENATE($D$4,": ",CONCATENATE("N[",Worksheet!AC239,"]"))</f>
        <v xml:space="preserve"> (Сплит система) Площадь помещения: N[13]</v>
      </c>
      <c r="E245" t="str">
        <f>CONCATENATE($E$4,": ",IF(Worksheet!K239="Y",CONCATENATE("S[","да]"),CONCATENATE("S[","нет]")))</f>
        <v xml:space="preserve"> (Сплит система) Инвертор: S[да]</v>
      </c>
      <c r="F245" t="str">
        <f>CONCATENATE($F$4,": ",CONCATENATE("N[",Worksheet!M239,"]"))</f>
        <v xml:space="preserve"> (Сплит система) Теплопроизводительность: N[2,63]</v>
      </c>
      <c r="G245" t="str">
        <f>CONCATENATE($G$4,": ",CONCATENATE("N[",Worksheet!N239,"]"))</f>
        <v xml:space="preserve"> (Потребляемая мощность) Охлаждение: N[0]</v>
      </c>
      <c r="H245" t="str">
        <f>CONCATENATE($H$4,": ",CONCATENATE("N[",Worksheet!O239,"]"))</f>
        <v xml:space="preserve"> (Потребляемая мощность) Обогрев: N[0]</v>
      </c>
      <c r="I245" t="str">
        <f t="shared" si="30"/>
        <v xml:space="preserve"> (Рабочий ток) Охлаждение: </v>
      </c>
      <c r="J245" t="str">
        <f t="shared" si="31"/>
        <v xml:space="preserve"> (Рабочий ток) Обогрев: </v>
      </c>
      <c r="K245" t="str">
        <f t="shared" si="31"/>
        <v xml:space="preserve"> (Рабочий ток) Обогрев: </v>
      </c>
      <c r="L245" t="str">
        <f>CONCATENATE($L$4,": ",CONCATENATE("S[",Worksheet!AT239,"]"))</f>
        <v xml:space="preserve"> (Рабочий ток) Хладагент: S[]</v>
      </c>
      <c r="M245" t="str">
        <f t="shared" si="32"/>
        <v xml:space="preserve"> (Рабочий ток) Количество хладагента: </v>
      </c>
      <c r="N245" t="str">
        <f t="shared" si="33"/>
        <v xml:space="preserve"> (Рабочий ток) Объем рециркулируемого воздуха внутреннего блока: </v>
      </c>
      <c r="O245" t="str">
        <f t="shared" si="34"/>
        <v xml:space="preserve"> (Внутренний блок) Размеры (Ш × Г × В): </v>
      </c>
      <c r="P245" t="str">
        <f t="shared" si="35"/>
        <v xml:space="preserve"> (Внутренний блок) Упаковка (Ш × Г × В): </v>
      </c>
      <c r="Q245" t="str">
        <f t="shared" si="36"/>
        <v xml:space="preserve"> (Внутренний блок) Масса (нетто / брутто): </v>
      </c>
      <c r="R245" t="str">
        <f>CONCATENATE($R$4,": ",CONCATENATE("S[",CONCATENATE(Worksheet!R239," / ",Worksheet!S239),"]"))</f>
        <v xml:space="preserve"> (Внутренний блок) Уровень шума мин. / макс.: S[34 / 39]</v>
      </c>
      <c r="S245" t="str">
        <f>CONCATENATE($S$4,": ",CONCATENATE("S[",Worksheet!AK239,"]"))</f>
        <v xml:space="preserve"> (Наружный блок) Марка компрессора: S[]</v>
      </c>
      <c r="T245" t="str">
        <f t="shared" si="37"/>
        <v xml:space="preserve"> (Наружный блок) Размеры (Ш × Г × В): </v>
      </c>
      <c r="U245" t="str">
        <f t="shared" si="38"/>
        <v xml:space="preserve"> (Наружный блок) Упаковка (Ш × Г × В): </v>
      </c>
      <c r="V245" t="str">
        <f t="shared" si="39"/>
        <v xml:space="preserve"> (Наружный блок) Масса (нетто / брутто): </v>
      </c>
      <c r="W245" t="str">
        <f>CONCATENATE($W$4,": ",CONCATENATE("N[",Worksheet!V239,"]"))</f>
        <v xml:space="preserve"> (Наружный блок) Максимальный уровень шума: N[]</v>
      </c>
      <c r="X245" t="str">
        <f>CONCATENATE("N[",Worksheet!AM239,"]")</f>
        <v>N[6,35]</v>
      </c>
      <c r="Y245" t="str">
        <f>CONCATENATE($Y$4,": ",CONCATENATE("N[",Worksheet!AN239,"]"))</f>
        <v xml:space="preserve"> (Соединительные трубы) Газовая линия : N[9,53]</v>
      </c>
      <c r="Z245" t="str">
        <f>CONCATENATE($Z$4,": ",CONCATENATE("N[",Worksheet!P239,"]"))</f>
        <v xml:space="preserve"> (Соединительные трубы) Максимальная длина трубопровода: N[]</v>
      </c>
      <c r="AA245" t="str">
        <f>CONCATENATE($AA$4,": ",CONCATENATE("S[",Worksheet!Q239,"]"))</f>
        <v xml:space="preserve"> (Соединительные трубы) Максимальный перепад высот: S[]</v>
      </c>
      <c r="AB245" t="str">
        <f>CONCATENATE($AB$4,": ",CONCATENATE("S[",CONCATENATE("от ",Worksheet!W239," до +",Worksheet!X239),"]"))</f>
        <v xml:space="preserve"> (Допустимая темп. наружного воздуха) Охлаждение: S[от  до +]</v>
      </c>
      <c r="AC245" t="str">
        <f>CONCATENATE($AC$4,": ",CONCATENATE("S[",CONCATENATE("от ",Worksheet!Y239," до +",Worksheet!Z239),"]"))</f>
        <v xml:space="preserve"> (Допустимая темп. наружного воздуха) Обогрев: S[от  до +]</v>
      </c>
    </row>
    <row r="246" spans="1:29" x14ac:dyDescent="0.25">
      <c r="A246" t="str">
        <f>CONCATENATE($A$4,": ",CONCATENATE("E[",Worksheet!B240,"]"))</f>
        <v>Производитель: E[LESSAR]</v>
      </c>
      <c r="B246" s="11" t="str">
        <f>CONCATENATE($B$4,": ",CONCATENATE(Worksheet!C240,"[",IF(LEFT(TRIM(Worksheet!D240),6)="Сплит-","Сплит-система",IF(LEFT(TRIM(Worksheet!D240),1)="Блок н","Наружный блок","Блок внутренний")),"]"))</f>
        <v xml:space="preserve"> Тип: MULTY[Блок внутренний]</v>
      </c>
      <c r="C246" t="str">
        <f>CONCATENATE($C$4,": ",CONCATENATE("N[",Worksheet!L240,"]"))</f>
        <v xml:space="preserve"> (Сплит система) Холодопроизводительность: N[3,51]</v>
      </c>
      <c r="D246" t="str">
        <f>CONCATENATE($D$4,": ",CONCATENATE("N[",Worksheet!AC240,"]"))</f>
        <v xml:space="preserve"> (Сплит система) Площадь помещения: N[18]</v>
      </c>
      <c r="E246" t="str">
        <f>CONCATENATE($E$4,": ",IF(Worksheet!K240="Y",CONCATENATE("S[","да]"),CONCATENATE("S[","нет]")))</f>
        <v xml:space="preserve"> (Сплит система) Инвертор: S[да]</v>
      </c>
      <c r="F246" t="str">
        <f>CONCATENATE($F$4,": ",CONCATENATE("N[",Worksheet!M240,"]"))</f>
        <v xml:space="preserve"> (Сплит система) Теплопроизводительность: N[4,1]</v>
      </c>
      <c r="G246" t="str">
        <f>CONCATENATE($G$4,": ",CONCATENATE("N[",Worksheet!N240,"]"))</f>
        <v xml:space="preserve"> (Потребляемая мощность) Охлаждение: N[0]</v>
      </c>
      <c r="H246" t="str">
        <f>CONCATENATE($H$4,": ",CONCATENATE("N[",Worksheet!O240,"]"))</f>
        <v xml:space="preserve"> (Потребляемая мощность) Обогрев: N[0]</v>
      </c>
      <c r="I246" t="str">
        <f t="shared" si="30"/>
        <v xml:space="preserve"> (Рабочий ток) Охлаждение: </v>
      </c>
      <c r="J246" t="str">
        <f t="shared" si="31"/>
        <v xml:space="preserve"> (Рабочий ток) Обогрев: </v>
      </c>
      <c r="K246" t="str">
        <f t="shared" si="31"/>
        <v xml:space="preserve"> (Рабочий ток) Обогрев: </v>
      </c>
      <c r="L246" t="str">
        <f>CONCATENATE($L$4,": ",CONCATENATE("S[",Worksheet!AT240,"]"))</f>
        <v xml:space="preserve"> (Рабочий ток) Хладагент: S[]</v>
      </c>
      <c r="M246" t="str">
        <f t="shared" si="32"/>
        <v xml:space="preserve"> (Рабочий ток) Количество хладагента: </v>
      </c>
      <c r="N246" t="str">
        <f t="shared" si="33"/>
        <v xml:space="preserve"> (Рабочий ток) Объем рециркулируемого воздуха внутреннего блока: </v>
      </c>
      <c r="O246" t="str">
        <f t="shared" si="34"/>
        <v xml:space="preserve"> (Внутренний блок) Размеры (Ш × Г × В): </v>
      </c>
      <c r="P246" t="str">
        <f t="shared" si="35"/>
        <v xml:space="preserve"> (Внутренний блок) Упаковка (Ш × Г × В): </v>
      </c>
      <c r="Q246" t="str">
        <f t="shared" si="36"/>
        <v xml:space="preserve"> (Внутренний блок) Масса (нетто / брутто): </v>
      </c>
      <c r="R246" t="str">
        <f>CONCATENATE($R$4,": ",CONCATENATE("S[",CONCATENATE(Worksheet!R240," / ",Worksheet!S240),"]"))</f>
        <v xml:space="preserve"> (Внутренний блок) Уровень шума мин. / макс.: S[34 / 41]</v>
      </c>
      <c r="S246" t="str">
        <f>CONCATENATE($S$4,": ",CONCATENATE("S[",Worksheet!AK240,"]"))</f>
        <v xml:space="preserve"> (Наружный блок) Марка компрессора: S[]</v>
      </c>
      <c r="T246" t="str">
        <f t="shared" si="37"/>
        <v xml:space="preserve"> (Наружный блок) Размеры (Ш × Г × В): </v>
      </c>
      <c r="U246" t="str">
        <f t="shared" si="38"/>
        <v xml:space="preserve"> (Наружный блок) Упаковка (Ш × Г × В): </v>
      </c>
      <c r="V246" t="str">
        <f t="shared" si="39"/>
        <v xml:space="preserve"> (Наружный блок) Масса (нетто / брутто): </v>
      </c>
      <c r="W246" t="str">
        <f>CONCATENATE($W$4,": ",CONCATENATE("N[",Worksheet!V240,"]"))</f>
        <v xml:space="preserve"> (Наружный блок) Максимальный уровень шума: N[]</v>
      </c>
      <c r="X246" t="str">
        <f>CONCATENATE("N[",Worksheet!AM240,"]")</f>
        <v>N[6,35]</v>
      </c>
      <c r="Y246" t="str">
        <f>CONCATENATE($Y$4,": ",CONCATENATE("N[",Worksheet!AN240,"]"))</f>
        <v xml:space="preserve"> (Соединительные трубы) Газовая линия : N[9,53]</v>
      </c>
      <c r="Z246" t="str">
        <f>CONCATENATE($Z$4,": ",CONCATENATE("N[",Worksheet!P240,"]"))</f>
        <v xml:space="preserve"> (Соединительные трубы) Максимальная длина трубопровода: N[]</v>
      </c>
      <c r="AA246" t="str">
        <f>CONCATENATE($AA$4,": ",CONCATENATE("S[",Worksheet!Q240,"]"))</f>
        <v xml:space="preserve"> (Соединительные трубы) Максимальный перепад высот: S[]</v>
      </c>
      <c r="AB246" t="str">
        <f>CONCATENATE($AB$4,": ",CONCATENATE("S[",CONCATENATE("от ",Worksheet!W240," до +",Worksheet!X240),"]"))</f>
        <v xml:space="preserve"> (Допустимая темп. наружного воздуха) Охлаждение: S[от  до +]</v>
      </c>
      <c r="AC246" t="str">
        <f>CONCATENATE($AC$4,": ",CONCATENATE("S[",CONCATENATE("от ",Worksheet!Y240," до +",Worksheet!Z240),"]"))</f>
        <v xml:space="preserve"> (Допустимая темп. наружного воздуха) Обогрев: S[от  до +]</v>
      </c>
    </row>
    <row r="247" spans="1:29" x14ac:dyDescent="0.25">
      <c r="A247" t="str">
        <f>CONCATENATE($A$4,": ",CONCATENATE("E[",Worksheet!B241,"]"))</f>
        <v>Производитель: E[LESSAR]</v>
      </c>
      <c r="B247" s="11" t="str">
        <f>CONCATENATE($B$4,": ",CONCATENATE(Worksheet!C241,"[",IF(LEFT(TRIM(Worksheet!D241),6)="Сплит-","Сплит-система",IF(LEFT(TRIM(Worksheet!D241),1)="Блок н","Наружный блок","Блок внутренний")),"]"))</f>
        <v xml:space="preserve"> Тип: MULTY[Блок внутренний]</v>
      </c>
      <c r="C247" t="str">
        <f>CONCATENATE($C$4,": ",CONCATENATE("N[",Worksheet!L241,"]"))</f>
        <v xml:space="preserve"> (Сплит система) Холодопроизводительность: N[]</v>
      </c>
      <c r="D247" t="str">
        <f>CONCATENATE($D$4,": ",CONCATENATE("N[",Worksheet!AC241,"]"))</f>
        <v xml:space="preserve"> (Сплит система) Площадь помещения: N[]</v>
      </c>
      <c r="E247" t="str">
        <f>CONCATENATE($E$4,": ",IF(Worksheet!K241="Y",CONCATENATE("S[","да]"),CONCATENATE("S[","нет]")))</f>
        <v xml:space="preserve"> (Сплит система) Инвертор: S[да]</v>
      </c>
      <c r="F247" t="str">
        <f>CONCATENATE($F$4,": ",CONCATENATE("N[",Worksheet!M241,"]"))</f>
        <v xml:space="preserve"> (Сплит система) Теплопроизводительность: N[]</v>
      </c>
      <c r="G247" t="str">
        <f>CONCATENATE($G$4,": ",CONCATENATE("N[",Worksheet!N241,"]"))</f>
        <v xml:space="preserve"> (Потребляемая мощность) Охлаждение: N[]</v>
      </c>
      <c r="H247" t="str">
        <f>CONCATENATE($H$4,": ",CONCATENATE("N[",Worksheet!O241,"]"))</f>
        <v xml:space="preserve"> (Потребляемая мощность) Обогрев: N[]</v>
      </c>
      <c r="I247" t="str">
        <f t="shared" si="30"/>
        <v xml:space="preserve"> (Рабочий ток) Охлаждение: </v>
      </c>
      <c r="J247" t="str">
        <f t="shared" si="31"/>
        <v xml:space="preserve"> (Рабочий ток) Обогрев: </v>
      </c>
      <c r="K247" t="str">
        <f t="shared" si="31"/>
        <v xml:space="preserve"> (Рабочий ток) Обогрев: </v>
      </c>
      <c r="L247" t="str">
        <f>CONCATENATE($L$4,": ",CONCATENATE("S[",Worksheet!AT241,"]"))</f>
        <v xml:space="preserve"> (Рабочий ток) Хладагент: S[]</v>
      </c>
      <c r="M247" t="str">
        <f t="shared" si="32"/>
        <v xml:space="preserve"> (Рабочий ток) Количество хладагента: </v>
      </c>
      <c r="N247" t="str">
        <f t="shared" si="33"/>
        <v xml:space="preserve"> (Рабочий ток) Объем рециркулируемого воздуха внутреннего блока: </v>
      </c>
      <c r="O247" t="str">
        <f t="shared" si="34"/>
        <v xml:space="preserve"> (Внутренний блок) Размеры (Ш × Г × В): </v>
      </c>
      <c r="P247" t="str">
        <f t="shared" si="35"/>
        <v xml:space="preserve"> (Внутренний блок) Упаковка (Ш × Г × В): </v>
      </c>
      <c r="Q247" t="str">
        <f t="shared" si="36"/>
        <v xml:space="preserve"> (Внутренний блок) Масса (нетто / брутто): </v>
      </c>
      <c r="R247" t="str">
        <f>CONCATENATE($R$4,": ",CONCATENATE("S[",CONCATENATE(Worksheet!R241," / ",Worksheet!S241),"]"))</f>
        <v xml:space="preserve"> (Внутренний блок) Уровень шума мин. / макс.: S[ / ]</v>
      </c>
      <c r="S247" t="str">
        <f>CONCATENATE($S$4,": ",CONCATENATE("S[",Worksheet!AK241,"]"))</f>
        <v xml:space="preserve"> (Наружный блок) Марка компрессора: S[]</v>
      </c>
      <c r="T247" t="str">
        <f t="shared" si="37"/>
        <v xml:space="preserve"> (Наружный блок) Размеры (Ш × Г × В): </v>
      </c>
      <c r="U247" t="str">
        <f t="shared" si="38"/>
        <v xml:space="preserve"> (Наружный блок) Упаковка (Ш × Г × В): </v>
      </c>
      <c r="V247" t="str">
        <f t="shared" si="39"/>
        <v xml:space="preserve"> (Наружный блок) Масса (нетто / брутто): </v>
      </c>
      <c r="W247" t="str">
        <f>CONCATENATE($W$4,": ",CONCATENATE("N[",Worksheet!V241,"]"))</f>
        <v xml:space="preserve"> (Наружный блок) Максимальный уровень шума: N[]</v>
      </c>
      <c r="X247" t="str">
        <f>CONCATENATE("N[",Worksheet!AM241,"]")</f>
        <v>N[]</v>
      </c>
      <c r="Y247" t="str">
        <f>CONCATENATE($Y$4,": ",CONCATENATE("N[",Worksheet!AN241,"]"))</f>
        <v xml:space="preserve"> (Соединительные трубы) Газовая линия : N[]</v>
      </c>
      <c r="Z247" t="str">
        <f>CONCATENATE($Z$4,": ",CONCATENATE("N[",Worksheet!P241,"]"))</f>
        <v xml:space="preserve"> (Соединительные трубы) Максимальная длина трубопровода: N[]</v>
      </c>
      <c r="AA247" t="str">
        <f>CONCATENATE($AA$4,": ",CONCATENATE("S[",Worksheet!Q241,"]"))</f>
        <v xml:space="preserve"> (Соединительные трубы) Максимальный перепад высот: S[]</v>
      </c>
      <c r="AB247" t="str">
        <f>CONCATENATE($AB$4,": ",CONCATENATE("S[",CONCATENATE("от ",Worksheet!W241," до +",Worksheet!X241),"]"))</f>
        <v xml:space="preserve"> (Допустимая темп. наружного воздуха) Охлаждение: S[от  до +]</v>
      </c>
      <c r="AC247" t="str">
        <f>CONCATENATE($AC$4,": ",CONCATENATE("S[",CONCATENATE("от ",Worksheet!Y241," до +",Worksheet!Z241),"]"))</f>
        <v xml:space="preserve"> (Допустимая темп. наружного воздуха) Обогрев: S[от  до +]</v>
      </c>
    </row>
    <row r="248" spans="1:29" x14ac:dyDescent="0.25">
      <c r="A248" t="str">
        <f>CONCATENATE($A$4,": ",CONCATENATE("E[",Worksheet!B242,"]"))</f>
        <v>Производитель: E[LESSAR]</v>
      </c>
      <c r="B248" s="11" t="str">
        <f>CONCATENATE($B$4,": ",CONCATENATE(Worksheet!C242,"[",IF(LEFT(TRIM(Worksheet!D242),6)="Сплит-","Сплит-система",IF(LEFT(TRIM(Worksheet!D242),1)="Блок н","Наружный блок","Блок внутренний")),"]"))</f>
        <v xml:space="preserve"> Тип: MULTY[Блок внутренний]</v>
      </c>
      <c r="C248" t="str">
        <f>CONCATENATE($C$4,": ",CONCATENATE("N[",Worksheet!L242,"]"))</f>
        <v xml:space="preserve"> (Сплит система) Холодопроизводительность: N[5,27]</v>
      </c>
      <c r="D248" t="str">
        <f>CONCATENATE($D$4,": ",CONCATENATE("N[",Worksheet!AC242,"]"))</f>
        <v xml:space="preserve"> (Сплит система) Площадь помещения: N[25]</v>
      </c>
      <c r="E248" t="str">
        <f>CONCATENATE($E$4,": ",IF(Worksheet!K242="Y",CONCATENATE("S[","да]"),CONCATENATE("S[","нет]")))</f>
        <v xml:space="preserve"> (Сплит система) Инвертор: S[да]</v>
      </c>
      <c r="F248" t="str">
        <f>CONCATENATE($F$4,": ",CONCATENATE("N[",Worksheet!M242,"]"))</f>
        <v xml:space="preserve"> (Сплит система) Теплопроизводительность: N[5,27]</v>
      </c>
      <c r="G248" t="str">
        <f>CONCATENATE($G$4,": ",CONCATENATE("N[",Worksheet!N242,"]"))</f>
        <v xml:space="preserve"> (Потребляемая мощность) Охлаждение: N[0]</v>
      </c>
      <c r="H248" t="str">
        <f>CONCATENATE($H$4,": ",CONCATENATE("N[",Worksheet!O242,"]"))</f>
        <v xml:space="preserve"> (Потребляемая мощность) Обогрев: N[0]</v>
      </c>
      <c r="I248" t="str">
        <f t="shared" si="30"/>
        <v xml:space="preserve"> (Рабочий ток) Охлаждение: </v>
      </c>
      <c r="J248" t="str">
        <f t="shared" si="31"/>
        <v xml:space="preserve"> (Рабочий ток) Обогрев: </v>
      </c>
      <c r="K248" t="str">
        <f t="shared" si="31"/>
        <v xml:space="preserve"> (Рабочий ток) Обогрев: </v>
      </c>
      <c r="L248" t="str">
        <f>CONCATENATE($L$4,": ",CONCATENATE("S[",Worksheet!AT242,"]"))</f>
        <v xml:space="preserve"> (Рабочий ток) Хладагент: S[]</v>
      </c>
      <c r="M248" t="str">
        <f t="shared" si="32"/>
        <v xml:space="preserve"> (Рабочий ток) Количество хладагента: </v>
      </c>
      <c r="N248" t="str">
        <f t="shared" si="33"/>
        <v xml:space="preserve"> (Рабочий ток) Объем рециркулируемого воздуха внутреннего блока: </v>
      </c>
      <c r="O248" t="str">
        <f t="shared" si="34"/>
        <v xml:space="preserve"> (Внутренний блок) Размеры (Ш × Г × В): </v>
      </c>
      <c r="P248" t="str">
        <f t="shared" si="35"/>
        <v xml:space="preserve"> (Внутренний блок) Упаковка (Ш × Г × В): </v>
      </c>
      <c r="Q248" t="str">
        <f t="shared" si="36"/>
        <v xml:space="preserve"> (Внутренний блок) Масса (нетто / брутто): </v>
      </c>
      <c r="R248" t="str">
        <f>CONCATENATE($R$4,": ",CONCATENATE("S[",CONCATENATE(Worksheet!R242," / ",Worksheet!S242),"]"))</f>
        <v xml:space="preserve"> (Внутренний блок) Уровень шума мин. / макс.: S[36 / 48]</v>
      </c>
      <c r="S248" t="str">
        <f>CONCATENATE($S$4,": ",CONCATENATE("S[",Worksheet!AK242,"]"))</f>
        <v xml:space="preserve"> (Наружный блок) Марка компрессора: S[]</v>
      </c>
      <c r="T248" t="str">
        <f t="shared" si="37"/>
        <v xml:space="preserve"> (Наружный блок) Размеры (Ш × Г × В): </v>
      </c>
      <c r="U248" t="str">
        <f t="shared" si="38"/>
        <v xml:space="preserve"> (Наружный блок) Упаковка (Ш × Г × В): </v>
      </c>
      <c r="V248" t="str">
        <f t="shared" si="39"/>
        <v xml:space="preserve"> (Наружный блок) Масса (нетто / брутто): </v>
      </c>
      <c r="W248" t="str">
        <f>CONCATENATE($W$4,": ",CONCATENATE("N[",Worksheet!V242,"]"))</f>
        <v xml:space="preserve"> (Наружный блок) Максимальный уровень шума: N[]</v>
      </c>
      <c r="X248" t="str">
        <f>CONCATENATE("N[",Worksheet!AM242,"]")</f>
        <v>N[6,35]</v>
      </c>
      <c r="Y248" t="str">
        <f>CONCATENATE($Y$4,": ",CONCATENATE("N[",Worksheet!AN242,"]"))</f>
        <v xml:space="preserve"> (Соединительные трубы) Газовая линия : N[12,7]</v>
      </c>
      <c r="Z248" t="str">
        <f>CONCATENATE($Z$4,": ",CONCATENATE("N[",Worksheet!P242,"]"))</f>
        <v xml:space="preserve"> (Соединительные трубы) Максимальная длина трубопровода: N[]</v>
      </c>
      <c r="AA248" t="str">
        <f>CONCATENATE($AA$4,": ",CONCATENATE("S[",Worksheet!Q242,"]"))</f>
        <v xml:space="preserve"> (Соединительные трубы) Максимальный перепад высот: S[]</v>
      </c>
      <c r="AB248" t="str">
        <f>CONCATENATE($AB$4,": ",CONCATENATE("S[",CONCATENATE("от ",Worksheet!W242," до +",Worksheet!X242),"]"))</f>
        <v xml:space="preserve"> (Допустимая темп. наружного воздуха) Охлаждение: S[от  до +]</v>
      </c>
      <c r="AC248" t="str">
        <f>CONCATENATE($AC$4,": ",CONCATENATE("S[",CONCATENATE("от ",Worksheet!Y242," до +",Worksheet!Z242),"]"))</f>
        <v xml:space="preserve"> (Допустимая темп. наружного воздуха) Обогрев: S[от  до +]</v>
      </c>
    </row>
    <row r="249" spans="1:29" x14ac:dyDescent="0.25">
      <c r="A249" t="str">
        <f>CONCATENATE($A$4,": ",CONCATENATE("E[",Worksheet!B243,"]"))</f>
        <v>Производитель: E[LESSAR]</v>
      </c>
      <c r="B249" s="11" t="str">
        <f>CONCATENATE($B$4,": ",CONCATENATE(Worksheet!C243,"[",IF(LEFT(TRIM(Worksheet!D243),6)="Сплит-","Сплит-система",IF(LEFT(TRIM(Worksheet!D243),1)="Блок н","Наружный блок","Блок внутренний")),"]"))</f>
        <v xml:space="preserve"> Тип: MULTY[Блок внутренний]</v>
      </c>
      <c r="C249" t="str">
        <f>CONCATENATE($C$4,": ",CONCATENATE("N[",Worksheet!L243,"]"))</f>
        <v xml:space="preserve"> (Сплит система) Холодопроизводительность: N[]</v>
      </c>
      <c r="D249" t="str">
        <f>CONCATENATE($D$4,": ",CONCATENATE("N[",Worksheet!AC243,"]"))</f>
        <v xml:space="preserve"> (Сплит система) Площадь помещения: N[]</v>
      </c>
      <c r="E249" t="str">
        <f>CONCATENATE($E$4,": ",IF(Worksheet!K243="Y",CONCATENATE("S[","да]"),CONCATENATE("S[","нет]")))</f>
        <v xml:space="preserve"> (Сплит система) Инвертор: S[да]</v>
      </c>
      <c r="F249" t="str">
        <f>CONCATENATE($F$4,": ",CONCATENATE("N[",Worksheet!M243,"]"))</f>
        <v xml:space="preserve"> (Сплит система) Теплопроизводительность: N[]</v>
      </c>
      <c r="G249" t="str">
        <f>CONCATENATE($G$4,": ",CONCATENATE("N[",Worksheet!N243,"]"))</f>
        <v xml:space="preserve"> (Потребляемая мощность) Охлаждение: N[]</v>
      </c>
      <c r="H249" t="str">
        <f>CONCATENATE($H$4,": ",CONCATENATE("N[",Worksheet!O243,"]"))</f>
        <v xml:space="preserve"> (Потребляемая мощность) Обогрев: N[]</v>
      </c>
      <c r="I249" t="str">
        <f t="shared" si="30"/>
        <v xml:space="preserve"> (Рабочий ток) Охлаждение: </v>
      </c>
      <c r="J249" t="str">
        <f t="shared" si="31"/>
        <v xml:space="preserve"> (Рабочий ток) Обогрев: </v>
      </c>
      <c r="K249" t="str">
        <f t="shared" si="31"/>
        <v xml:space="preserve"> (Рабочий ток) Обогрев: </v>
      </c>
      <c r="L249" t="str">
        <f>CONCATENATE($L$4,": ",CONCATENATE("S[",Worksheet!AT243,"]"))</f>
        <v xml:space="preserve"> (Рабочий ток) Хладагент: S[]</v>
      </c>
      <c r="M249" t="str">
        <f t="shared" si="32"/>
        <v xml:space="preserve"> (Рабочий ток) Количество хладагента: </v>
      </c>
      <c r="N249" t="str">
        <f t="shared" si="33"/>
        <v xml:space="preserve"> (Рабочий ток) Объем рециркулируемого воздуха внутреннего блока: </v>
      </c>
      <c r="O249" t="str">
        <f t="shared" si="34"/>
        <v xml:space="preserve"> (Внутренний блок) Размеры (Ш × Г × В): </v>
      </c>
      <c r="P249" t="str">
        <f t="shared" si="35"/>
        <v xml:space="preserve"> (Внутренний блок) Упаковка (Ш × Г × В): </v>
      </c>
      <c r="Q249" t="str">
        <f t="shared" si="36"/>
        <v xml:space="preserve"> (Внутренний блок) Масса (нетто / брутто): </v>
      </c>
      <c r="R249" t="str">
        <f>CONCATENATE($R$4,": ",CONCATENATE("S[",CONCATENATE(Worksheet!R243," / ",Worksheet!S243),"]"))</f>
        <v xml:space="preserve"> (Внутренний блок) Уровень шума мин. / макс.: S[ / ]</v>
      </c>
      <c r="S249" t="str">
        <f>CONCATENATE($S$4,": ",CONCATENATE("S[",Worksheet!AK243,"]"))</f>
        <v xml:space="preserve"> (Наружный блок) Марка компрессора: S[]</v>
      </c>
      <c r="T249" t="str">
        <f t="shared" si="37"/>
        <v xml:space="preserve"> (Наружный блок) Размеры (Ш × Г × В): </v>
      </c>
      <c r="U249" t="str">
        <f t="shared" si="38"/>
        <v xml:space="preserve"> (Наружный блок) Упаковка (Ш × Г × В): </v>
      </c>
      <c r="V249" t="str">
        <f t="shared" si="39"/>
        <v xml:space="preserve"> (Наружный блок) Масса (нетто / брутто): </v>
      </c>
      <c r="W249" t="str">
        <f>CONCATENATE($W$4,": ",CONCATENATE("N[",Worksheet!V243,"]"))</f>
        <v xml:space="preserve"> (Наружный блок) Максимальный уровень шума: N[]</v>
      </c>
      <c r="X249" t="str">
        <f>CONCATENATE("N[",Worksheet!AM243,"]")</f>
        <v>N[]</v>
      </c>
      <c r="Y249" t="str">
        <f>CONCATENATE($Y$4,": ",CONCATENATE("N[",Worksheet!AN243,"]"))</f>
        <v xml:space="preserve"> (Соединительные трубы) Газовая линия : N[]</v>
      </c>
      <c r="Z249" t="str">
        <f>CONCATENATE($Z$4,": ",CONCATENATE("N[",Worksheet!P243,"]"))</f>
        <v xml:space="preserve"> (Соединительные трубы) Максимальная длина трубопровода: N[]</v>
      </c>
      <c r="AA249" t="str">
        <f>CONCATENATE($AA$4,": ",CONCATENATE("S[",Worksheet!Q243,"]"))</f>
        <v xml:space="preserve"> (Соединительные трубы) Максимальный перепад высот: S[]</v>
      </c>
      <c r="AB249" t="str">
        <f>CONCATENATE($AB$4,": ",CONCATENATE("S[",CONCATENATE("от ",Worksheet!W243," до +",Worksheet!X243),"]"))</f>
        <v xml:space="preserve"> (Допустимая темп. наружного воздуха) Охлаждение: S[от  до +]</v>
      </c>
      <c r="AC249" t="str">
        <f>CONCATENATE($AC$4,": ",CONCATENATE("S[",CONCATENATE("от ",Worksheet!Y243," до +",Worksheet!Z243),"]"))</f>
        <v xml:space="preserve"> (Допустимая темп. наружного воздуха) Обогрев: S[от  до +]</v>
      </c>
    </row>
    <row r="250" spans="1:29" x14ac:dyDescent="0.25">
      <c r="A250" t="str">
        <f>CONCATENATE($A$4,": ",CONCATENATE("E[",Worksheet!B244,"]"))</f>
        <v>Производитель: E[LESSAR]</v>
      </c>
      <c r="B250" s="11" t="str">
        <f>CONCATENATE($B$4,": ",CONCATENATE(Worksheet!C244,"[",IF(LEFT(TRIM(Worksheet!D244),6)="Сплит-","Сплит-система",IF(LEFT(TRIM(Worksheet!D244),1)="Блок н","Наружный блок","Блок внутренний")),"]"))</f>
        <v xml:space="preserve"> Тип: MULTY[Блок внутренний]</v>
      </c>
      <c r="C250" t="str">
        <f>CONCATENATE($C$4,": ",CONCATENATE("N[",Worksheet!L244,"]"))</f>
        <v xml:space="preserve"> (Сплит система) Холодопроизводительность: N[2,7]</v>
      </c>
      <c r="D250" t="str">
        <f>CONCATENATE($D$4,": ",CONCATENATE("N[",Worksheet!AC244,"]"))</f>
        <v xml:space="preserve"> (Сплит система) Площадь помещения: N[18]</v>
      </c>
      <c r="E250" t="str">
        <f>CONCATENATE($E$4,": ",IF(Worksheet!K244="Y",CONCATENATE("S[","да]"),CONCATENATE("S[","нет]")))</f>
        <v xml:space="preserve"> (Сплит система) Инвертор: S[да]</v>
      </c>
      <c r="F250" t="str">
        <f>CONCATENATE($F$4,": ",CONCATENATE("N[",Worksheet!M244,"]"))</f>
        <v xml:space="preserve"> (Сплит система) Теплопроизводительность: N[2,93]</v>
      </c>
      <c r="G250" t="str">
        <f>CONCATENATE($G$4,": ",CONCATENATE("N[",Worksheet!N244,"]"))</f>
        <v xml:space="preserve"> (Потребляемая мощность) Охлаждение: N[0,018]</v>
      </c>
      <c r="H250" t="str">
        <f>CONCATENATE($H$4,": ",CONCATENATE("N[",Worksheet!O244,"]"))</f>
        <v xml:space="preserve"> (Потребляемая мощность) Обогрев: N[0,018]</v>
      </c>
      <c r="I250" t="str">
        <f t="shared" si="30"/>
        <v xml:space="preserve"> (Рабочий ток) Охлаждение: </v>
      </c>
      <c r="J250" t="str">
        <f t="shared" si="31"/>
        <v xml:space="preserve"> (Рабочий ток) Обогрев: </v>
      </c>
      <c r="K250" t="str">
        <f t="shared" si="31"/>
        <v xml:space="preserve"> (Рабочий ток) Обогрев: </v>
      </c>
      <c r="L250" t="str">
        <f>CONCATENATE($L$4,": ",CONCATENATE("S[",Worksheet!AT244,"]"))</f>
        <v xml:space="preserve"> (Рабочий ток) Хладагент: S[R410]</v>
      </c>
      <c r="M250" t="str">
        <f t="shared" si="32"/>
        <v xml:space="preserve"> (Рабочий ток) Количество хладагента: </v>
      </c>
      <c r="N250" t="str">
        <f t="shared" si="33"/>
        <v xml:space="preserve"> (Рабочий ток) Объем рециркулируемого воздуха внутреннего блока: </v>
      </c>
      <c r="O250" t="str">
        <f t="shared" si="34"/>
        <v xml:space="preserve"> (Внутренний блок) Размеры (Ш × Г × В): </v>
      </c>
      <c r="P250" t="str">
        <f t="shared" si="35"/>
        <v xml:space="preserve"> (Внутренний блок) Упаковка (Ш × Г × В): </v>
      </c>
      <c r="Q250" t="str">
        <f t="shared" si="36"/>
        <v xml:space="preserve"> (Внутренний блок) Масса (нетто / брутто): </v>
      </c>
      <c r="R250" t="str">
        <f>CONCATENATE($R$4,": ",CONCATENATE("S[",CONCATENATE(Worksheet!R244," / ",Worksheet!S244),"]"))</f>
        <v xml:space="preserve"> (Внутренний блок) Уровень шума мин. / макс.: S[ / ]</v>
      </c>
      <c r="S250" t="str">
        <f>CONCATENATE($S$4,": ",CONCATENATE("S[",Worksheet!AK244,"]"))</f>
        <v xml:space="preserve"> (Наружный блок) Марка компрессора: S[]</v>
      </c>
      <c r="T250" t="str">
        <f t="shared" si="37"/>
        <v xml:space="preserve"> (Наружный блок) Размеры (Ш × Г × В): </v>
      </c>
      <c r="U250" t="str">
        <f t="shared" si="38"/>
        <v xml:space="preserve"> (Наружный блок) Упаковка (Ш × Г × В): </v>
      </c>
      <c r="V250" t="str">
        <f t="shared" si="39"/>
        <v xml:space="preserve"> (Наружный блок) Масса (нетто / брутто): </v>
      </c>
      <c r="W250" t="str">
        <f>CONCATENATE($W$4,": ",CONCATENATE("N[",Worksheet!V244,"]"))</f>
        <v xml:space="preserve"> (Наружный блок) Максимальный уровень шума: N[]</v>
      </c>
      <c r="X250" t="str">
        <f>CONCATENATE("N[",Worksheet!AM244,"]")</f>
        <v>N[6,35]</v>
      </c>
      <c r="Y250" t="str">
        <f>CONCATENATE($Y$4,": ",CONCATENATE("N[",Worksheet!AN244,"]"))</f>
        <v xml:space="preserve"> (Соединительные трубы) Газовая линия : N[9,52]</v>
      </c>
      <c r="Z250" t="str">
        <f>CONCATENATE($Z$4,": ",CONCATENATE("N[",Worksheet!P244,"]"))</f>
        <v xml:space="preserve"> (Соединительные трубы) Максимальная длина трубопровода: N[]</v>
      </c>
      <c r="AA250" t="str">
        <f>CONCATENATE($AA$4,": ",CONCATENATE("S[",Worksheet!Q244,"]"))</f>
        <v xml:space="preserve"> (Соединительные трубы) Максимальный перепад высот: S[]</v>
      </c>
      <c r="AB250" t="str">
        <f>CONCATENATE($AB$4,": ",CONCATENATE("S[",CONCATENATE("от ",Worksheet!W244," до +",Worksheet!X244),"]"))</f>
        <v xml:space="preserve"> (Допустимая темп. наружного воздуха) Охлаждение: S[от  до +]</v>
      </c>
      <c r="AC250" t="str">
        <f>CONCATENATE($AC$4,": ",CONCATENATE("S[",CONCATENATE("от ",Worksheet!Y244," до +",Worksheet!Z244),"]"))</f>
        <v xml:space="preserve"> (Допустимая темп. наружного воздуха) Обогрев: S[от  до +]</v>
      </c>
    </row>
    <row r="251" spans="1:29" x14ac:dyDescent="0.25">
      <c r="A251" t="str">
        <f>CONCATENATE($A$4,": ",CONCATENATE("E[",Worksheet!B245,"]"))</f>
        <v>Производитель: E[LESSAR]</v>
      </c>
      <c r="B251" s="11" t="str">
        <f>CONCATENATE($B$4,": ",CONCATENATE(Worksheet!C245,"[",IF(LEFT(TRIM(Worksheet!D245),6)="Сплит-","Сплит-система",IF(LEFT(TRIM(Worksheet!D245),1)="Блок н","Наружный блок","Блок внутренний")),"]"))</f>
        <v xml:space="preserve"> Тип: MULTY[Блок внутренний]</v>
      </c>
      <c r="C251" t="str">
        <f>CONCATENATE($C$4,": ",CONCATENATE("N[",Worksheet!L245,"]"))</f>
        <v xml:space="preserve"> (Сплит система) Холодопроизводительность: N[3,52]</v>
      </c>
      <c r="D251" t="str">
        <f>CONCATENATE($D$4,": ",CONCATENATE("N[",Worksheet!AC245,"]"))</f>
        <v xml:space="preserve"> (Сплит система) Площадь помещения: N[25]</v>
      </c>
      <c r="E251" t="str">
        <f>CONCATENATE($E$4,": ",IF(Worksheet!K245="Y",CONCATENATE("S[","да]"),CONCATENATE("S[","нет]")))</f>
        <v xml:space="preserve"> (Сплит система) Инвертор: S[да]</v>
      </c>
      <c r="F251" t="str">
        <f>CONCATENATE($F$4,": ",CONCATENATE("N[",Worksheet!M245,"]"))</f>
        <v xml:space="preserve"> (Сплит система) Теплопроизводительность: N[3,81]</v>
      </c>
      <c r="G251" t="str">
        <f>CONCATENATE($G$4,": ",CONCATENATE("N[",Worksheet!N245,"]"))</f>
        <v xml:space="preserve"> (Потребляемая мощность) Охлаждение: N[0,021]</v>
      </c>
      <c r="H251" t="str">
        <f>CONCATENATE($H$4,": ",CONCATENATE("N[",Worksheet!O245,"]"))</f>
        <v xml:space="preserve"> (Потребляемая мощность) Обогрев: N[0,021]</v>
      </c>
      <c r="I251" t="str">
        <f t="shared" si="30"/>
        <v xml:space="preserve"> (Рабочий ток) Охлаждение: </v>
      </c>
      <c r="J251" t="str">
        <f t="shared" si="31"/>
        <v xml:space="preserve"> (Рабочий ток) Обогрев: </v>
      </c>
      <c r="K251" t="str">
        <f t="shared" si="31"/>
        <v xml:space="preserve"> (Рабочий ток) Обогрев: </v>
      </c>
      <c r="L251" t="str">
        <f>CONCATENATE($L$4,": ",CONCATENATE("S[",Worksheet!AT245,"]"))</f>
        <v xml:space="preserve"> (Рабочий ток) Хладагент: S[R410]</v>
      </c>
      <c r="M251" t="str">
        <f t="shared" si="32"/>
        <v xml:space="preserve"> (Рабочий ток) Количество хладагента: </v>
      </c>
      <c r="N251" t="str">
        <f t="shared" si="33"/>
        <v xml:space="preserve"> (Рабочий ток) Объем рециркулируемого воздуха внутреннего блока: </v>
      </c>
      <c r="O251" t="str">
        <f t="shared" si="34"/>
        <v xml:space="preserve"> (Внутренний блок) Размеры (Ш × Г × В): </v>
      </c>
      <c r="P251" t="str">
        <f t="shared" si="35"/>
        <v xml:space="preserve"> (Внутренний блок) Упаковка (Ш × Г × В): </v>
      </c>
      <c r="Q251" t="str">
        <f t="shared" si="36"/>
        <v xml:space="preserve"> (Внутренний блок) Масса (нетто / брутто): </v>
      </c>
      <c r="R251" t="str">
        <f>CONCATENATE($R$4,": ",CONCATENATE("S[",CONCATENATE(Worksheet!R245," / ",Worksheet!S245),"]"))</f>
        <v xml:space="preserve"> (Внутренний блок) Уровень шума мин. / макс.: S[ / ]</v>
      </c>
      <c r="S251" t="str">
        <f>CONCATENATE($S$4,": ",CONCATENATE("S[",Worksheet!AK245,"]"))</f>
        <v xml:space="preserve"> (Наружный блок) Марка компрессора: S[]</v>
      </c>
      <c r="T251" t="str">
        <f t="shared" si="37"/>
        <v xml:space="preserve"> (Наружный блок) Размеры (Ш × Г × В): </v>
      </c>
      <c r="U251" t="str">
        <f t="shared" si="38"/>
        <v xml:space="preserve"> (Наружный блок) Упаковка (Ш × Г × В): </v>
      </c>
      <c r="V251" t="str">
        <f t="shared" si="39"/>
        <v xml:space="preserve"> (Наружный блок) Масса (нетто / брутто): </v>
      </c>
      <c r="W251" t="str">
        <f>CONCATENATE($W$4,": ",CONCATENATE("N[",Worksheet!V245,"]"))</f>
        <v xml:space="preserve"> (Наружный блок) Максимальный уровень шума: N[]</v>
      </c>
      <c r="X251" t="str">
        <f>CONCATENATE("N[",Worksheet!AM245,"]")</f>
        <v>N[6,35]</v>
      </c>
      <c r="Y251" t="str">
        <f>CONCATENATE($Y$4,": ",CONCATENATE("N[",Worksheet!AN245,"]"))</f>
        <v xml:space="preserve"> (Соединительные трубы) Газовая линия : N[9,52]</v>
      </c>
      <c r="Z251" t="str">
        <f>CONCATENATE($Z$4,": ",CONCATENATE("N[",Worksheet!P245,"]"))</f>
        <v xml:space="preserve"> (Соединительные трубы) Максимальная длина трубопровода: N[]</v>
      </c>
      <c r="AA251" t="str">
        <f>CONCATENATE($AA$4,": ",CONCATENATE("S[",Worksheet!Q245,"]"))</f>
        <v xml:space="preserve"> (Соединительные трубы) Максимальный перепад высот: S[]</v>
      </c>
      <c r="AB251" t="str">
        <f>CONCATENATE($AB$4,": ",CONCATENATE("S[",CONCATENATE("от ",Worksheet!W245," до +",Worksheet!X245),"]"))</f>
        <v xml:space="preserve"> (Допустимая темп. наружного воздуха) Охлаждение: S[от  до +]</v>
      </c>
      <c r="AC251" t="str">
        <f>CONCATENATE($AC$4,": ",CONCATENATE("S[",CONCATENATE("от ",Worksheet!Y245," до +",Worksheet!Z245),"]"))</f>
        <v xml:space="preserve"> (Допустимая темп. наружного воздуха) Обогрев: S[от  до +]</v>
      </c>
    </row>
    <row r="252" spans="1:29" x14ac:dyDescent="0.25">
      <c r="A252" t="str">
        <f>CONCATENATE($A$4,": ",CONCATENATE("E[",Worksheet!B246,"]"))</f>
        <v>Производитель: E[LESSAR]</v>
      </c>
      <c r="B252" s="11" t="str">
        <f>CONCATENATE($B$4,": ",CONCATENATE(Worksheet!C246,"[",IF(LEFT(TRIM(Worksheet!D246),6)="Сплит-","Сплит-система",IF(LEFT(TRIM(Worksheet!D246),1)="Блок н","Наружный блок","Блок внутренний")),"]"))</f>
        <v xml:space="preserve"> Тип: MULTY[Блок внутренний]</v>
      </c>
      <c r="C252" t="str">
        <f>CONCATENATE($C$4,": ",CONCATENATE("N[",Worksheet!L246,"]"))</f>
        <v xml:space="preserve"> (Сплит система) Холодопроизводительность: N[3,52]</v>
      </c>
      <c r="D252" t="str">
        <f>CONCATENATE($D$4,": ",CONCATENATE("N[",Worksheet!AC246,"]"))</f>
        <v xml:space="preserve"> (Сплит система) Площадь помещения: N[]</v>
      </c>
      <c r="E252" t="str">
        <f>CONCATENATE($E$4,": ",IF(Worksheet!K246="Y",CONCATENATE("S[","да]"),CONCATENATE("S[","нет]")))</f>
        <v xml:space="preserve"> (Сплит система) Инвертор: S[да]</v>
      </c>
      <c r="F252" t="str">
        <f>CONCATENATE($F$4,": ",CONCATENATE("N[",Worksheet!M246,"]"))</f>
        <v xml:space="preserve"> (Сплит система) Теплопроизводительность: N[3,81]</v>
      </c>
      <c r="G252" t="str">
        <f>CONCATENATE($G$4,": ",CONCATENATE("N[",Worksheet!N246,"]"))</f>
        <v xml:space="preserve"> (Потребляемая мощность) Охлаждение: N[0,023]</v>
      </c>
      <c r="H252" t="str">
        <f>CONCATENATE($H$4,": ",CONCATENATE("N[",Worksheet!O246,"]"))</f>
        <v xml:space="preserve"> (Потребляемая мощность) Обогрев: N[0,023]</v>
      </c>
      <c r="I252" t="str">
        <f t="shared" si="30"/>
        <v xml:space="preserve"> (Рабочий ток) Охлаждение: </v>
      </c>
      <c r="J252" t="str">
        <f t="shared" si="31"/>
        <v xml:space="preserve"> (Рабочий ток) Обогрев: </v>
      </c>
      <c r="K252" t="str">
        <f t="shared" si="31"/>
        <v xml:space="preserve"> (Рабочий ток) Обогрев: </v>
      </c>
      <c r="L252" t="str">
        <f>CONCATENATE($L$4,": ",CONCATENATE("S[",Worksheet!AT246,"]"))</f>
        <v xml:space="preserve"> (Рабочий ток) Хладагент: S[R32]</v>
      </c>
      <c r="M252" t="str">
        <f t="shared" si="32"/>
        <v xml:space="preserve"> (Рабочий ток) Количество хладагента: </v>
      </c>
      <c r="N252" t="str">
        <f t="shared" si="33"/>
        <v xml:space="preserve"> (Рабочий ток) Объем рециркулируемого воздуха внутреннего блока: </v>
      </c>
      <c r="O252" t="str">
        <f t="shared" si="34"/>
        <v xml:space="preserve"> (Внутренний блок) Размеры (Ш × Г × В): </v>
      </c>
      <c r="P252" t="str">
        <f t="shared" si="35"/>
        <v xml:space="preserve"> (Внутренний блок) Упаковка (Ш × Г × В): </v>
      </c>
      <c r="Q252" t="str">
        <f t="shared" si="36"/>
        <v xml:space="preserve"> (Внутренний блок) Масса (нетто / брутто): </v>
      </c>
      <c r="R252" t="str">
        <f>CONCATENATE($R$4,": ",CONCATENATE("S[",CONCATENATE(Worksheet!R246," / ",Worksheet!S246),"]"))</f>
        <v xml:space="preserve"> (Внутренний блок) Уровень шума мин. / макс.: S[ / ]</v>
      </c>
      <c r="S252" t="str">
        <f>CONCATENATE($S$4,": ",CONCATENATE("S[",Worksheet!AK246,"]"))</f>
        <v xml:space="preserve"> (Наружный блок) Марка компрессора: S[]</v>
      </c>
      <c r="T252" t="str">
        <f t="shared" si="37"/>
        <v xml:space="preserve"> (Наружный блок) Размеры (Ш × Г × В): </v>
      </c>
      <c r="U252" t="str">
        <f t="shared" si="38"/>
        <v xml:space="preserve"> (Наружный блок) Упаковка (Ш × Г × В): </v>
      </c>
      <c r="V252" t="str">
        <f t="shared" si="39"/>
        <v xml:space="preserve"> (Наружный блок) Масса (нетто / брутто): </v>
      </c>
      <c r="W252" t="str">
        <f>CONCATENATE($W$4,": ",CONCATENATE("N[",Worksheet!V246,"]"))</f>
        <v xml:space="preserve"> (Наружный блок) Максимальный уровень шума: N[]</v>
      </c>
      <c r="X252" t="str">
        <f>CONCATENATE("N[",Worksheet!AM246,"]")</f>
        <v>N[6,35]</v>
      </c>
      <c r="Y252" t="str">
        <f>CONCATENATE($Y$4,": ",CONCATENATE("N[",Worksheet!AN246,"]"))</f>
        <v xml:space="preserve"> (Соединительные трубы) Газовая линия : N[9,52]</v>
      </c>
      <c r="Z252" t="str">
        <f>CONCATENATE($Z$4,": ",CONCATENATE("N[",Worksheet!P246,"]"))</f>
        <v xml:space="preserve"> (Соединительные трубы) Максимальная длина трубопровода: N[]</v>
      </c>
      <c r="AA252" t="str">
        <f>CONCATENATE($AA$4,": ",CONCATENATE("S[",Worksheet!Q246,"]"))</f>
        <v xml:space="preserve"> (Соединительные трубы) Максимальный перепад высот: S[]</v>
      </c>
      <c r="AB252" t="str">
        <f>CONCATENATE($AB$4,": ",CONCATENATE("S[",CONCATENATE("от ",Worksheet!W246," до +",Worksheet!X246),"]"))</f>
        <v xml:space="preserve"> (Допустимая темп. наружного воздуха) Охлаждение: S[от  до +]</v>
      </c>
      <c r="AC252" t="str">
        <f>CONCATENATE($AC$4,": ",CONCATENATE("S[",CONCATENATE("от ",Worksheet!Y246," до +",Worksheet!Z246),"]"))</f>
        <v xml:space="preserve"> (Допустимая темп. наружного воздуха) Обогрев: S[от  до +]</v>
      </c>
    </row>
    <row r="253" spans="1:29" x14ac:dyDescent="0.25">
      <c r="A253" t="str">
        <f>CONCATENATE($A$4,": ",CONCATENATE("E[",Worksheet!B247,"]"))</f>
        <v>Производитель: E[LESSAR]</v>
      </c>
      <c r="B253" s="11" t="str">
        <f>CONCATENATE($B$4,": ",CONCATENATE(Worksheet!C247,"[",IF(LEFT(TRIM(Worksheet!D247),6)="Сплит-","Сплит-система",IF(LEFT(TRIM(Worksheet!D247),1)="Блок н","Наружный блок","Блок внутренний")),"]"))</f>
        <v xml:space="preserve"> Тип: MULTY[Блок внутренний]</v>
      </c>
      <c r="C253" t="str">
        <f>CONCATENATE($C$4,": ",CONCATENATE("N[",Worksheet!L247,"]"))</f>
        <v xml:space="preserve"> (Сплит система) Холодопроизводительность: N[5,28]</v>
      </c>
      <c r="D253" t="str">
        <f>CONCATENATE($D$4,": ",CONCATENATE("N[",Worksheet!AC247,"]"))</f>
        <v xml:space="preserve"> (Сплит система) Площадь помещения: N[35]</v>
      </c>
      <c r="E253" t="str">
        <f>CONCATENATE($E$4,": ",IF(Worksheet!K247="Y",CONCATENATE("S[","да]"),CONCATENATE("S[","нет]")))</f>
        <v xml:space="preserve"> (Сплит система) Инвертор: S[да]</v>
      </c>
      <c r="F253" t="str">
        <f>CONCATENATE($F$4,": ",CONCATENATE("N[",Worksheet!M247,"]"))</f>
        <v xml:space="preserve"> (Сплит система) Теплопроизводительность: N[5,57]</v>
      </c>
      <c r="G253" t="str">
        <f>CONCATENATE($G$4,": ",CONCATENATE("N[",Worksheet!N247,"]"))</f>
        <v xml:space="preserve"> (Потребляемая мощность) Охлаждение: N[0,024]</v>
      </c>
      <c r="H253" t="str">
        <f>CONCATENATE($H$4,": ",CONCATENATE("N[",Worksheet!O247,"]"))</f>
        <v xml:space="preserve"> (Потребляемая мощность) Обогрев: N[0,024]</v>
      </c>
      <c r="I253" t="str">
        <f t="shared" si="30"/>
        <v xml:space="preserve"> (Рабочий ток) Охлаждение: </v>
      </c>
      <c r="J253" t="str">
        <f t="shared" si="31"/>
        <v xml:space="preserve"> (Рабочий ток) Обогрев: </v>
      </c>
      <c r="K253" t="str">
        <f t="shared" si="31"/>
        <v xml:space="preserve"> (Рабочий ток) Обогрев: </v>
      </c>
      <c r="L253" t="str">
        <f>CONCATENATE($L$4,": ",CONCATENATE("S[",Worksheet!AT247,"]"))</f>
        <v xml:space="preserve"> (Рабочий ток) Хладагент: S[R410]</v>
      </c>
      <c r="M253" t="str">
        <f t="shared" si="32"/>
        <v xml:space="preserve"> (Рабочий ток) Количество хладагента: </v>
      </c>
      <c r="N253" t="str">
        <f t="shared" si="33"/>
        <v xml:space="preserve"> (Рабочий ток) Объем рециркулируемого воздуха внутреннего блока: </v>
      </c>
      <c r="O253" t="str">
        <f t="shared" si="34"/>
        <v xml:space="preserve"> (Внутренний блок) Размеры (Ш × Г × В): </v>
      </c>
      <c r="P253" t="str">
        <f t="shared" si="35"/>
        <v xml:space="preserve"> (Внутренний блок) Упаковка (Ш × Г × В): </v>
      </c>
      <c r="Q253" t="str">
        <f t="shared" si="36"/>
        <v xml:space="preserve"> (Внутренний блок) Масса (нетто / брутто): </v>
      </c>
      <c r="R253" t="str">
        <f>CONCATENATE($R$4,": ",CONCATENATE("S[",CONCATENATE(Worksheet!R247," / ",Worksheet!S247),"]"))</f>
        <v xml:space="preserve"> (Внутренний блок) Уровень шума мин. / макс.: S[ / ]</v>
      </c>
      <c r="S253" t="str">
        <f>CONCATENATE($S$4,": ",CONCATENATE("S[",Worksheet!AK247,"]"))</f>
        <v xml:space="preserve"> (Наружный блок) Марка компрессора: S[]</v>
      </c>
      <c r="T253" t="str">
        <f t="shared" si="37"/>
        <v xml:space="preserve"> (Наружный блок) Размеры (Ш × Г × В): </v>
      </c>
      <c r="U253" t="str">
        <f t="shared" si="38"/>
        <v xml:space="preserve"> (Наружный блок) Упаковка (Ш × Г × В): </v>
      </c>
      <c r="V253" t="str">
        <f t="shared" si="39"/>
        <v xml:space="preserve"> (Наружный блок) Масса (нетто / брутто): </v>
      </c>
      <c r="W253" t="str">
        <f>CONCATENATE($W$4,": ",CONCATENATE("N[",Worksheet!V247,"]"))</f>
        <v xml:space="preserve"> (Наружный блок) Максимальный уровень шума: N[]</v>
      </c>
      <c r="X253" t="str">
        <f>CONCATENATE("N[",Worksheet!AM247,"]")</f>
        <v>N[6,35]</v>
      </c>
      <c r="Y253" t="str">
        <f>CONCATENATE($Y$4,": ",CONCATENATE("N[",Worksheet!AN247,"]"))</f>
        <v xml:space="preserve"> (Соединительные трубы) Газовая линия : N[12,7]</v>
      </c>
      <c r="Z253" t="str">
        <f>CONCATENATE($Z$4,": ",CONCATENATE("N[",Worksheet!P247,"]"))</f>
        <v xml:space="preserve"> (Соединительные трубы) Максимальная длина трубопровода: N[]</v>
      </c>
      <c r="AA253" t="str">
        <f>CONCATENATE($AA$4,": ",CONCATENATE("S[",Worksheet!Q247,"]"))</f>
        <v xml:space="preserve"> (Соединительные трубы) Максимальный перепад высот: S[]</v>
      </c>
      <c r="AB253" t="str">
        <f>CONCATENATE($AB$4,": ",CONCATENATE("S[",CONCATENATE("от ",Worksheet!W247," до +",Worksheet!X247),"]"))</f>
        <v xml:space="preserve"> (Допустимая темп. наружного воздуха) Охлаждение: S[от  до +]</v>
      </c>
      <c r="AC253" t="str">
        <f>CONCATENATE($AC$4,": ",CONCATENATE("S[",CONCATENATE("от ",Worksheet!Y247," до +",Worksheet!Z247),"]"))</f>
        <v xml:space="preserve"> (Допустимая темп. наружного воздуха) Обогрев: S[от  до +]</v>
      </c>
    </row>
    <row r="254" spans="1:29" x14ac:dyDescent="0.25">
      <c r="A254" t="str">
        <f>CONCATENATE($A$4,": ",CONCATENATE("E[",Worksheet!B248,"]"))</f>
        <v>Производитель: E[LESSAR]</v>
      </c>
      <c r="B254" s="11" t="str">
        <f>CONCATENATE($B$4,": ",CONCATENATE(Worksheet!C248,"[",IF(LEFT(TRIM(Worksheet!D248),6)="Сплит-","Сплит-система",IF(LEFT(TRIM(Worksheet!D248),1)="Блок н","Наружный блок","Блок внутренний")),"]"))</f>
        <v xml:space="preserve"> Тип: MULTY[Блок внутренний]</v>
      </c>
      <c r="C254" t="str">
        <f>CONCATENATE($C$4,": ",CONCATENATE("N[",Worksheet!L248,"]"))</f>
        <v xml:space="preserve"> (Сплит система) Холодопроизводительность: N[5,28]</v>
      </c>
      <c r="D254" t="str">
        <f>CONCATENATE($D$4,": ",CONCATENATE("N[",Worksheet!AC248,"]"))</f>
        <v xml:space="preserve"> (Сплит система) Площадь помещения: N[]</v>
      </c>
      <c r="E254" t="str">
        <f>CONCATENATE($E$4,": ",IF(Worksheet!K248="Y",CONCATENATE("S[","да]"),CONCATENATE("S[","нет]")))</f>
        <v xml:space="preserve"> (Сплит система) Инвертор: S[да]</v>
      </c>
      <c r="F254" t="str">
        <f>CONCATENATE($F$4,": ",CONCATENATE("N[",Worksheet!M248,"]"))</f>
        <v xml:space="preserve"> (Сплит система) Теплопроизводительность: N[5,57]</v>
      </c>
      <c r="G254" t="str">
        <f>CONCATENATE($G$4,": ",CONCATENATE("N[",Worksheet!N248,"]"))</f>
        <v xml:space="preserve"> (Потребляемая мощность) Охлаждение: N[0,035]</v>
      </c>
      <c r="H254" t="str">
        <f>CONCATENATE($H$4,": ",CONCATENATE("N[",Worksheet!O248,"]"))</f>
        <v xml:space="preserve"> (Потребляемая мощность) Обогрев: N[0,035]</v>
      </c>
      <c r="I254" t="str">
        <f t="shared" si="30"/>
        <v xml:space="preserve"> (Рабочий ток) Охлаждение: </v>
      </c>
      <c r="J254" t="str">
        <f t="shared" si="31"/>
        <v xml:space="preserve"> (Рабочий ток) Обогрев: </v>
      </c>
      <c r="K254" t="str">
        <f t="shared" si="31"/>
        <v xml:space="preserve"> (Рабочий ток) Обогрев: </v>
      </c>
      <c r="L254" t="str">
        <f>CONCATENATE($L$4,": ",CONCATENATE("S[",Worksheet!AT248,"]"))</f>
        <v xml:space="preserve"> (Рабочий ток) Хладагент: S[R32]</v>
      </c>
      <c r="M254" t="str">
        <f t="shared" si="32"/>
        <v xml:space="preserve"> (Рабочий ток) Количество хладагента: </v>
      </c>
      <c r="N254" t="str">
        <f t="shared" si="33"/>
        <v xml:space="preserve"> (Рабочий ток) Объем рециркулируемого воздуха внутреннего блока: </v>
      </c>
      <c r="O254" t="str">
        <f t="shared" si="34"/>
        <v xml:space="preserve"> (Внутренний блок) Размеры (Ш × Г × В): </v>
      </c>
      <c r="P254" t="str">
        <f t="shared" si="35"/>
        <v xml:space="preserve"> (Внутренний блок) Упаковка (Ш × Г × В): </v>
      </c>
      <c r="Q254" t="str">
        <f t="shared" si="36"/>
        <v xml:space="preserve"> (Внутренний блок) Масса (нетто / брутто): </v>
      </c>
      <c r="R254" t="str">
        <f>CONCATENATE($R$4,": ",CONCATENATE("S[",CONCATENATE(Worksheet!R248," / ",Worksheet!S248),"]"))</f>
        <v xml:space="preserve"> (Внутренний блок) Уровень шума мин. / макс.: S[ / ]</v>
      </c>
      <c r="S254" t="str">
        <f>CONCATENATE($S$4,": ",CONCATENATE("S[",Worksheet!AK248,"]"))</f>
        <v xml:space="preserve"> (Наружный блок) Марка компрессора: S[]</v>
      </c>
      <c r="T254" t="str">
        <f t="shared" si="37"/>
        <v xml:space="preserve"> (Наружный блок) Размеры (Ш × Г × В): </v>
      </c>
      <c r="U254" t="str">
        <f t="shared" si="38"/>
        <v xml:space="preserve"> (Наружный блок) Упаковка (Ш × Г × В): </v>
      </c>
      <c r="V254" t="str">
        <f t="shared" si="39"/>
        <v xml:space="preserve"> (Наружный блок) Масса (нетто / брутто): </v>
      </c>
      <c r="W254" t="str">
        <f>CONCATENATE($W$4,": ",CONCATENATE("N[",Worksheet!V248,"]"))</f>
        <v xml:space="preserve"> (Наружный блок) Максимальный уровень шума: N[]</v>
      </c>
      <c r="X254" t="str">
        <f>CONCATENATE("N[",Worksheet!AM248,"]")</f>
        <v>N[6,35]</v>
      </c>
      <c r="Y254" t="str">
        <f>CONCATENATE($Y$4,": ",CONCATENATE("N[",Worksheet!AN248,"]"))</f>
        <v xml:space="preserve"> (Соединительные трубы) Газовая линия : N[12,7]</v>
      </c>
      <c r="Z254" t="str">
        <f>CONCATENATE($Z$4,": ",CONCATENATE("N[",Worksheet!P248,"]"))</f>
        <v xml:space="preserve"> (Соединительные трубы) Максимальная длина трубопровода: N[]</v>
      </c>
      <c r="AA254" t="str">
        <f>CONCATENATE($AA$4,": ",CONCATENATE("S[",Worksheet!Q248,"]"))</f>
        <v xml:space="preserve"> (Соединительные трубы) Максимальный перепад высот: S[]</v>
      </c>
      <c r="AB254" t="str">
        <f>CONCATENATE($AB$4,": ",CONCATENATE("S[",CONCATENATE("от ",Worksheet!W248," до +",Worksheet!X248),"]"))</f>
        <v xml:space="preserve"> (Допустимая темп. наружного воздуха) Охлаждение: S[от  до +]</v>
      </c>
      <c r="AC254" t="str">
        <f>CONCATENATE($AC$4,": ",CONCATENATE("S[",CONCATENATE("от ",Worksheet!Y248," до +",Worksheet!Z248),"]"))</f>
        <v xml:space="preserve"> (Допустимая темп. наружного воздуха) Обогрев: S[от  до +]</v>
      </c>
    </row>
    <row r="255" spans="1:29" x14ac:dyDescent="0.25">
      <c r="A255" t="str">
        <f>CONCATENATE($A$4,": ",CONCATENATE("E[",Worksheet!B249,"]"))</f>
        <v>Производитель: E[LESSAR]</v>
      </c>
      <c r="B255" s="11" t="str">
        <f>CONCATENATE($B$4,": ",CONCATENATE(Worksheet!C249,"[",IF(LEFT(TRIM(Worksheet!D249),6)="Сплит-","Сплит-система",IF(LEFT(TRIM(Worksheet!D249),1)="Блок н","Наружный блок","Блок внутренний")),"]"))</f>
        <v xml:space="preserve"> Тип: MULTY[Блок внутренний]</v>
      </c>
      <c r="C255" t="str">
        <f>CONCATENATE($C$4,": ",CONCATENATE("N[",Worksheet!L249,"]"))</f>
        <v xml:space="preserve"> (Сплит система) Холодопроизводительность: N[7,33]</v>
      </c>
      <c r="D255" t="str">
        <f>CONCATENATE($D$4,": ",CONCATENATE("N[",Worksheet!AC249,"]"))</f>
        <v xml:space="preserve"> (Сплит система) Площадь помещения: N[50]</v>
      </c>
      <c r="E255" t="str">
        <f>CONCATENATE($E$4,": ",IF(Worksheet!K249="Y",CONCATENATE("S[","да]"),CONCATENATE("S[","нет]")))</f>
        <v xml:space="preserve"> (Сплит система) Инвертор: S[да]</v>
      </c>
      <c r="F255" t="str">
        <f>CONCATENATE($F$4,": ",CONCATENATE("N[",Worksheet!M249,"]"))</f>
        <v xml:space="preserve"> (Сплит система) Теплопроизводительность: N[7,62]</v>
      </c>
      <c r="G255" t="str">
        <f>CONCATENATE($G$4,": ",CONCATENATE("N[",Worksheet!N249,"]"))</f>
        <v xml:space="preserve"> (Потребляемая мощность) Охлаждение: N[0,035]</v>
      </c>
      <c r="H255" t="str">
        <f>CONCATENATE($H$4,": ",CONCATENATE("N[",Worksheet!O249,"]"))</f>
        <v xml:space="preserve"> (Потребляемая мощность) Обогрев: N[0,035]</v>
      </c>
      <c r="I255" t="str">
        <f t="shared" si="30"/>
        <v xml:space="preserve"> (Рабочий ток) Охлаждение: </v>
      </c>
      <c r="J255" t="str">
        <f t="shared" si="31"/>
        <v xml:space="preserve"> (Рабочий ток) Обогрев: </v>
      </c>
      <c r="K255" t="str">
        <f t="shared" si="31"/>
        <v xml:space="preserve"> (Рабочий ток) Обогрев: </v>
      </c>
      <c r="L255" t="str">
        <f>CONCATENATE($L$4,": ",CONCATENATE("S[",Worksheet!AT249,"]"))</f>
        <v xml:space="preserve"> (Рабочий ток) Хладагент: S[R410]</v>
      </c>
      <c r="M255" t="str">
        <f t="shared" si="32"/>
        <v xml:space="preserve"> (Рабочий ток) Количество хладагента: </v>
      </c>
      <c r="N255" t="str">
        <f t="shared" si="33"/>
        <v xml:space="preserve"> (Рабочий ток) Объем рециркулируемого воздуха внутреннего блока: </v>
      </c>
      <c r="O255" t="str">
        <f t="shared" si="34"/>
        <v xml:space="preserve"> (Внутренний блок) Размеры (Ш × Г × В): </v>
      </c>
      <c r="P255" t="str">
        <f t="shared" si="35"/>
        <v xml:space="preserve"> (Внутренний блок) Упаковка (Ш × Г × В): </v>
      </c>
      <c r="Q255" t="str">
        <f t="shared" si="36"/>
        <v xml:space="preserve"> (Внутренний блок) Масса (нетто / брутто): </v>
      </c>
      <c r="R255" t="str">
        <f>CONCATENATE($R$4,": ",CONCATENATE("S[",CONCATENATE(Worksheet!R249," / ",Worksheet!S249),"]"))</f>
        <v xml:space="preserve"> (Внутренний блок) Уровень шума мин. / макс.: S[ / ]</v>
      </c>
      <c r="S255" t="str">
        <f>CONCATENATE($S$4,": ",CONCATENATE("S[",Worksheet!AK249,"]"))</f>
        <v xml:space="preserve"> (Наружный блок) Марка компрессора: S[]</v>
      </c>
      <c r="T255" t="str">
        <f t="shared" si="37"/>
        <v xml:space="preserve"> (Наружный блок) Размеры (Ш × Г × В): </v>
      </c>
      <c r="U255" t="str">
        <f t="shared" si="38"/>
        <v xml:space="preserve"> (Наружный блок) Упаковка (Ш × Г × В): </v>
      </c>
      <c r="V255" t="str">
        <f t="shared" si="39"/>
        <v xml:space="preserve"> (Наружный блок) Масса (нетто / брутто): </v>
      </c>
      <c r="W255" t="str">
        <f>CONCATENATE($W$4,": ",CONCATENATE("N[",Worksheet!V249,"]"))</f>
        <v xml:space="preserve"> (Наружный блок) Максимальный уровень шума: N[]</v>
      </c>
      <c r="X255" t="str">
        <f>CONCATENATE("N[",Worksheet!AM249,"]")</f>
        <v>N[9,52]</v>
      </c>
      <c r="Y255" t="str">
        <f>CONCATENATE($Y$4,": ",CONCATENATE("N[",Worksheet!AN249,"]"))</f>
        <v xml:space="preserve"> (Соединительные трубы) Газовая линия : N[15,9]</v>
      </c>
      <c r="Z255" t="str">
        <f>CONCATENATE($Z$4,": ",CONCATENATE("N[",Worksheet!P249,"]"))</f>
        <v xml:space="preserve"> (Соединительные трубы) Максимальная длина трубопровода: N[]</v>
      </c>
      <c r="AA255" t="str">
        <f>CONCATENATE($AA$4,": ",CONCATENATE("S[",Worksheet!Q249,"]"))</f>
        <v xml:space="preserve"> (Соединительные трубы) Максимальный перепад высот: S[]</v>
      </c>
      <c r="AB255" t="str">
        <f>CONCATENATE($AB$4,": ",CONCATENATE("S[",CONCATENATE("от ",Worksheet!W249," до +",Worksheet!X249),"]"))</f>
        <v xml:space="preserve"> (Допустимая темп. наружного воздуха) Охлаждение: S[от  до +]</v>
      </c>
      <c r="AC255" t="str">
        <f>CONCATENATE($AC$4,": ",CONCATENATE("S[",CONCATENATE("от ",Worksheet!Y249," до +",Worksheet!Z249),"]"))</f>
        <v xml:space="preserve"> (Допустимая темп. наружного воздуха) Обогрев: S[от  до +]</v>
      </c>
    </row>
    <row r="256" spans="1:29" x14ac:dyDescent="0.25">
      <c r="A256" t="str">
        <f>CONCATENATE($A$4,": ",CONCATENATE("E[",Worksheet!B250,"]"))</f>
        <v>Производитель: E[LESSAR]</v>
      </c>
      <c r="B256" s="11" t="str">
        <f>CONCATENATE($B$4,": ",CONCATENATE(Worksheet!C250,"[",IF(LEFT(TRIM(Worksheet!D250),6)="Сплит-","Сплит-система",IF(LEFT(TRIM(Worksheet!D250),1)="Блок н","Наружный блок","Блок внутренний")),"]"))</f>
        <v xml:space="preserve"> Тип: MULTY[Блок внутренний]</v>
      </c>
      <c r="C256" t="str">
        <f>CONCATENATE($C$4,": ",CONCATENATE("N[",Worksheet!L250,"]"))</f>
        <v xml:space="preserve"> (Сплит система) Холодопроизводительность: N[7,03]</v>
      </c>
      <c r="D256" t="str">
        <f>CONCATENATE($D$4,": ",CONCATENATE("N[",Worksheet!AC250,"]"))</f>
        <v xml:space="preserve"> (Сплит система) Площадь помещения: N[]</v>
      </c>
      <c r="E256" t="str">
        <f>CONCATENATE($E$4,": ",IF(Worksheet!K250="Y",CONCATENATE("S[","да]"),CONCATENATE("S[","нет]")))</f>
        <v xml:space="preserve"> (Сплит система) Инвертор: S[да]</v>
      </c>
      <c r="F256" t="str">
        <f>CONCATENATE($F$4,": ",CONCATENATE("N[",Worksheet!M250,"]"))</f>
        <v xml:space="preserve"> (Сплит система) Теплопроизводительность: N[7,33]</v>
      </c>
      <c r="G256" t="str">
        <f>CONCATENATE($G$4,": ",CONCATENATE("N[",Worksheet!N250,"]"))</f>
        <v xml:space="preserve"> (Потребляемая мощность) Охлаждение: N[0,072]</v>
      </c>
      <c r="H256" t="str">
        <f>CONCATENATE($H$4,": ",CONCATENATE("N[",Worksheet!O250,"]"))</f>
        <v xml:space="preserve"> (Потребляемая мощность) Обогрев: N[0,072]</v>
      </c>
      <c r="I256" t="str">
        <f t="shared" si="30"/>
        <v xml:space="preserve"> (Рабочий ток) Охлаждение: </v>
      </c>
      <c r="J256" t="str">
        <f t="shared" si="31"/>
        <v xml:space="preserve"> (Рабочий ток) Обогрев: </v>
      </c>
      <c r="K256" t="str">
        <f t="shared" si="31"/>
        <v xml:space="preserve"> (Рабочий ток) Обогрев: </v>
      </c>
      <c r="L256" t="str">
        <f>CONCATENATE($L$4,": ",CONCATENATE("S[",Worksheet!AT250,"]"))</f>
        <v xml:space="preserve"> (Рабочий ток) Хладагент: S[R32]</v>
      </c>
      <c r="M256" t="str">
        <f t="shared" si="32"/>
        <v xml:space="preserve"> (Рабочий ток) Количество хладагента: </v>
      </c>
      <c r="N256" t="str">
        <f t="shared" si="33"/>
        <v xml:space="preserve"> (Рабочий ток) Объем рециркулируемого воздуха внутреннего блока: </v>
      </c>
      <c r="O256" t="str">
        <f t="shared" si="34"/>
        <v xml:space="preserve"> (Внутренний блок) Размеры (Ш × Г × В): </v>
      </c>
      <c r="P256" t="str">
        <f t="shared" si="35"/>
        <v xml:space="preserve"> (Внутренний блок) Упаковка (Ш × Г × В): </v>
      </c>
      <c r="Q256" t="str">
        <f t="shared" si="36"/>
        <v xml:space="preserve"> (Внутренний блок) Масса (нетто / брутто): </v>
      </c>
      <c r="R256" t="str">
        <f>CONCATENATE($R$4,": ",CONCATENATE("S[",CONCATENATE(Worksheet!R250," / ",Worksheet!S250),"]"))</f>
        <v xml:space="preserve"> (Внутренний блок) Уровень шума мин. / макс.: S[ / ]</v>
      </c>
      <c r="S256" t="str">
        <f>CONCATENATE($S$4,": ",CONCATENATE("S[",Worksheet!AK250,"]"))</f>
        <v xml:space="preserve"> (Наружный блок) Марка компрессора: S[]</v>
      </c>
      <c r="T256" t="str">
        <f t="shared" si="37"/>
        <v xml:space="preserve"> (Наружный блок) Размеры (Ш × Г × В): </v>
      </c>
      <c r="U256" t="str">
        <f t="shared" si="38"/>
        <v xml:space="preserve"> (Наружный блок) Упаковка (Ш × Г × В): </v>
      </c>
      <c r="V256" t="str">
        <f t="shared" si="39"/>
        <v xml:space="preserve"> (Наружный блок) Масса (нетто / брутто): </v>
      </c>
      <c r="W256" t="str">
        <f>CONCATENATE($W$4,": ",CONCATENATE("N[",Worksheet!V250,"]"))</f>
        <v xml:space="preserve"> (Наружный блок) Максимальный уровень шума: N[]</v>
      </c>
      <c r="X256" t="str">
        <f>CONCATENATE("N[",Worksheet!AM250,"]")</f>
        <v>N[9,52]</v>
      </c>
      <c r="Y256" t="str">
        <f>CONCATENATE($Y$4,": ",CONCATENATE("N[",Worksheet!AN250,"]"))</f>
        <v xml:space="preserve"> (Соединительные трубы) Газовая линия : N[15,9]</v>
      </c>
      <c r="Z256" t="str">
        <f>CONCATENATE($Z$4,": ",CONCATENATE("N[",Worksheet!P250,"]"))</f>
        <v xml:space="preserve"> (Соединительные трубы) Максимальная длина трубопровода: N[]</v>
      </c>
      <c r="AA256" t="str">
        <f>CONCATENATE($AA$4,": ",CONCATENATE("S[",Worksheet!Q250,"]"))</f>
        <v xml:space="preserve"> (Соединительные трубы) Максимальный перепад высот: S[]</v>
      </c>
      <c r="AB256" t="str">
        <f>CONCATENATE($AB$4,": ",CONCATENATE("S[",CONCATENATE("от ",Worksheet!W250," до +",Worksheet!X250),"]"))</f>
        <v xml:space="preserve"> (Допустимая темп. наружного воздуха) Охлаждение: S[от  до +]</v>
      </c>
      <c r="AC256" t="str">
        <f>CONCATENATE($AC$4,": ",CONCATENATE("S[",CONCATENATE("от ",Worksheet!Y250," до +",Worksheet!Z250),"]"))</f>
        <v xml:space="preserve"> (Допустимая темп. наружного воздуха) Обогрев: S[от  до +]</v>
      </c>
    </row>
    <row r="257" spans="1:29" x14ac:dyDescent="0.25">
      <c r="A257" t="str">
        <f>CONCATENATE($A$4,": ",CONCATENATE("E[",Worksheet!B251,"]"))</f>
        <v>Производитель: E[LESSAR]</v>
      </c>
      <c r="B257" s="11" t="str">
        <f>CONCATENATE($B$4,": ",CONCATENATE(Worksheet!C251,"[",IF(LEFT(TRIM(Worksheet!D251),6)="Сплит-","Сплит-система",IF(LEFT(TRIM(Worksheet!D251),1)="Блок н","Наружный блок","Блок внутренний")),"]"))</f>
        <v xml:space="preserve"> Тип: MULTY[Блок внутренний]</v>
      </c>
      <c r="C257" t="str">
        <f>CONCATENATE($C$4,": ",CONCATENATE("N[",Worksheet!L251,"]"))</f>
        <v xml:space="preserve"> (Сплит система) Холодопроизводительность: N[2,34]</v>
      </c>
      <c r="D257" t="str">
        <f>CONCATENATE($D$4,": ",CONCATENATE("N[",Worksheet!AC251,"]"))</f>
        <v xml:space="preserve"> (Сплит система) Площадь помещения: N[24]</v>
      </c>
      <c r="E257" t="str">
        <f>CONCATENATE($E$4,": ",IF(Worksheet!K251="Y",CONCATENATE("S[","да]"),CONCATENATE("S[","нет]")))</f>
        <v xml:space="preserve"> (Сплит система) Инвертор: S[да]</v>
      </c>
      <c r="F257" t="str">
        <f>CONCATENATE($F$4,": ",CONCATENATE("N[",Worksheet!M251,"]"))</f>
        <v xml:space="preserve"> (Сплит система) Теплопроизводительность: N[2,63]</v>
      </c>
      <c r="G257" t="str">
        <f>CONCATENATE($G$4,": ",CONCATENATE("N[",Worksheet!N251,"]"))</f>
        <v xml:space="preserve"> (Потребляемая мощность) Охлаждение: N[0,024]</v>
      </c>
      <c r="H257" t="str">
        <f>CONCATENATE($H$4,": ",CONCATENATE("N[",Worksheet!O251,"]"))</f>
        <v xml:space="preserve"> (Потребляемая мощность) Обогрев: N[0,024]</v>
      </c>
      <c r="I257" t="str">
        <f t="shared" si="30"/>
        <v xml:space="preserve"> (Рабочий ток) Охлаждение: </v>
      </c>
      <c r="J257" t="str">
        <f t="shared" si="31"/>
        <v xml:space="preserve"> (Рабочий ток) Обогрев: </v>
      </c>
      <c r="K257" t="str">
        <f t="shared" si="31"/>
        <v xml:space="preserve"> (Рабочий ток) Обогрев: </v>
      </c>
      <c r="L257" t="str">
        <f>CONCATENATE($L$4,": ",CONCATENATE("S[",Worksheet!AT251,"]"))</f>
        <v xml:space="preserve"> (Рабочий ток) Хладагент: S[R410A]</v>
      </c>
      <c r="M257" t="str">
        <f t="shared" si="32"/>
        <v xml:space="preserve"> (Рабочий ток) Количество хладагента: </v>
      </c>
      <c r="N257" t="str">
        <f t="shared" si="33"/>
        <v xml:space="preserve"> (Рабочий ток) Объем рециркулируемого воздуха внутреннего блока: </v>
      </c>
      <c r="O257" t="str">
        <f t="shared" si="34"/>
        <v xml:space="preserve"> (Внутренний блок) Размеры (Ш × Г × В): </v>
      </c>
      <c r="P257" t="str">
        <f t="shared" si="35"/>
        <v xml:space="preserve"> (Внутренний блок) Упаковка (Ш × Г × В): </v>
      </c>
      <c r="Q257" t="str">
        <f t="shared" si="36"/>
        <v xml:space="preserve"> (Внутренний блок) Масса (нетто / брутто): </v>
      </c>
      <c r="R257" t="str">
        <f>CONCATENATE($R$4,": ",CONCATENATE("S[",CONCATENATE(Worksheet!R251," / ",Worksheet!S251),"]"))</f>
        <v xml:space="preserve"> (Внутренний блок) Уровень шума мин. / макс.: S[ / ]</v>
      </c>
      <c r="S257" t="str">
        <f>CONCATENATE($S$4,": ",CONCATENATE("S[",Worksheet!AK251,"]"))</f>
        <v xml:space="preserve"> (Наружный блок) Марка компрессора: S[]</v>
      </c>
      <c r="T257" t="str">
        <f t="shared" si="37"/>
        <v xml:space="preserve"> (Наружный блок) Размеры (Ш × Г × В): </v>
      </c>
      <c r="U257" t="str">
        <f t="shared" si="38"/>
        <v xml:space="preserve"> (Наружный блок) Упаковка (Ш × Г × В): </v>
      </c>
      <c r="V257" t="str">
        <f t="shared" si="39"/>
        <v xml:space="preserve"> (Наружный блок) Масса (нетто / брутто): </v>
      </c>
      <c r="W257" t="str">
        <f>CONCATENATE($W$4,": ",CONCATENATE("N[",Worksheet!V251,"]"))</f>
        <v xml:space="preserve"> (Наружный блок) Максимальный уровень шума: N[]</v>
      </c>
      <c r="X257" t="str">
        <f>CONCATENATE("N[",Worksheet!AM251,"]")</f>
        <v>N[6,35]</v>
      </c>
      <c r="Y257" t="str">
        <f>CONCATENATE($Y$4,": ",CONCATENATE("N[",Worksheet!AN251,"]"))</f>
        <v xml:space="preserve"> (Соединительные трубы) Газовая линия : N[9,53]</v>
      </c>
      <c r="Z257" t="str">
        <f>CONCATENATE($Z$4,": ",CONCATENATE("N[",Worksheet!P251,"]"))</f>
        <v xml:space="preserve"> (Соединительные трубы) Максимальная длина трубопровода: N[]</v>
      </c>
      <c r="AA257" t="str">
        <f>CONCATENATE($AA$4,": ",CONCATENATE("S[",Worksheet!Q251,"]"))</f>
        <v xml:space="preserve"> (Соединительные трубы) Максимальный перепад высот: S[]</v>
      </c>
      <c r="AB257" t="str">
        <f>CONCATENATE($AB$4,": ",CONCATENATE("S[",CONCATENATE("от ",Worksheet!W251," до +",Worksheet!X251),"]"))</f>
        <v xml:space="preserve"> (Допустимая темп. наружного воздуха) Охлаждение: S[от  до +]</v>
      </c>
      <c r="AC257" t="str">
        <f>CONCATENATE($AC$4,": ",CONCATENATE("S[",CONCATENATE("от ",Worksheet!Y251," до +",Worksheet!Z251),"]"))</f>
        <v xml:space="preserve"> (Допустимая темп. наружного воздуха) Обогрев: S[от  до +]</v>
      </c>
    </row>
    <row r="258" spans="1:29" x14ac:dyDescent="0.25">
      <c r="A258" t="str">
        <f>CONCATENATE($A$4,": ",CONCATENATE("E[",Worksheet!B252,"]"))</f>
        <v>Производитель: E[LESSAR]</v>
      </c>
      <c r="B258" s="11" t="str">
        <f>CONCATENATE($B$4,": ",CONCATENATE(Worksheet!C252,"[",IF(LEFT(TRIM(Worksheet!D252),6)="Сплит-","Сплит-система",IF(LEFT(TRIM(Worksheet!D252),1)="Блок н","Наружный блок","Блок внутренний")),"]"))</f>
        <v xml:space="preserve"> Тип: MULTY[Блок внутренний]</v>
      </c>
      <c r="C258" t="str">
        <f>CONCATENATE($C$4,": ",CONCATENATE("N[",Worksheet!L252,"]"))</f>
        <v xml:space="preserve"> (Сплит система) Холодопроизводительность: N[2,63]</v>
      </c>
      <c r="D258" t="str">
        <f>CONCATENATE($D$4,": ",CONCATENATE("N[",Worksheet!AC252,"]"))</f>
        <v xml:space="preserve"> (Сплит система) Площадь помещения: N[13]</v>
      </c>
      <c r="E258" t="str">
        <f>CONCATENATE($E$4,": ",IF(Worksheet!K252="Y",CONCATENATE("S[","да]"),CONCATENATE("S[","нет]")))</f>
        <v xml:space="preserve"> (Сплит система) Инвертор: S[да]</v>
      </c>
      <c r="F258" t="str">
        <f>CONCATENATE($F$4,": ",CONCATENATE("N[",Worksheet!M252,"]"))</f>
        <v xml:space="preserve"> (Сплит система) Теплопроизводительность: N[2,93]</v>
      </c>
      <c r="G258" t="str">
        <f>CONCATENATE($G$4,": ",CONCATENATE("N[",Worksheet!N252,"]"))</f>
        <v xml:space="preserve"> (Потребляемая мощность) Охлаждение: N[0,02]</v>
      </c>
      <c r="H258" t="str">
        <f>CONCATENATE($H$4,": ",CONCATENATE("N[",Worksheet!O252,"]"))</f>
        <v xml:space="preserve"> (Потребляемая мощность) Обогрев: N[0,02]</v>
      </c>
      <c r="I258" t="str">
        <f t="shared" si="30"/>
        <v xml:space="preserve"> (Рабочий ток) Охлаждение: </v>
      </c>
      <c r="J258" t="str">
        <f t="shared" si="31"/>
        <v xml:space="preserve"> (Рабочий ток) Обогрев: </v>
      </c>
      <c r="K258" t="str">
        <f t="shared" si="31"/>
        <v xml:space="preserve"> (Рабочий ток) Обогрев: </v>
      </c>
      <c r="L258" t="str">
        <f>CONCATENATE($L$4,": ",CONCATENATE("S[",Worksheet!AT252,"]"))</f>
        <v xml:space="preserve"> (Рабочий ток) Хладагент: S[R410A]</v>
      </c>
      <c r="M258" t="str">
        <f t="shared" si="32"/>
        <v xml:space="preserve"> (Рабочий ток) Количество хладагента: </v>
      </c>
      <c r="N258" t="str">
        <f t="shared" si="33"/>
        <v xml:space="preserve"> (Рабочий ток) Объем рециркулируемого воздуха внутреннего блока: </v>
      </c>
      <c r="O258" t="str">
        <f t="shared" si="34"/>
        <v xml:space="preserve"> (Внутренний блок) Размеры (Ш × Г × В): </v>
      </c>
      <c r="P258" t="str">
        <f t="shared" si="35"/>
        <v xml:space="preserve"> (Внутренний блок) Упаковка (Ш × Г × В): </v>
      </c>
      <c r="Q258" t="str">
        <f t="shared" si="36"/>
        <v xml:space="preserve"> (Внутренний блок) Масса (нетто / брутто): </v>
      </c>
      <c r="R258" t="str">
        <f>CONCATENATE($R$4,": ",CONCATENATE("S[",CONCATENATE(Worksheet!R252," / ",Worksheet!S252),"]"))</f>
        <v xml:space="preserve"> (Внутренний блок) Уровень шума мин. / макс.: S[ / ]</v>
      </c>
      <c r="S258" t="str">
        <f>CONCATENATE($S$4,": ",CONCATENATE("S[",Worksheet!AK252,"]"))</f>
        <v xml:space="preserve"> (Наружный блок) Марка компрессора: S[]</v>
      </c>
      <c r="T258" t="str">
        <f t="shared" si="37"/>
        <v xml:space="preserve"> (Наружный блок) Размеры (Ш × Г × В): </v>
      </c>
      <c r="U258" t="str">
        <f t="shared" si="38"/>
        <v xml:space="preserve"> (Наружный блок) Упаковка (Ш × Г × В): </v>
      </c>
      <c r="V258" t="str">
        <f t="shared" si="39"/>
        <v xml:space="preserve"> (Наружный блок) Масса (нетто / брутто): </v>
      </c>
      <c r="W258" t="str">
        <f>CONCATENATE($W$4,": ",CONCATENATE("N[",Worksheet!V252,"]"))</f>
        <v xml:space="preserve"> (Наружный блок) Максимальный уровень шума: N[]</v>
      </c>
      <c r="X258" t="str">
        <f>CONCATENATE("N[",Worksheet!AM252,"]")</f>
        <v>N[6,35]</v>
      </c>
      <c r="Y258" t="str">
        <f>CONCATENATE($Y$4,": ",CONCATENATE("N[",Worksheet!AN252,"]"))</f>
        <v xml:space="preserve"> (Соединительные трубы) Газовая линия : N[9,53]</v>
      </c>
      <c r="Z258" t="str">
        <f>CONCATENATE($Z$4,": ",CONCATENATE("N[",Worksheet!P252,"]"))</f>
        <v xml:space="preserve"> (Соединительные трубы) Максимальная длина трубопровода: N[]</v>
      </c>
      <c r="AA258" t="str">
        <f>CONCATENATE($AA$4,": ",CONCATENATE("S[",Worksheet!Q252,"]"))</f>
        <v xml:space="preserve"> (Соединительные трубы) Максимальный перепад высот: S[]</v>
      </c>
      <c r="AB258" t="str">
        <f>CONCATENATE($AB$4,": ",CONCATENATE("S[",CONCATENATE("от ",Worksheet!W252," до +",Worksheet!X252),"]"))</f>
        <v xml:space="preserve"> (Допустимая темп. наружного воздуха) Охлаждение: S[от  до +]</v>
      </c>
      <c r="AC258" t="str">
        <f>CONCATENATE($AC$4,": ",CONCATENATE("S[",CONCATENATE("от ",Worksheet!Y252," до +",Worksheet!Z252),"]"))</f>
        <v xml:space="preserve"> (Допустимая темп. наружного воздуха) Обогрев: S[от  до +]</v>
      </c>
    </row>
    <row r="259" spans="1:29" x14ac:dyDescent="0.25">
      <c r="A259" t="str">
        <f>CONCATENATE($A$4,": ",CONCATENATE("E[",Worksheet!B253,"]"))</f>
        <v>Производитель: E[LESSAR]</v>
      </c>
      <c r="B259" s="11" t="str">
        <f>CONCATENATE($B$4,": ",CONCATENATE(Worksheet!C253,"[",IF(LEFT(TRIM(Worksheet!D253),6)="Сплит-","Сплит-система",IF(LEFT(TRIM(Worksheet!D253),1)="Блок н","Наружный блок","Блок внутренний")),"]"))</f>
        <v xml:space="preserve"> Тип: MULTY[Блок внутренний]</v>
      </c>
      <c r="C259" t="str">
        <f>CONCATENATE($C$4,": ",CONCATENATE("N[",Worksheet!L253,"]"))</f>
        <v xml:space="preserve"> (Сплит система) Холодопроизводительность: N[3,51]</v>
      </c>
      <c r="D259" t="str">
        <f>CONCATENATE($D$4,": ",CONCATENATE("N[",Worksheet!AC253,"]"))</f>
        <v xml:space="preserve"> (Сплит система) Площадь помещения: N[18]</v>
      </c>
      <c r="E259" t="str">
        <f>CONCATENATE($E$4,": ",IF(Worksheet!K253="Y",CONCATENATE("S[","да]"),CONCATENATE("S[","нет]")))</f>
        <v xml:space="preserve"> (Сплит система) Инвертор: S[да]</v>
      </c>
      <c r="F259" t="str">
        <f>CONCATENATE($F$4,": ",CONCATENATE("N[",Worksheet!M253,"]"))</f>
        <v xml:space="preserve"> (Сплит система) Теплопроизводительность: N[3,8]</v>
      </c>
      <c r="G259" t="str">
        <f>CONCATENATE($G$4,": ",CONCATENATE("N[",Worksheet!N253,"]"))</f>
        <v xml:space="preserve"> (Потребляемая мощность) Охлаждение: N[0,02]</v>
      </c>
      <c r="H259" t="str">
        <f>CONCATENATE($H$4,": ",CONCATENATE("N[",Worksheet!O253,"]"))</f>
        <v xml:space="preserve"> (Потребляемая мощность) Обогрев: N[0,02]</v>
      </c>
      <c r="I259" t="str">
        <f t="shared" si="30"/>
        <v xml:space="preserve"> (Рабочий ток) Охлаждение: </v>
      </c>
      <c r="J259" t="str">
        <f t="shared" si="31"/>
        <v xml:space="preserve"> (Рабочий ток) Обогрев: </v>
      </c>
      <c r="K259" t="str">
        <f t="shared" si="31"/>
        <v xml:space="preserve"> (Рабочий ток) Обогрев: </v>
      </c>
      <c r="L259" t="str">
        <f>CONCATENATE($L$4,": ",CONCATENATE("S[",Worksheet!AT253,"]"))</f>
        <v xml:space="preserve"> (Рабочий ток) Хладагент: S[R410A]</v>
      </c>
      <c r="M259" t="str">
        <f t="shared" si="32"/>
        <v xml:space="preserve"> (Рабочий ток) Количество хладагента: </v>
      </c>
      <c r="N259" t="str">
        <f t="shared" si="33"/>
        <v xml:space="preserve"> (Рабочий ток) Объем рециркулируемого воздуха внутреннего блока: </v>
      </c>
      <c r="O259" t="str">
        <f t="shared" si="34"/>
        <v xml:space="preserve"> (Внутренний блок) Размеры (Ш × Г × В): </v>
      </c>
      <c r="P259" t="str">
        <f t="shared" si="35"/>
        <v xml:space="preserve"> (Внутренний блок) Упаковка (Ш × Г × В): </v>
      </c>
      <c r="Q259" t="str">
        <f t="shared" si="36"/>
        <v xml:space="preserve"> (Внутренний блок) Масса (нетто / брутто): </v>
      </c>
      <c r="R259" t="str">
        <f>CONCATENATE($R$4,": ",CONCATENATE("S[",CONCATENATE(Worksheet!R253," / ",Worksheet!S253),"]"))</f>
        <v xml:space="preserve"> (Внутренний блок) Уровень шума мин. / макс.: S[ / ]</v>
      </c>
      <c r="S259" t="str">
        <f>CONCATENATE($S$4,": ",CONCATENATE("S[",Worksheet!AK253,"]"))</f>
        <v xml:space="preserve"> (Наружный блок) Марка компрессора: S[]</v>
      </c>
      <c r="T259" t="str">
        <f t="shared" si="37"/>
        <v xml:space="preserve"> (Наружный блок) Размеры (Ш × Г × В): </v>
      </c>
      <c r="U259" t="str">
        <f t="shared" si="38"/>
        <v xml:space="preserve"> (Наружный блок) Упаковка (Ш × Г × В): </v>
      </c>
      <c r="V259" t="str">
        <f t="shared" si="39"/>
        <v xml:space="preserve"> (Наружный блок) Масса (нетто / брутто): </v>
      </c>
      <c r="W259" t="str">
        <f>CONCATENATE($W$4,": ",CONCATENATE("N[",Worksheet!V253,"]"))</f>
        <v xml:space="preserve"> (Наружный блок) Максимальный уровень шума: N[]</v>
      </c>
      <c r="X259" t="str">
        <f>CONCATENATE("N[",Worksheet!AM253,"]")</f>
        <v>N[6,35]</v>
      </c>
      <c r="Y259" t="str">
        <f>CONCATENATE($Y$4,": ",CONCATENATE("N[",Worksheet!AN253,"]"))</f>
        <v xml:space="preserve"> (Соединительные трубы) Газовая линия : N[9,53]</v>
      </c>
      <c r="Z259" t="str">
        <f>CONCATENATE($Z$4,": ",CONCATENATE("N[",Worksheet!P253,"]"))</f>
        <v xml:space="preserve"> (Соединительные трубы) Максимальная длина трубопровода: N[]</v>
      </c>
      <c r="AA259" t="str">
        <f>CONCATENATE($AA$4,": ",CONCATENATE("S[",Worksheet!Q253,"]"))</f>
        <v xml:space="preserve"> (Соединительные трубы) Максимальный перепад высот: S[]</v>
      </c>
      <c r="AB259" t="str">
        <f>CONCATENATE($AB$4,": ",CONCATENATE("S[",CONCATENATE("от ",Worksheet!W253," до +",Worksheet!X253),"]"))</f>
        <v xml:space="preserve"> (Допустимая темп. наружного воздуха) Охлаждение: S[от  до +]</v>
      </c>
      <c r="AC259" t="str">
        <f>CONCATENATE($AC$4,": ",CONCATENATE("S[",CONCATENATE("от ",Worksheet!Y253," до +",Worksheet!Z253),"]"))</f>
        <v xml:space="preserve"> (Допустимая темп. наружного воздуха) Обогрев: S[от  до +]</v>
      </c>
    </row>
    <row r="260" spans="1:29" x14ac:dyDescent="0.25">
      <c r="A260" t="str">
        <f>CONCATENATE($A$4,": ",CONCATENATE("E[",Worksheet!B254,"]"))</f>
        <v>Производитель: E[LESSAR]</v>
      </c>
      <c r="B260" s="11" t="str">
        <f>CONCATENATE($B$4,": ",CONCATENATE(Worksheet!C254,"[",IF(LEFT(TRIM(Worksheet!D254),6)="Сплит-","Сплит-система",IF(LEFT(TRIM(Worksheet!D254),1)="Блок н","Наружный блок","Блок внутренний")),"]"))</f>
        <v xml:space="preserve"> Тип: MULTY[Блок внутренний]</v>
      </c>
      <c r="C260" t="str">
        <f>CONCATENATE($C$4,": ",CONCATENATE("N[",Worksheet!L254,"]"))</f>
        <v xml:space="preserve"> (Сплит система) Холодопроизводительность: N[5,27]</v>
      </c>
      <c r="D260" t="str">
        <f>CONCATENATE($D$4,": ",CONCATENATE("N[",Worksheet!AC254,"]"))</f>
        <v xml:space="preserve"> (Сплит система) Площадь помещения: N[25]</v>
      </c>
      <c r="E260" t="str">
        <f>CONCATENATE($E$4,": ",IF(Worksheet!K254="Y",CONCATENATE("S[","да]"),CONCATENATE("S[","нет]")))</f>
        <v xml:space="preserve"> (Сплит система) Инвертор: S[да]</v>
      </c>
      <c r="F260" t="str">
        <f>CONCATENATE($F$4,": ",CONCATENATE("N[",Worksheet!M254,"]"))</f>
        <v xml:space="preserve"> (Сплит система) Теплопроизводительность: N[5,86]</v>
      </c>
      <c r="G260" t="str">
        <f>CONCATENATE($G$4,": ",CONCATENATE("N[",Worksheet!N254,"]"))</f>
        <v xml:space="preserve"> (Потребляемая мощность) Охлаждение: N[0,03]</v>
      </c>
      <c r="H260" t="str">
        <f>CONCATENATE($H$4,": ",CONCATENATE("N[",Worksheet!O254,"]"))</f>
        <v xml:space="preserve"> (Потребляемая мощность) Обогрев: N[0,03]</v>
      </c>
      <c r="I260" t="str">
        <f t="shared" si="30"/>
        <v xml:space="preserve"> (Рабочий ток) Охлаждение: </v>
      </c>
      <c r="J260" t="str">
        <f t="shared" si="31"/>
        <v xml:space="preserve"> (Рабочий ток) Обогрев: </v>
      </c>
      <c r="K260" t="str">
        <f t="shared" si="31"/>
        <v xml:space="preserve"> (Рабочий ток) Обогрев: </v>
      </c>
      <c r="L260" t="str">
        <f>CONCATENATE($L$4,": ",CONCATENATE("S[",Worksheet!AT254,"]"))</f>
        <v xml:space="preserve"> (Рабочий ток) Хладагент: S[R410A]</v>
      </c>
      <c r="M260" t="str">
        <f t="shared" si="32"/>
        <v xml:space="preserve"> (Рабочий ток) Количество хладагента: </v>
      </c>
      <c r="N260" t="str">
        <f t="shared" si="33"/>
        <v xml:space="preserve"> (Рабочий ток) Объем рециркулируемого воздуха внутреннего блока: </v>
      </c>
      <c r="O260" t="str">
        <f t="shared" si="34"/>
        <v xml:space="preserve"> (Внутренний блок) Размеры (Ш × Г × В): </v>
      </c>
      <c r="P260" t="str">
        <f t="shared" si="35"/>
        <v xml:space="preserve"> (Внутренний блок) Упаковка (Ш × Г × В): </v>
      </c>
      <c r="Q260" t="str">
        <f t="shared" si="36"/>
        <v xml:space="preserve"> (Внутренний блок) Масса (нетто / брутто): </v>
      </c>
      <c r="R260" t="str">
        <f>CONCATENATE($R$4,": ",CONCATENATE("S[",CONCATENATE(Worksheet!R254," / ",Worksheet!S254),"]"))</f>
        <v xml:space="preserve"> (Внутренний блок) Уровень шума мин. / макс.: S[29 / 42]</v>
      </c>
      <c r="S260" t="str">
        <f>CONCATENATE($S$4,": ",CONCATENATE("S[",Worksheet!AK254,"]"))</f>
        <v xml:space="preserve"> (Наружный блок) Марка компрессора: S[]</v>
      </c>
      <c r="T260" t="str">
        <f t="shared" si="37"/>
        <v xml:space="preserve"> (Наружный блок) Размеры (Ш × Г × В): </v>
      </c>
      <c r="U260" t="str">
        <f t="shared" si="38"/>
        <v xml:space="preserve"> (Наружный блок) Упаковка (Ш × Г × В): </v>
      </c>
      <c r="V260" t="str">
        <f t="shared" si="39"/>
        <v xml:space="preserve"> (Наружный блок) Масса (нетто / брутто): </v>
      </c>
      <c r="W260" t="str">
        <f>CONCATENATE($W$4,": ",CONCATENATE("N[",Worksheet!V254,"]"))</f>
        <v xml:space="preserve"> (Наружный блок) Максимальный уровень шума: N[]</v>
      </c>
      <c r="X260" t="str">
        <f>CONCATENATE("N[",Worksheet!AM254,"]")</f>
        <v>N[6,35]</v>
      </c>
      <c r="Y260" t="str">
        <f>CONCATENATE($Y$4,": ",CONCATENATE("N[",Worksheet!AN254,"]"))</f>
        <v xml:space="preserve"> (Соединительные трубы) Газовая линия : N[12,7]</v>
      </c>
      <c r="Z260" t="str">
        <f>CONCATENATE($Z$4,": ",CONCATENATE("N[",Worksheet!P254,"]"))</f>
        <v xml:space="preserve"> (Соединительные трубы) Максимальная длина трубопровода: N[]</v>
      </c>
      <c r="AA260" t="str">
        <f>CONCATENATE($AA$4,": ",CONCATENATE("S[",Worksheet!Q254,"]"))</f>
        <v xml:space="preserve"> (Соединительные трубы) Максимальный перепад высот: S[]</v>
      </c>
      <c r="AB260" t="str">
        <f>CONCATENATE($AB$4,": ",CONCATENATE("S[",CONCATENATE("от ",Worksheet!W254," до +",Worksheet!X254),"]"))</f>
        <v xml:space="preserve"> (Допустимая темп. наружного воздуха) Охлаждение: S[от  до +]</v>
      </c>
      <c r="AC260" t="str">
        <f>CONCATENATE($AC$4,": ",CONCATENATE("S[",CONCATENATE("от ",Worksheet!Y254," до +",Worksheet!Z254),"]"))</f>
        <v xml:space="preserve"> (Допустимая темп. наружного воздуха) Обогрев: S[от  до +]</v>
      </c>
    </row>
    <row r="261" spans="1:29" x14ac:dyDescent="0.25">
      <c r="A261" t="str">
        <f>CONCATENATE($A$4,": ",CONCATENATE("E[",Worksheet!B255,"]"))</f>
        <v>Производитель: E[LESSAR]</v>
      </c>
      <c r="B261" s="11" t="str">
        <f>CONCATENATE($B$4,": ",CONCATENATE(Worksheet!C255,"[",IF(LEFT(TRIM(Worksheet!D255),6)="Сплит-","Сплит-система",IF(LEFT(TRIM(Worksheet!D255),1)="Блок н","Наружный блок","Блок внутренний")),"]"))</f>
        <v xml:space="preserve"> Тип: MULTY[Блок внутренний]</v>
      </c>
      <c r="C261" t="str">
        <f>CONCATENATE($C$4,": ",CONCATENATE("N[",Worksheet!L255,"]"))</f>
        <v xml:space="preserve"> (Сплит система) Холодопроизводительность: N[7,03]</v>
      </c>
      <c r="D261" t="str">
        <f>CONCATENATE($D$4,": ",CONCATENATE("N[",Worksheet!AC255,"]"))</f>
        <v xml:space="preserve"> (Сплит система) Площадь помещения: N[32]</v>
      </c>
      <c r="E261" t="str">
        <f>CONCATENATE($E$4,": ",IF(Worksheet!K255="Y",CONCATENATE("S[","да]"),CONCATENATE("S[","нет]")))</f>
        <v xml:space="preserve"> (Сплит система) Инвертор: S[да]</v>
      </c>
      <c r="F261" t="str">
        <f>CONCATENATE($F$4,": ",CONCATENATE("N[",Worksheet!M255,"]"))</f>
        <v xml:space="preserve"> (Сплит система) Теплопроизводительность: N[7,91]</v>
      </c>
      <c r="G261" t="str">
        <f>CONCATENATE($G$4,": ",CONCATENATE("N[",Worksheet!N255,"]"))</f>
        <v xml:space="preserve"> (Потребляемая мощность) Охлаждение: N[0,06]</v>
      </c>
      <c r="H261" t="str">
        <f>CONCATENATE($H$4,": ",CONCATENATE("N[",Worksheet!O255,"]"))</f>
        <v xml:space="preserve"> (Потребляемая мощность) Обогрев: N[0,06]</v>
      </c>
      <c r="I261" t="str">
        <f t="shared" si="30"/>
        <v xml:space="preserve"> (Рабочий ток) Охлаждение: </v>
      </c>
      <c r="J261" t="str">
        <f t="shared" si="31"/>
        <v xml:space="preserve"> (Рабочий ток) Обогрев: </v>
      </c>
      <c r="K261" t="str">
        <f t="shared" si="31"/>
        <v xml:space="preserve"> (Рабочий ток) Обогрев: </v>
      </c>
      <c r="L261" t="str">
        <f>CONCATENATE($L$4,": ",CONCATENATE("S[",Worksheet!AT255,"]"))</f>
        <v xml:space="preserve"> (Рабочий ток) Хладагент: S[R410A]</v>
      </c>
      <c r="M261" t="str">
        <f t="shared" si="32"/>
        <v xml:space="preserve"> (Рабочий ток) Количество хладагента: </v>
      </c>
      <c r="N261" t="str">
        <f t="shared" si="33"/>
        <v xml:space="preserve"> (Рабочий ток) Объем рециркулируемого воздуха внутреннего блока: </v>
      </c>
      <c r="O261" t="str">
        <f t="shared" si="34"/>
        <v xml:space="preserve"> (Внутренний блок) Размеры (Ш × Г × В): </v>
      </c>
      <c r="P261" t="str">
        <f t="shared" si="35"/>
        <v xml:space="preserve"> (Внутренний блок) Упаковка (Ш × Г × В): </v>
      </c>
      <c r="Q261" t="str">
        <f t="shared" si="36"/>
        <v xml:space="preserve"> (Внутренний блок) Масса (нетто / брутто): </v>
      </c>
      <c r="R261" t="str">
        <f>CONCATENATE($R$4,": ",CONCATENATE("S[",CONCATENATE(Worksheet!R255," / ",Worksheet!S255),"]"))</f>
        <v xml:space="preserve"> (Внутренний блок) Уровень шума мин. / макс.: S[ / ]</v>
      </c>
      <c r="S261" t="str">
        <f>CONCATENATE($S$4,": ",CONCATENATE("S[",Worksheet!AK255,"]"))</f>
        <v xml:space="preserve"> (Наружный блок) Марка компрессора: S[]</v>
      </c>
      <c r="T261" t="str">
        <f t="shared" si="37"/>
        <v xml:space="preserve"> (Наружный блок) Размеры (Ш × Г × В): </v>
      </c>
      <c r="U261" t="str">
        <f t="shared" si="38"/>
        <v xml:space="preserve"> (Наружный блок) Упаковка (Ш × Г × В): </v>
      </c>
      <c r="V261" t="str">
        <f t="shared" si="39"/>
        <v xml:space="preserve"> (Наружный блок) Масса (нетто / брутто): </v>
      </c>
      <c r="W261" t="str">
        <f>CONCATENATE($W$4,": ",CONCATENATE("N[",Worksheet!V255,"]"))</f>
        <v xml:space="preserve"> (Наружный блок) Максимальный уровень шума: N[]</v>
      </c>
      <c r="X261" t="str">
        <f>CONCATENATE("N[",Worksheet!AM255,"]")</f>
        <v>N[9,53]</v>
      </c>
      <c r="Y261" t="str">
        <f>CONCATENATE($Y$4,": ",CONCATENATE("N[",Worksheet!AN255,"]"))</f>
        <v xml:space="preserve"> (Соединительные трубы) Газовая линия : N[15,88]</v>
      </c>
      <c r="Z261" t="str">
        <f>CONCATENATE($Z$4,": ",CONCATENATE("N[",Worksheet!P255,"]"))</f>
        <v xml:space="preserve"> (Соединительные трубы) Максимальная длина трубопровода: N[]</v>
      </c>
      <c r="AA261" t="str">
        <f>CONCATENATE($AA$4,": ",CONCATENATE("S[",Worksheet!Q255,"]"))</f>
        <v xml:space="preserve"> (Соединительные трубы) Максимальный перепад высот: S[]</v>
      </c>
      <c r="AB261" t="str">
        <f>CONCATENATE($AB$4,": ",CONCATENATE("S[",CONCATENATE("от ",Worksheet!W255," до +",Worksheet!X255),"]"))</f>
        <v xml:space="preserve"> (Допустимая темп. наружного воздуха) Охлаждение: S[от  до +]</v>
      </c>
      <c r="AC261" t="str">
        <f>CONCATENATE($AC$4,": ",CONCATENATE("S[",CONCATENATE("от ",Worksheet!Y255," до +",Worksheet!Z255),"]"))</f>
        <v xml:space="preserve"> (Допустимая темп. наружного воздуха) Обогрев: S[от  до +]</v>
      </c>
    </row>
    <row r="262" spans="1:29" x14ac:dyDescent="0.25">
      <c r="A262" t="str">
        <f>CONCATENATE($A$4,": ",CONCATENATE("E[",Worksheet!B256,"]"))</f>
        <v>Производитель: E[LESSAR]</v>
      </c>
      <c r="B262" s="11" t="str">
        <f>CONCATENATE($B$4,": ",CONCATENATE(Worksheet!C256,"[",IF(LEFT(TRIM(Worksheet!D256),6)="Сплит-","Сплит-система",IF(LEFT(TRIM(Worksheet!D256),1)="Блок н","Наружный блок","Блок внутренний")),"]"))</f>
        <v xml:space="preserve"> Тип: MULTY[Блок внутренний]</v>
      </c>
      <c r="C262" t="str">
        <f>CONCATENATE($C$4,": ",CONCATENATE("N[",Worksheet!L256,"]"))</f>
        <v xml:space="preserve"> (Сплит система) Холодопроизводительность: N[4,10 (1,44–4,79)]</v>
      </c>
      <c r="D262" t="str">
        <f>CONCATENATE($D$4,": ",CONCATENATE("N[",Worksheet!AC256,"]"))</f>
        <v xml:space="preserve"> (Сплит система) Площадь помещения: N[]</v>
      </c>
      <c r="E262" t="str">
        <f>CONCATENATE($E$4,": ",IF(Worksheet!K256="Y",CONCATENATE("S[","да]"),CONCATENATE("S[","нет]")))</f>
        <v xml:space="preserve"> (Сплит система) Инвертор: S[да]</v>
      </c>
      <c r="F262" t="str">
        <f>CONCATENATE($F$4,": ",CONCATENATE("N[",Worksheet!M256,"]"))</f>
        <v xml:space="preserve"> (Сплит система) Теплопроизводительность: N[4,40 (1,50–4,91)]</v>
      </c>
      <c r="G262" t="str">
        <f>CONCATENATE($G$4,": ",CONCATENATE("N[",Worksheet!N256,"]"))</f>
        <v xml:space="preserve"> (Потребляемая мощность) Охлаждение: N[1,270 (0,120–1,680)]</v>
      </c>
      <c r="H262" t="str">
        <f>CONCATENATE($H$4,": ",CONCATENATE("N[",Worksheet!O256,"]"))</f>
        <v xml:space="preserve"> (Потребляемая мощность) Обогрев: N[1,200 (0,228–1,850)]</v>
      </c>
      <c r="I262" t="str">
        <f t="shared" si="30"/>
        <v xml:space="preserve"> (Рабочий ток) Охлаждение: </v>
      </c>
      <c r="J262" t="str">
        <f t="shared" si="31"/>
        <v xml:space="preserve"> (Рабочий ток) Обогрев: </v>
      </c>
      <c r="K262" t="str">
        <f t="shared" si="31"/>
        <v xml:space="preserve"> (Рабочий ток) Обогрев: </v>
      </c>
      <c r="L262" t="str">
        <f>CONCATENATE($L$4,": ",CONCATENATE("S[",Worksheet!AT256,"]"))</f>
        <v xml:space="preserve"> (Рабочий ток) Хладагент: S[R32]</v>
      </c>
      <c r="M262" t="str">
        <f t="shared" si="32"/>
        <v xml:space="preserve"> (Рабочий ток) Количество хладагента: </v>
      </c>
      <c r="N262" t="str">
        <f t="shared" si="33"/>
        <v xml:space="preserve"> (Рабочий ток) Объем рециркулируемого воздуха внутреннего блока: </v>
      </c>
      <c r="O262" t="str">
        <f t="shared" si="34"/>
        <v xml:space="preserve"> (Внутренний блок) Размеры (Ш × Г × В): </v>
      </c>
      <c r="P262" t="str">
        <f t="shared" si="35"/>
        <v xml:space="preserve"> (Внутренний блок) Упаковка (Ш × Г × В): </v>
      </c>
      <c r="Q262" t="str">
        <f t="shared" si="36"/>
        <v xml:space="preserve"> (Внутренний блок) Масса (нетто / брутто): </v>
      </c>
      <c r="R262" t="str">
        <f>CONCATENATE($R$4,": ",CONCATENATE("S[",CONCATENATE(Worksheet!R256," / ",Worksheet!S256),"]"))</f>
        <v xml:space="preserve"> (Внутренний блок) Уровень шума мин. / макс.: S[ / ]</v>
      </c>
      <c r="S262" t="str">
        <f>CONCATENATE($S$4,": ",CONCATENATE("S[",Worksheet!AK256,"]"))</f>
        <v xml:space="preserve"> (Наружный блок) Марка компрессора: S[GMCC]</v>
      </c>
      <c r="T262" t="str">
        <f t="shared" si="37"/>
        <v xml:space="preserve"> (Наружный блок) Размеры (Ш × Г × В): </v>
      </c>
      <c r="U262" t="str">
        <f t="shared" si="38"/>
        <v xml:space="preserve"> (Наружный блок) Упаковка (Ш × Г × В): </v>
      </c>
      <c r="V262" t="str">
        <f t="shared" si="39"/>
        <v xml:space="preserve"> (Наружный блок) Масса (нетто / брутто): </v>
      </c>
      <c r="W262" t="str">
        <f>CONCATENATE($W$4,": ",CONCATENATE("N[",Worksheet!V256,"]"))</f>
        <v xml:space="preserve"> (Наружный блок) Максимальный уровень шума: N[]</v>
      </c>
      <c r="X262" t="str">
        <f>CONCATENATE("N[",Worksheet!AM256,"]")</f>
        <v>N[2 x 6,35]</v>
      </c>
      <c r="Y262" t="str">
        <f>CONCATENATE($Y$4,": ",CONCATENATE("N[",Worksheet!AN256,"]"))</f>
        <v xml:space="preserve"> (Соединительные трубы) Газовая линия : N[2 x 9,52]</v>
      </c>
      <c r="Z262" t="str">
        <f>CONCATENATE($Z$4,": ",CONCATENATE("N[",Worksheet!P256,"]"))</f>
        <v xml:space="preserve"> (Соединительные трубы) Максимальная длина трубопровода: N[40]</v>
      </c>
      <c r="AA262" t="str">
        <f>CONCATENATE($AA$4,": ",CONCATENATE("S[",Worksheet!Q256,"]"))</f>
        <v xml:space="preserve"> (Соединительные трубы) Максимальный перепад высот: S[15]</v>
      </c>
      <c r="AB262" t="str">
        <f>CONCATENATE($AB$4,": ",CONCATENATE("S[",CONCATENATE("от ",Worksheet!W256," до +",Worksheet!X256),"]"))</f>
        <v xml:space="preserve"> (Допустимая темп. наружного воздуха) Охлаждение: S[от -15 до +50]</v>
      </c>
      <c r="AC262" t="str">
        <f>CONCATENATE($AC$4,": ",CONCATENATE("S[",CONCATENATE("от ",Worksheet!Y256," до +",Worksheet!Z256),"]"))</f>
        <v xml:space="preserve"> (Допустимая темп. наружного воздуха) Обогрев: S[от -15 до +24]</v>
      </c>
    </row>
    <row r="263" spans="1:29" x14ac:dyDescent="0.25">
      <c r="A263" t="str">
        <f>CONCATENATE($A$4,": ",CONCATENATE("E[",Worksheet!B257,"]"))</f>
        <v>Производитель: E[LESSAR]</v>
      </c>
      <c r="B263" s="11" t="str">
        <f>CONCATENATE($B$4,": ",CONCATENATE(Worksheet!C257,"[",IF(LEFT(TRIM(Worksheet!D257),6)="Сплит-","Сплит-система",IF(LEFT(TRIM(Worksheet!D257),1)="Блок н","Наружный блок","Блок внутренний")),"]"))</f>
        <v xml:space="preserve"> Тип: MULTY[Блок внутренний]</v>
      </c>
      <c r="C263" t="str">
        <f>CONCATENATE($C$4,": ",CONCATENATE("N[",Worksheet!L257,"]"))</f>
        <v xml:space="preserve"> (Сплит система) Холодопроизводительность: N[4,10 (1,47–4,69)]</v>
      </c>
      <c r="D263" t="str">
        <f>CONCATENATE($D$4,": ",CONCATENATE("N[",Worksheet!AC257,"]"))</f>
        <v xml:space="preserve"> (Сплит система) Площадь помещения: N[]</v>
      </c>
      <c r="E263" t="str">
        <f>CONCATENATE($E$4,": ",IF(Worksheet!K257="Y",CONCATENATE("S[","да]"),CONCATENATE("S[","нет]")))</f>
        <v xml:space="preserve"> (Сплит система) Инвертор: S[да]</v>
      </c>
      <c r="F263" t="str">
        <f>CONCATENATE($F$4,": ",CONCATENATE("N[",Worksheet!M257,"]"))</f>
        <v xml:space="preserve"> (Сплит система) Теплопроизводительность: N[4,40 (1,61–4,84)]</v>
      </c>
      <c r="G263" t="str">
        <f>CONCATENATE($G$4,": ",CONCATENATE("N[",Worksheet!N257,"]"))</f>
        <v xml:space="preserve"> (Потребляемая мощность) Охлаждение: N[1,270 (0,105–1,670)]</v>
      </c>
      <c r="H263" t="str">
        <f>CONCATENATE($H$4,": ",CONCATENATE("N[",Worksheet!O257,"]"))</f>
        <v xml:space="preserve"> (Потребляемая мощность) Обогрев: N[1,185 (0,220–1,600)]</v>
      </c>
      <c r="I263" t="str">
        <f t="shared" si="30"/>
        <v xml:space="preserve"> (Рабочий ток) Охлаждение: </v>
      </c>
      <c r="J263" t="str">
        <f t="shared" si="31"/>
        <v xml:space="preserve"> (Рабочий ток) Обогрев: </v>
      </c>
      <c r="K263" t="str">
        <f t="shared" si="31"/>
        <v xml:space="preserve"> (Рабочий ток) Обогрев: </v>
      </c>
      <c r="L263" t="str">
        <f>CONCATENATE($L$4,": ",CONCATENATE("S[",Worksheet!AT257,"]"))</f>
        <v xml:space="preserve"> (Рабочий ток) Хладагент: S[R32]</v>
      </c>
      <c r="M263" t="str">
        <f t="shared" si="32"/>
        <v xml:space="preserve"> (Рабочий ток) Количество хладагента: </v>
      </c>
      <c r="N263" t="str">
        <f t="shared" si="33"/>
        <v xml:space="preserve"> (Рабочий ток) Объем рециркулируемого воздуха внутреннего блока: </v>
      </c>
      <c r="O263" t="str">
        <f t="shared" si="34"/>
        <v xml:space="preserve"> (Внутренний блок) Размеры (Ш × Г × В): </v>
      </c>
      <c r="P263" t="str">
        <f t="shared" si="35"/>
        <v xml:space="preserve"> (Внутренний блок) Упаковка (Ш × Г × В): </v>
      </c>
      <c r="Q263" t="str">
        <f t="shared" si="36"/>
        <v xml:space="preserve"> (Внутренний блок) Масса (нетто / брутто): </v>
      </c>
      <c r="R263" t="str">
        <f>CONCATENATE($R$4,": ",CONCATENATE("S[",CONCATENATE(Worksheet!R257," / ",Worksheet!S257),"]"))</f>
        <v xml:space="preserve"> (Внутренний блок) Уровень шума мин. / макс.: S[ / ]</v>
      </c>
      <c r="S263" t="str">
        <f>CONCATENATE($S$4,": ",CONCATENATE("S[",Worksheet!AK257,"]"))</f>
        <v xml:space="preserve"> (Наружный блок) Марка компрессора: S[GMCC]</v>
      </c>
      <c r="T263" t="str">
        <f t="shared" si="37"/>
        <v xml:space="preserve"> (Наружный блок) Размеры (Ш × Г × В): </v>
      </c>
      <c r="U263" t="str">
        <f t="shared" si="38"/>
        <v xml:space="preserve"> (Наружный блок) Упаковка (Ш × Г × В): </v>
      </c>
      <c r="V263" t="str">
        <f t="shared" si="39"/>
        <v xml:space="preserve"> (Наружный блок) Масса (нетто / брутто): </v>
      </c>
      <c r="W263" t="str">
        <f>CONCATENATE($W$4,": ",CONCATENATE("N[",Worksheet!V257,"]"))</f>
        <v xml:space="preserve"> (Наружный блок) Максимальный уровень шума: N[]</v>
      </c>
      <c r="X263" t="str">
        <f>CONCATENATE("N[",Worksheet!AM257,"]")</f>
        <v>N[2 x 6,35]</v>
      </c>
      <c r="Y263" t="str">
        <f>CONCATENATE($Y$4,": ",CONCATENATE("N[",Worksheet!AN257,"]"))</f>
        <v xml:space="preserve"> (Соединительные трубы) Газовая линия : N[2 x 9,52]</v>
      </c>
      <c r="Z263" t="str">
        <f>CONCATENATE($Z$4,": ",CONCATENATE("N[",Worksheet!P257,"]"))</f>
        <v xml:space="preserve"> (Соединительные трубы) Максимальная длина трубопровода: N[40]</v>
      </c>
      <c r="AA263" t="str">
        <f>CONCATENATE($AA$4,": ",CONCATENATE("S[",Worksheet!Q257,"]"))</f>
        <v xml:space="preserve"> (Соединительные трубы) Максимальный перепад высот: S[15]</v>
      </c>
      <c r="AB263" t="str">
        <f>CONCATENATE($AB$4,": ",CONCATENATE("S[",CONCATENATE("от ",Worksheet!W257," до +",Worksheet!X257),"]"))</f>
        <v xml:space="preserve"> (Допустимая темп. наружного воздуха) Охлаждение: S[от -15 до +50]</v>
      </c>
      <c r="AC263" t="str">
        <f>CONCATENATE($AC$4,": ",CONCATENATE("S[",CONCATENATE("от ",Worksheet!Y257," до +",Worksheet!Z257),"]"))</f>
        <v xml:space="preserve"> (Допустимая темп. наружного воздуха) Обогрев: S[от -15 до +24]</v>
      </c>
    </row>
    <row r="264" spans="1:29" x14ac:dyDescent="0.25">
      <c r="A264" t="str">
        <f>CONCATENATE($A$4,": ",CONCATENATE("E[",Worksheet!B258,"]"))</f>
        <v>Производитель: E[LESSAR]</v>
      </c>
      <c r="B264" s="11" t="str">
        <f>CONCATENATE($B$4,": ",CONCATENATE(Worksheet!C258,"[",IF(LEFT(TRIM(Worksheet!D258),6)="Сплит-","Сплит-система",IF(LEFT(TRIM(Worksheet!D258),1)="Блок н","Наружный блок","Блок внутренний")),"]"))</f>
        <v xml:space="preserve"> Тип: MULTY[Блок внутренний]</v>
      </c>
      <c r="C264" t="str">
        <f>CONCATENATE($C$4,": ",CONCATENATE("N[",Worksheet!L258,"]"))</f>
        <v xml:space="preserve"> (Сплит система) Холодопроизводительность: N[5,28 (2,05–6,86)]</v>
      </c>
      <c r="D264" t="str">
        <f>CONCATENATE($D$4,": ",CONCATENATE("N[",Worksheet!AC258,"]"))</f>
        <v xml:space="preserve"> (Сплит система) Площадь помещения: N[]</v>
      </c>
      <c r="E264" t="str">
        <f>CONCATENATE($E$4,": ",IF(Worksheet!K258="Y",CONCATENATE("S[","да]"),CONCATENATE("S[","нет]")))</f>
        <v xml:space="preserve"> (Сплит система) Инвертор: S[да]</v>
      </c>
      <c r="F264" t="str">
        <f>CONCATENATE($F$4,": ",CONCATENATE("N[",Worksheet!M258,"]"))</f>
        <v xml:space="preserve"> (Сплит система) Теплопроизводительность: N[5,57 (2,35–7,24)]</v>
      </c>
      <c r="G264" t="str">
        <f>CONCATENATE($G$4,": ",CONCATENATE("N[",Worksheet!N258,"]"))</f>
        <v xml:space="preserve"> (Потребляемая мощность) Охлаждение: N[1,630 (0,690–2,000)]</v>
      </c>
      <c r="H264" t="str">
        <f>CONCATENATE($H$4,": ",CONCATENATE("N[",Worksheet!O258,"]"))</f>
        <v xml:space="preserve"> (Потребляемая мощность) Обогрев: N[1,500 (0,600–1,670)]</v>
      </c>
      <c r="I264" t="str">
        <f t="shared" si="30"/>
        <v xml:space="preserve"> (Рабочий ток) Охлаждение: </v>
      </c>
      <c r="J264" t="str">
        <f t="shared" si="31"/>
        <v xml:space="preserve"> (Рабочий ток) Обогрев: </v>
      </c>
      <c r="K264" t="str">
        <f t="shared" si="31"/>
        <v xml:space="preserve"> (Рабочий ток) Обогрев: </v>
      </c>
      <c r="L264" t="str">
        <f>CONCATENATE($L$4,": ",CONCATENATE("S[",Worksheet!AT258,"]"))</f>
        <v xml:space="preserve"> (Рабочий ток) Хладагент: S[R32]</v>
      </c>
      <c r="M264" t="str">
        <f t="shared" si="32"/>
        <v xml:space="preserve"> (Рабочий ток) Количество хладагента: </v>
      </c>
      <c r="N264" t="str">
        <f t="shared" si="33"/>
        <v xml:space="preserve"> (Рабочий ток) Объем рециркулируемого воздуха внутреннего блока: </v>
      </c>
      <c r="O264" t="str">
        <f t="shared" si="34"/>
        <v xml:space="preserve"> (Внутренний блок) Размеры (Ш × Г × В): </v>
      </c>
      <c r="P264" t="str">
        <f t="shared" si="35"/>
        <v xml:space="preserve"> (Внутренний блок) Упаковка (Ш × Г × В): </v>
      </c>
      <c r="Q264" t="str">
        <f t="shared" si="36"/>
        <v xml:space="preserve"> (Внутренний блок) Масса (нетто / брутто): </v>
      </c>
      <c r="R264" t="str">
        <f>CONCATENATE($R$4,": ",CONCATENATE("S[",CONCATENATE(Worksheet!R258," / ",Worksheet!S258),"]"))</f>
        <v xml:space="preserve"> (Внутренний блок) Уровень шума мин. / макс.: S[ / ]</v>
      </c>
      <c r="S264" t="str">
        <f>CONCATENATE($S$4,": ",CONCATENATE("S[",Worksheet!AK258,"]"))</f>
        <v xml:space="preserve"> (Наружный блок) Марка компрессора: S[GMCC]</v>
      </c>
      <c r="T264" t="str">
        <f t="shared" si="37"/>
        <v xml:space="preserve"> (Наружный блок) Размеры (Ш × Г × В): </v>
      </c>
      <c r="U264" t="str">
        <f t="shared" si="38"/>
        <v xml:space="preserve"> (Наружный блок) Упаковка (Ш × Г × В): </v>
      </c>
      <c r="V264" t="str">
        <f t="shared" si="39"/>
        <v xml:space="preserve"> (Наружный блок) Масса (нетто / брутто): </v>
      </c>
      <c r="W264" t="str">
        <f>CONCATENATE($W$4,": ",CONCATENATE("N[",Worksheet!V258,"]"))</f>
        <v xml:space="preserve"> (Наружный блок) Максимальный уровень шума: N[]</v>
      </c>
      <c r="X264" t="str">
        <f>CONCATENATE("N[",Worksheet!AM258,"]")</f>
        <v>N[2 x 6,35]</v>
      </c>
      <c r="Y264" t="str">
        <f>CONCATENATE($Y$4,": ",CONCATENATE("N[",Worksheet!AN258,"]"))</f>
        <v xml:space="preserve"> (Соединительные трубы) Газовая линия : N[2 x 9,52]</v>
      </c>
      <c r="Z264" t="str">
        <f>CONCATENATE($Z$4,": ",CONCATENATE("N[",Worksheet!P258,"]"))</f>
        <v xml:space="preserve"> (Соединительные трубы) Максимальная длина трубопровода: N[40]</v>
      </c>
      <c r="AA264" t="str">
        <f>CONCATENATE($AA$4,": ",CONCATENATE("S[",Worksheet!Q258,"]"))</f>
        <v xml:space="preserve"> (Соединительные трубы) Максимальный перепад высот: S[15]</v>
      </c>
      <c r="AB264" t="str">
        <f>CONCATENATE($AB$4,": ",CONCATENATE("S[",CONCATENATE("от ",Worksheet!W258," до +",Worksheet!X258),"]"))</f>
        <v xml:space="preserve"> (Допустимая темп. наружного воздуха) Охлаждение: S[от -15 до +50]</v>
      </c>
      <c r="AC264" t="str">
        <f>CONCATENATE($AC$4,": ",CONCATENATE("S[",CONCATENATE("от ",Worksheet!Y258," до +",Worksheet!Z258),"]"))</f>
        <v xml:space="preserve"> (Допустимая темп. наружного воздуха) Обогрев: S[от -15 до +24]</v>
      </c>
    </row>
    <row r="265" spans="1:29" x14ac:dyDescent="0.25">
      <c r="A265" t="str">
        <f>CONCATENATE($A$4,": ",CONCATENATE("E[",Worksheet!B259,"]"))</f>
        <v>Производитель: E[LESSAR]</v>
      </c>
      <c r="B265" s="11" t="str">
        <f>CONCATENATE($B$4,": ",CONCATENATE(Worksheet!C259,"[",IF(LEFT(TRIM(Worksheet!D259),6)="Сплит-","Сплит-система",IF(LEFT(TRIM(Worksheet!D259),1)="Блок н","Наружный блок","Блок внутренний")),"]"))</f>
        <v xml:space="preserve"> Тип: MULTY[Блок внутренний]</v>
      </c>
      <c r="C265" t="str">
        <f>CONCATENATE($C$4,": ",CONCATENATE("N[",Worksheet!L259,"]"))</f>
        <v xml:space="preserve"> (Сплит система) Холодопроизводительность: N[5,28 (2,23–5,57)]</v>
      </c>
      <c r="D265" t="str">
        <f>CONCATENATE($D$4,": ",CONCATENATE("N[",Worksheet!AC259,"]"))</f>
        <v xml:space="preserve"> (Сплит система) Площадь помещения: N[]</v>
      </c>
      <c r="E265" t="str">
        <f>CONCATENATE($E$4,": ",IF(Worksheet!K259="Y",CONCATENATE("S[","да]"),CONCATENATE("S[","нет]")))</f>
        <v xml:space="preserve"> (Сплит система) Инвертор: S[да]</v>
      </c>
      <c r="F265" t="str">
        <f>CONCATENATE($F$4,": ",CONCATENATE("N[",Worksheet!M259,"]"))</f>
        <v xml:space="preserve"> (Сплит система) Теплопроизводительность: N[5,57 (2,34–5,63)]</v>
      </c>
      <c r="G265" t="str">
        <f>CONCATENATE($G$4,": ",CONCATENATE("N[",Worksheet!N259,"]"))</f>
        <v xml:space="preserve"> (Потребляемая мощность) Охлаждение: N[1,635 (0,690–2,000)]</v>
      </c>
      <c r="H265" t="str">
        <f>CONCATENATE($H$4,": ",CONCATENATE("N[",Worksheet!O259,"]"))</f>
        <v xml:space="preserve"> (Потребляемая мощность) Обогрев: N[1,500 (0,600–1,780)]</v>
      </c>
      <c r="I265" t="str">
        <f t="shared" si="30"/>
        <v xml:space="preserve"> (Рабочий ток) Охлаждение: </v>
      </c>
      <c r="J265" t="str">
        <f t="shared" si="31"/>
        <v xml:space="preserve"> (Рабочий ток) Обогрев: </v>
      </c>
      <c r="K265" t="str">
        <f t="shared" si="31"/>
        <v xml:space="preserve"> (Рабочий ток) Обогрев: </v>
      </c>
      <c r="L265" t="str">
        <f>CONCATENATE($L$4,": ",CONCATENATE("S[",Worksheet!AT259,"]"))</f>
        <v xml:space="preserve"> (Рабочий ток) Хладагент: S[R32]</v>
      </c>
      <c r="M265" t="str">
        <f t="shared" si="32"/>
        <v xml:space="preserve"> (Рабочий ток) Количество хладагента: </v>
      </c>
      <c r="N265" t="str">
        <f t="shared" si="33"/>
        <v xml:space="preserve"> (Рабочий ток) Объем рециркулируемого воздуха внутреннего блока: </v>
      </c>
      <c r="O265" t="str">
        <f t="shared" si="34"/>
        <v xml:space="preserve"> (Внутренний блок) Размеры (Ш × Г × В): </v>
      </c>
      <c r="P265" t="str">
        <f t="shared" si="35"/>
        <v xml:space="preserve"> (Внутренний блок) Упаковка (Ш × Г × В): </v>
      </c>
      <c r="Q265" t="str">
        <f t="shared" si="36"/>
        <v xml:space="preserve"> (Внутренний блок) Масса (нетто / брутто): </v>
      </c>
      <c r="R265" t="str">
        <f>CONCATENATE($R$4,": ",CONCATENATE("S[",CONCATENATE(Worksheet!R259," / ",Worksheet!S259),"]"))</f>
        <v xml:space="preserve"> (Внутренний блок) Уровень шума мин. / макс.: S[ / ]</v>
      </c>
      <c r="S265" t="str">
        <f>CONCATENATE($S$4,": ",CONCATENATE("S[",Worksheet!AK259,"]"))</f>
        <v xml:space="preserve"> (Наружный блок) Марка компрессора: S[GMCC]</v>
      </c>
      <c r="T265" t="str">
        <f t="shared" si="37"/>
        <v xml:space="preserve"> (Наружный блок) Размеры (Ш × Г × В): </v>
      </c>
      <c r="U265" t="str">
        <f t="shared" si="38"/>
        <v xml:space="preserve"> (Наружный блок) Упаковка (Ш × Г × В): </v>
      </c>
      <c r="V265" t="str">
        <f t="shared" si="39"/>
        <v xml:space="preserve"> (Наружный блок) Масса (нетто / брутто): </v>
      </c>
      <c r="W265" t="str">
        <f>CONCATENATE($W$4,": ",CONCATENATE("N[",Worksheet!V259,"]"))</f>
        <v xml:space="preserve"> (Наружный блок) Максимальный уровень шума: N[]</v>
      </c>
      <c r="X265" t="str">
        <f>CONCATENATE("N[",Worksheet!AM259,"]")</f>
        <v>N[2 x 6,35]</v>
      </c>
      <c r="Y265" t="str">
        <f>CONCATENATE($Y$4,": ",CONCATENATE("N[",Worksheet!AN259,"]"))</f>
        <v xml:space="preserve"> (Соединительные трубы) Газовая линия : N[2 x 9,52]</v>
      </c>
      <c r="Z265" t="str">
        <f>CONCATENATE($Z$4,": ",CONCATENATE("N[",Worksheet!P259,"]"))</f>
        <v xml:space="preserve"> (Соединительные трубы) Максимальная длина трубопровода: N[40]</v>
      </c>
      <c r="AA265" t="str">
        <f>CONCATENATE($AA$4,": ",CONCATENATE("S[",Worksheet!Q259,"]"))</f>
        <v xml:space="preserve"> (Соединительные трубы) Максимальный перепад высот: S[15]</v>
      </c>
      <c r="AB265" t="str">
        <f>CONCATENATE($AB$4,": ",CONCATENATE("S[",CONCATENATE("от ",Worksheet!W259," до +",Worksheet!X259),"]"))</f>
        <v xml:space="preserve"> (Допустимая темп. наружного воздуха) Охлаждение: S[от -15 до +50]</v>
      </c>
      <c r="AC265" t="str">
        <f>CONCATENATE($AC$4,": ",CONCATENATE("S[",CONCATENATE("от ",Worksheet!Y259," до +",Worksheet!Z259),"]"))</f>
        <v xml:space="preserve"> (Допустимая темп. наружного воздуха) Обогрев: S[от -15 до +24]</v>
      </c>
    </row>
    <row r="266" spans="1:29" x14ac:dyDescent="0.25">
      <c r="A266" t="str">
        <f>CONCATENATE($A$4,": ",CONCATENATE("E[",Worksheet!B260,"]"))</f>
        <v>Производитель: E[LESSAR]</v>
      </c>
      <c r="B266" s="11" t="str">
        <f>CONCATENATE($B$4,": ",CONCATENATE(Worksheet!C260,"[",IF(LEFT(TRIM(Worksheet!D260),6)="Сплит-","Сплит-система",IF(LEFT(TRIM(Worksheet!D260),1)="Блок н","Наружный блок","Блок внутренний")),"]"))</f>
        <v xml:space="preserve"> Тип: MULTY[Блок внутренний]</v>
      </c>
      <c r="C266" t="str">
        <f>CONCATENATE($C$4,": ",CONCATENATE("N[",Worksheet!L260,"]"))</f>
        <v xml:space="preserve"> (Сплит система) Холодопроизводительность: N[6,15 (1,95–6,83)]</v>
      </c>
      <c r="D266" t="str">
        <f>CONCATENATE($D$4,": ",CONCATENATE("N[",Worksheet!AC260,"]"))</f>
        <v xml:space="preserve"> (Сплит система) Площадь помещения: N[]</v>
      </c>
      <c r="E266" t="str">
        <f>CONCATENATE($E$4,": ",IF(Worksheet!K260="Y",CONCATENATE("S[","да]"),CONCATENATE("S[","нет]")))</f>
        <v xml:space="preserve"> (Сплит система) Инвертор: S[да]</v>
      </c>
      <c r="F266" t="str">
        <f>CONCATENATE($F$4,": ",CONCATENATE("N[",Worksheet!M260,"]"))</f>
        <v xml:space="preserve"> (Сплит система) Теплопроизводительность: N[6,59 (1,45–6,86)]</v>
      </c>
      <c r="G266" t="str">
        <f>CONCATENATE($G$4,": ",CONCATENATE("N[",Worksheet!N260,"]"))</f>
        <v xml:space="preserve"> (Потребляемая мощность) Охлаждение: N[1,900 (0,125–2,136)]</v>
      </c>
      <c r="H266" t="str">
        <f>CONCATENATE($H$4,": ",CONCATENATE("N[",Worksheet!O260,"]"))</f>
        <v xml:space="preserve"> (Потребляемая мощность) Обогрев: N[1,770 (0,250–1,980)]</v>
      </c>
      <c r="I266" t="str">
        <f t="shared" si="30"/>
        <v xml:space="preserve"> (Рабочий ток) Охлаждение: </v>
      </c>
      <c r="J266" t="str">
        <f t="shared" si="31"/>
        <v xml:space="preserve"> (Рабочий ток) Обогрев: </v>
      </c>
      <c r="K266" t="str">
        <f t="shared" si="31"/>
        <v xml:space="preserve"> (Рабочий ток) Обогрев: </v>
      </c>
      <c r="L266" t="str">
        <f>CONCATENATE($L$4,": ",CONCATENATE("S[",Worksheet!AT260,"]"))</f>
        <v xml:space="preserve"> (Рабочий ток) Хладагент: S[R32]</v>
      </c>
      <c r="M266" t="str">
        <f t="shared" si="32"/>
        <v xml:space="preserve"> (Рабочий ток) Количество хладагента: </v>
      </c>
      <c r="N266" t="str">
        <f t="shared" si="33"/>
        <v xml:space="preserve"> (Рабочий ток) Объем рециркулируемого воздуха внутреннего блока: </v>
      </c>
      <c r="O266" t="str">
        <f t="shared" si="34"/>
        <v xml:space="preserve"> (Внутренний блок) Размеры (Ш × Г × В): </v>
      </c>
      <c r="P266" t="str">
        <f t="shared" si="35"/>
        <v xml:space="preserve"> (Внутренний блок) Упаковка (Ш × Г × В): </v>
      </c>
      <c r="Q266" t="str">
        <f t="shared" si="36"/>
        <v xml:space="preserve"> (Внутренний блок) Масса (нетто / брутто): </v>
      </c>
      <c r="R266" t="str">
        <f>CONCATENATE($R$4,": ",CONCATENATE("S[",CONCATENATE(Worksheet!R260," / ",Worksheet!S260),"]"))</f>
        <v xml:space="preserve"> (Внутренний блок) Уровень шума мин. / макс.: S[ / ]</v>
      </c>
      <c r="S266" t="str">
        <f>CONCATENATE($S$4,": ",CONCATENATE("S[",Worksheet!AK260,"]"))</f>
        <v xml:space="preserve"> (Наружный блок) Марка компрессора: S[GMCC]</v>
      </c>
      <c r="T266" t="str">
        <f t="shared" si="37"/>
        <v xml:space="preserve"> (Наружный блок) Размеры (Ш × Г × В): </v>
      </c>
      <c r="U266" t="str">
        <f t="shared" si="38"/>
        <v xml:space="preserve"> (Наружный блок) Упаковка (Ш × Г × В): </v>
      </c>
      <c r="V266" t="str">
        <f t="shared" si="39"/>
        <v xml:space="preserve"> (Наружный блок) Масса (нетто / брутто): </v>
      </c>
      <c r="W266" t="str">
        <f>CONCATENATE($W$4,": ",CONCATENATE("N[",Worksheet!V260,"]"))</f>
        <v xml:space="preserve"> (Наружный блок) Максимальный уровень шума: N[]</v>
      </c>
      <c r="X266" t="str">
        <f>CONCATENATE("N[",Worksheet!AM260,"]")</f>
        <v>N[3 x 6,35]</v>
      </c>
      <c r="Y266" t="str">
        <f>CONCATENATE($Y$4,": ",CONCATENATE("N[",Worksheet!AN260,"]"))</f>
        <v xml:space="preserve"> (Соединительные трубы) Газовая линия : N[3 x 9,52]</v>
      </c>
      <c r="Z266" t="str">
        <f>CONCATENATE($Z$4,": ",CONCATENATE("N[",Worksheet!P260,"]"))</f>
        <v xml:space="preserve"> (Соединительные трубы) Максимальная длина трубопровода: N[60]</v>
      </c>
      <c r="AA266" t="str">
        <f>CONCATENATE($AA$4,": ",CONCATENATE("S[",Worksheet!Q260,"]"))</f>
        <v xml:space="preserve"> (Соединительные трубы) Максимальный перепад высот: S[15]</v>
      </c>
      <c r="AB266" t="str">
        <f>CONCATENATE($AB$4,": ",CONCATENATE("S[",CONCATENATE("от ",Worksheet!W260," до +",Worksheet!X260),"]"))</f>
        <v xml:space="preserve"> (Допустимая темп. наружного воздуха) Охлаждение: S[от -15 до +50]</v>
      </c>
      <c r="AC266" t="str">
        <f>CONCATENATE($AC$4,": ",CONCATENATE("S[",CONCATENATE("от ",Worksheet!Y260," до +",Worksheet!Z260),"]"))</f>
        <v xml:space="preserve"> (Допустимая темп. наружного воздуха) Обогрев: S[от -15 до +24]</v>
      </c>
    </row>
    <row r="267" spans="1:29" x14ac:dyDescent="0.25">
      <c r="A267" t="str">
        <f>CONCATENATE($A$4,": ",CONCATENATE("E[",Worksheet!B261,"]"))</f>
        <v>Производитель: E[LESSAR]</v>
      </c>
      <c r="B267" s="11" t="str">
        <f>CONCATENATE($B$4,": ",CONCATENATE(Worksheet!C261,"[",IF(LEFT(TRIM(Worksheet!D261),6)="Сплит-","Сплит-система",IF(LEFT(TRIM(Worksheet!D261),1)="Блок н","Наружный блок","Блок внутренний")),"]"))</f>
        <v xml:space="preserve"> Тип: MULTY[Блок внутренний]</v>
      </c>
      <c r="C267" t="str">
        <f>CONCATENATE($C$4,": ",CONCATENATE("N[",Worksheet!L261,"]"))</f>
        <v xml:space="preserve"> (Сплит система) Холодопроизводительность: N[6,15 (1,99–6,59)]</v>
      </c>
      <c r="D267" t="str">
        <f>CONCATENATE($D$4,": ",CONCATENATE("N[",Worksheet!AC261,"]"))</f>
        <v xml:space="preserve"> (Сплит система) Площадь помещения: N[]</v>
      </c>
      <c r="E267" t="str">
        <f>CONCATENATE($E$4,": ",IF(Worksheet!K261="Y",CONCATENATE("S[","да]"),CONCATENATE("S[","нет]")))</f>
        <v xml:space="preserve"> (Сплит система) Инвертор: S[да]</v>
      </c>
      <c r="F267" t="str">
        <f>CONCATENATE($F$4,": ",CONCATENATE("N[",Worksheet!M261,"]"))</f>
        <v xml:space="preserve"> (Сплит система) Теплопроизводительность: N[6,45 (1,99–6,51)]</v>
      </c>
      <c r="G267" t="str">
        <f>CONCATENATE($G$4,": ",CONCATENATE("N[",Worksheet!N261,"]"))</f>
        <v xml:space="preserve"> (Потребляемая мощность) Охлаждение: N[1,905 (0,180–2,200)]</v>
      </c>
      <c r="H267" t="str">
        <f>CONCATENATE($H$4,": ",CONCATENATE("N[",Worksheet!O261,"]"))</f>
        <v xml:space="preserve"> (Потребляемая мощность) Обогрев: N[1,738 (0,350–1,800)]</v>
      </c>
      <c r="I267" t="str">
        <f t="shared" si="30"/>
        <v xml:space="preserve"> (Рабочий ток) Охлаждение: </v>
      </c>
      <c r="J267" t="str">
        <f t="shared" si="31"/>
        <v xml:space="preserve"> (Рабочий ток) Обогрев: </v>
      </c>
      <c r="K267" t="str">
        <f t="shared" si="31"/>
        <v xml:space="preserve"> (Рабочий ток) Обогрев: </v>
      </c>
      <c r="L267" t="str">
        <f>CONCATENATE($L$4,": ",CONCATENATE("S[",Worksheet!AT261,"]"))</f>
        <v xml:space="preserve"> (Рабочий ток) Хладагент: S[R32]</v>
      </c>
      <c r="M267" t="str">
        <f t="shared" si="32"/>
        <v xml:space="preserve"> (Рабочий ток) Количество хладагента: </v>
      </c>
      <c r="N267" t="str">
        <f t="shared" si="33"/>
        <v xml:space="preserve"> (Рабочий ток) Объем рециркулируемого воздуха внутреннего блока: </v>
      </c>
      <c r="O267" t="str">
        <f t="shared" si="34"/>
        <v xml:space="preserve"> (Внутренний блок) Размеры (Ш × Г × В): </v>
      </c>
      <c r="P267" t="str">
        <f t="shared" si="35"/>
        <v xml:space="preserve"> (Внутренний блок) Упаковка (Ш × Г × В): </v>
      </c>
      <c r="Q267" t="str">
        <f t="shared" si="36"/>
        <v xml:space="preserve"> (Внутренний блок) Масса (нетто / брутто): </v>
      </c>
      <c r="R267" t="str">
        <f>CONCATENATE($R$4,": ",CONCATENATE("S[",CONCATENATE(Worksheet!R261," / ",Worksheet!S261),"]"))</f>
        <v xml:space="preserve"> (Внутренний блок) Уровень шума мин. / макс.: S[ / ]</v>
      </c>
      <c r="S267" t="str">
        <f>CONCATENATE($S$4,": ",CONCATENATE("S[",Worksheet!AK261,"]"))</f>
        <v xml:space="preserve"> (Наружный блок) Марка компрессора: S[GMCC]</v>
      </c>
      <c r="T267" t="str">
        <f t="shared" si="37"/>
        <v xml:space="preserve"> (Наружный блок) Размеры (Ш × Г × В): </v>
      </c>
      <c r="U267" t="str">
        <f t="shared" si="38"/>
        <v xml:space="preserve"> (Наружный блок) Упаковка (Ш × Г × В): </v>
      </c>
      <c r="V267" t="str">
        <f t="shared" si="39"/>
        <v xml:space="preserve"> (Наружный блок) Масса (нетто / брутто): </v>
      </c>
      <c r="W267" t="str">
        <f>CONCATENATE($W$4,": ",CONCATENATE("N[",Worksheet!V261,"]"))</f>
        <v xml:space="preserve"> (Наружный блок) Максимальный уровень шума: N[]</v>
      </c>
      <c r="X267" t="str">
        <f>CONCATENATE("N[",Worksheet!AM261,"]")</f>
        <v>N[3 x 6,35]</v>
      </c>
      <c r="Y267" t="str">
        <f>CONCATENATE($Y$4,": ",CONCATENATE("N[",Worksheet!AN261,"]"))</f>
        <v xml:space="preserve"> (Соединительные трубы) Газовая линия : N[3 x 9,52]</v>
      </c>
      <c r="Z267" t="str">
        <f>CONCATENATE($Z$4,": ",CONCATENATE("N[",Worksheet!P261,"]"))</f>
        <v xml:space="preserve"> (Соединительные трубы) Максимальная длина трубопровода: N[60]</v>
      </c>
      <c r="AA267" t="str">
        <f>CONCATENATE($AA$4,": ",CONCATENATE("S[",Worksheet!Q261,"]"))</f>
        <v xml:space="preserve"> (Соединительные трубы) Максимальный перепад высот: S[15]</v>
      </c>
      <c r="AB267" t="str">
        <f>CONCATENATE($AB$4,": ",CONCATENATE("S[",CONCATENATE("от ",Worksheet!W261," до +",Worksheet!X261),"]"))</f>
        <v xml:space="preserve"> (Допустимая темп. наружного воздуха) Охлаждение: S[от -15 до +50]</v>
      </c>
      <c r="AC267" t="str">
        <f>CONCATENATE($AC$4,": ",CONCATENATE("S[",CONCATENATE("от ",Worksheet!Y261," до +",Worksheet!Z261),"]"))</f>
        <v xml:space="preserve"> (Допустимая темп. наружного воздуха) Обогрев: S[от -15 до +24]</v>
      </c>
    </row>
    <row r="268" spans="1:29" x14ac:dyDescent="0.25">
      <c r="A268" t="str">
        <f>CONCATENATE($A$4,": ",CONCATENATE("E[",Worksheet!B262,"]"))</f>
        <v>Производитель: E[LESSAR]</v>
      </c>
      <c r="B268" s="11" t="str">
        <f>CONCATENATE($B$4,": ",CONCATENATE(Worksheet!C262,"[",IF(LEFT(TRIM(Worksheet!D262),6)="Сплит-","Сплит-система",IF(LEFT(TRIM(Worksheet!D262),1)="Блок н","Наружный блок","Блок внутренний")),"]"))</f>
        <v xml:space="preserve"> Тип: MULTY[Блок внутренний]</v>
      </c>
      <c r="C268" t="str">
        <f>CONCATENATE($C$4,": ",CONCATENATE("N[",Worksheet!L262,"]"))</f>
        <v xml:space="preserve"> (Сплит система) Холодопроизводительность: N[7,91 (2,89–8,49)]</v>
      </c>
      <c r="D268" t="str">
        <f>CONCATENATE($D$4,": ",CONCATENATE("N[",Worksheet!AC262,"]"))</f>
        <v xml:space="preserve"> (Сплит система) Площадь помещения: N[]</v>
      </c>
      <c r="E268" t="str">
        <f>CONCATENATE($E$4,": ",IF(Worksheet!K262="Y",CONCATENATE("S[","да]"),CONCATENATE("S[","нет]")))</f>
        <v xml:space="preserve"> (Сплит система) Инвертор: S[да]</v>
      </c>
      <c r="F268" t="str">
        <f>CONCATENATE($F$4,": ",CONCATENATE("N[",Worksheet!M262,"]"))</f>
        <v xml:space="preserve"> (Сплит система) Теплопроизводительность: N[8,21 (1,99–8,49)]</v>
      </c>
      <c r="G268" t="str">
        <f>CONCATENATE($G$4,": ",CONCATENATE("N[",Worksheet!N262,"]"))</f>
        <v xml:space="preserve"> (Потребляемая мощность) Охлаждение: N[2,450 (0,240–3,220)]</v>
      </c>
      <c r="H268" t="str">
        <f>CONCATENATE($H$4,": ",CONCATENATE("N[",Worksheet!O262,"]"))</f>
        <v xml:space="preserve"> (Потребляемая мощность) Обогрев: N[2,200 (0,320–2,840)]</v>
      </c>
      <c r="I268" t="str">
        <f t="shared" ref="I268:I331" si="40">CONCATENATE($I$4,": ")</f>
        <v xml:space="preserve"> (Рабочий ток) Охлаждение: </v>
      </c>
      <c r="J268" t="str">
        <f t="shared" ref="J268:K299" si="41">CONCATENATE($J$4,": ")</f>
        <v xml:space="preserve"> (Рабочий ток) Обогрев: </v>
      </c>
      <c r="K268" t="str">
        <f t="shared" si="41"/>
        <v xml:space="preserve"> (Рабочий ток) Обогрев: </v>
      </c>
      <c r="L268" t="str">
        <f>CONCATENATE($L$4,": ",CONCATENATE("S[",Worksheet!AT262,"]"))</f>
        <v xml:space="preserve"> (Рабочий ток) Хладагент: S[R32]</v>
      </c>
      <c r="M268" t="str">
        <f t="shared" ref="M268:M331" si="42">CONCATENATE($M$4,": ")</f>
        <v xml:space="preserve"> (Рабочий ток) Количество хладагента: </v>
      </c>
      <c r="N268" t="str">
        <f t="shared" ref="N268:N331" si="43">CONCATENATE($N$4,": ")</f>
        <v xml:space="preserve"> (Рабочий ток) Объем рециркулируемого воздуха внутреннего блока: </v>
      </c>
      <c r="O268" t="str">
        <f t="shared" ref="O268:O331" si="44">CONCATENATE($O$4,": ")</f>
        <v xml:space="preserve"> (Внутренний блок) Размеры (Ш × Г × В): </v>
      </c>
      <c r="P268" t="str">
        <f t="shared" ref="P268:P331" si="45">CONCATENATE($P$4,": ")</f>
        <v xml:space="preserve"> (Внутренний блок) Упаковка (Ш × Г × В): </v>
      </c>
      <c r="Q268" t="str">
        <f t="shared" ref="Q268:Q331" si="46">CONCATENATE($Q$4,": ")</f>
        <v xml:space="preserve"> (Внутренний блок) Масса (нетто / брутто): </v>
      </c>
      <c r="R268" t="str">
        <f>CONCATENATE($R$4,": ",CONCATENATE("S[",CONCATENATE(Worksheet!R262," / ",Worksheet!S262),"]"))</f>
        <v xml:space="preserve"> (Внутренний блок) Уровень шума мин. / макс.: S[ / ]</v>
      </c>
      <c r="S268" t="str">
        <f>CONCATENATE($S$4,": ",CONCATENATE("S[",Worksheet!AK262,"]"))</f>
        <v xml:space="preserve"> (Наружный блок) Марка компрессора: S[GMCC]</v>
      </c>
      <c r="T268" t="str">
        <f t="shared" ref="T268:T331" si="47">CONCATENATE($T$4,": ")</f>
        <v xml:space="preserve"> (Наружный блок) Размеры (Ш × Г × В): </v>
      </c>
      <c r="U268" t="str">
        <f t="shared" ref="U268:U331" si="48">CONCATENATE($U$4,": ")</f>
        <v xml:space="preserve"> (Наружный блок) Упаковка (Ш × Г × В): </v>
      </c>
      <c r="V268" t="str">
        <f t="shared" ref="V268:V331" si="49">CONCATENATE($V$4,": ")</f>
        <v xml:space="preserve"> (Наружный блок) Масса (нетто / брутто): </v>
      </c>
      <c r="W268" t="str">
        <f>CONCATENATE($W$4,": ",CONCATENATE("N[",Worksheet!V262,"]"))</f>
        <v xml:space="preserve"> (Наружный блок) Максимальный уровень шума: N[]</v>
      </c>
      <c r="X268" t="str">
        <f>CONCATENATE("N[",Worksheet!AM262,"]")</f>
        <v>N[3 x 6,35]</v>
      </c>
      <c r="Y268" t="str">
        <f>CONCATENATE($Y$4,": ",CONCATENATE("N[",Worksheet!AN262,"]"))</f>
        <v xml:space="preserve"> (Соединительные трубы) Газовая линия : N[3 x 9,52]</v>
      </c>
      <c r="Z268" t="str">
        <f>CONCATENATE($Z$4,": ",CONCATENATE("N[",Worksheet!P262,"]"))</f>
        <v xml:space="preserve"> (Соединительные трубы) Максимальная длина трубопровода: N[60]</v>
      </c>
      <c r="AA268" t="str">
        <f>CONCATENATE($AA$4,": ",CONCATENATE("S[",Worksheet!Q262,"]"))</f>
        <v xml:space="preserve"> (Соединительные трубы) Максимальный перепад высот: S[15]</v>
      </c>
      <c r="AB268" t="str">
        <f>CONCATENATE($AB$4,": ",CONCATENATE("S[",CONCATENATE("от ",Worksheet!W262," до +",Worksheet!X262),"]"))</f>
        <v xml:space="preserve"> (Допустимая темп. наружного воздуха) Охлаждение: S[от -15 до +50]</v>
      </c>
      <c r="AC268" t="str">
        <f>CONCATENATE($AC$4,": ",CONCATENATE("S[",CONCATENATE("от ",Worksheet!Y262," до +",Worksheet!Z262),"]"))</f>
        <v xml:space="preserve"> (Допустимая темп. наружного воздуха) Обогрев: S[от -15 до +24]</v>
      </c>
    </row>
    <row r="269" spans="1:29" x14ac:dyDescent="0.25">
      <c r="A269" t="str">
        <f>CONCATENATE($A$4,": ",CONCATENATE("E[",Worksheet!B263,"]"))</f>
        <v>Производитель: E[LESSAR]</v>
      </c>
      <c r="B269" s="11" t="str">
        <f>CONCATENATE($B$4,": ",CONCATENATE(Worksheet!C263,"[",IF(LEFT(TRIM(Worksheet!D263),6)="Сплит-","Сплит-система",IF(LEFT(TRIM(Worksheet!D263),1)="Блок н","Наружный блок","Блок внутренний")),"]"))</f>
        <v xml:space="preserve"> Тип: MULTY[Блок внутренний]</v>
      </c>
      <c r="C269" t="str">
        <f>CONCATENATE($C$4,": ",CONCATENATE("N[",Worksheet!L263,"]"))</f>
        <v xml:space="preserve"> (Сплит система) Холодопроизводительность: N[7,91 (1,90–8,50)]</v>
      </c>
      <c r="D269" t="str">
        <f>CONCATENATE($D$4,": ",CONCATENATE("N[",Worksheet!AC263,"]"))</f>
        <v xml:space="preserve"> (Сплит система) Площадь помещения: N[]</v>
      </c>
      <c r="E269" t="str">
        <f>CONCATENATE($E$4,": ",IF(Worksheet!K263="Y",CONCATENATE("S[","да]"),CONCATENATE("S[","нет]")))</f>
        <v xml:space="preserve"> (Сплит система) Инвертор: S[да]</v>
      </c>
      <c r="F269" t="str">
        <f>CONCATENATE($F$4,": ",CONCATENATE("N[",Worksheet!M263,"]"))</f>
        <v xml:space="preserve"> (Сплит система) Теплопроизводительность: N[7,91 (2,34–8,79)]</v>
      </c>
      <c r="G269" t="str">
        <f>CONCATENATE($G$4,": ",CONCATENATE("N[",Worksheet!N263,"]"))</f>
        <v xml:space="preserve"> (Потребляемая мощность) Охлаждение: N[2,450 (0,180–3,250)]</v>
      </c>
      <c r="H269" t="str">
        <f>CONCATENATE($H$4,": ",CONCATENATE("N[",Worksheet!O263,"]"))</f>
        <v xml:space="preserve"> (Потребляемая мощность) Обогрев: N[2,120 (0,320–2,850)]</v>
      </c>
      <c r="I269" t="str">
        <f t="shared" si="40"/>
        <v xml:space="preserve"> (Рабочий ток) Охлаждение: </v>
      </c>
      <c r="J269" t="str">
        <f t="shared" si="41"/>
        <v xml:space="preserve"> (Рабочий ток) Обогрев: </v>
      </c>
      <c r="K269" t="str">
        <f t="shared" si="41"/>
        <v xml:space="preserve"> (Рабочий ток) Обогрев: </v>
      </c>
      <c r="L269" t="str">
        <f>CONCATENATE($L$4,": ",CONCATENATE("S[",Worksheet!AT263,"]"))</f>
        <v xml:space="preserve"> (Рабочий ток) Хладагент: S[R32]</v>
      </c>
      <c r="M269" t="str">
        <f t="shared" si="42"/>
        <v xml:space="preserve"> (Рабочий ток) Количество хладагента: </v>
      </c>
      <c r="N269" t="str">
        <f t="shared" si="43"/>
        <v xml:space="preserve"> (Рабочий ток) Объем рециркулируемого воздуха внутреннего блока: </v>
      </c>
      <c r="O269" t="str">
        <f t="shared" si="44"/>
        <v xml:space="preserve"> (Внутренний блок) Размеры (Ш × Г × В): </v>
      </c>
      <c r="P269" t="str">
        <f t="shared" si="45"/>
        <v xml:space="preserve"> (Внутренний блок) Упаковка (Ш × Г × В): </v>
      </c>
      <c r="Q269" t="str">
        <f t="shared" si="46"/>
        <v xml:space="preserve"> (Внутренний блок) Масса (нетто / брутто): </v>
      </c>
      <c r="R269" t="str">
        <f>CONCATENATE($R$4,": ",CONCATENATE("S[",CONCATENATE(Worksheet!R263," / ",Worksheet!S263),"]"))</f>
        <v xml:space="preserve"> (Внутренний блок) Уровень шума мин. / макс.: S[ / ]</v>
      </c>
      <c r="S269" t="str">
        <f>CONCATENATE($S$4,": ",CONCATENATE("S[",Worksheet!AK263,"]"))</f>
        <v xml:space="preserve"> (Наружный блок) Марка компрессора: S[GMCC]</v>
      </c>
      <c r="T269" t="str">
        <f t="shared" si="47"/>
        <v xml:space="preserve"> (Наружный блок) Размеры (Ш × Г × В): </v>
      </c>
      <c r="U269" t="str">
        <f t="shared" si="48"/>
        <v xml:space="preserve"> (Наружный блок) Упаковка (Ш × Г × В): </v>
      </c>
      <c r="V269" t="str">
        <f t="shared" si="49"/>
        <v xml:space="preserve"> (Наружный блок) Масса (нетто / брутто): </v>
      </c>
      <c r="W269" t="str">
        <f>CONCATENATE($W$4,": ",CONCATENATE("N[",Worksheet!V263,"]"))</f>
        <v xml:space="preserve"> (Наружный блок) Максимальный уровень шума: N[]</v>
      </c>
      <c r="X269" t="str">
        <f>CONCATENATE("N[",Worksheet!AM263,"]")</f>
        <v>N[3 x 6,35]</v>
      </c>
      <c r="Y269" t="str">
        <f>CONCATENATE($Y$4,": ",CONCATENATE("N[",Worksheet!AN263,"]"))</f>
        <v xml:space="preserve"> (Соединительные трубы) Газовая линия : N[3 x 9,52]</v>
      </c>
      <c r="Z269" t="str">
        <f>CONCATENATE($Z$4,": ",CONCATENATE("N[",Worksheet!P263,"]"))</f>
        <v xml:space="preserve"> (Соединительные трубы) Максимальная длина трубопровода: N[60]</v>
      </c>
      <c r="AA269" t="str">
        <f>CONCATENATE($AA$4,": ",CONCATENATE("S[",Worksheet!Q263,"]"))</f>
        <v xml:space="preserve"> (Соединительные трубы) Максимальный перепад высот: S[15]</v>
      </c>
      <c r="AB269" t="str">
        <f>CONCATENATE($AB$4,": ",CONCATENATE("S[",CONCATENATE("от ",Worksheet!W263," до +",Worksheet!X263),"]"))</f>
        <v xml:space="preserve"> (Допустимая темп. наружного воздуха) Охлаждение: S[от -15 до +50]</v>
      </c>
      <c r="AC269" t="str">
        <f>CONCATENATE($AC$4,": ",CONCATENATE("S[",CONCATENATE("от ",Worksheet!Y263," до +",Worksheet!Z263),"]"))</f>
        <v xml:space="preserve"> (Допустимая темп. наружного воздуха) Обогрев: S[от -15 до +24]</v>
      </c>
    </row>
    <row r="270" spans="1:29" x14ac:dyDescent="0.25">
      <c r="A270" t="str">
        <f>CONCATENATE($A$4,": ",CONCATENATE("E[",Worksheet!B264,"]"))</f>
        <v>Производитель: E[LESSAR]</v>
      </c>
      <c r="B270" s="11" t="str">
        <f>CONCATENATE($B$4,": ",CONCATENATE(Worksheet!C264,"[",IF(LEFT(TRIM(Worksheet!D264),6)="Сплит-","Сплит-система",IF(LEFT(TRIM(Worksheet!D264),1)="Блок н","Наружный блок","Блок внутренний")),"]"))</f>
        <v xml:space="preserve"> Тип: MULTY[Блок внутренний]</v>
      </c>
      <c r="C270" t="str">
        <f>CONCATENATE($C$4,": ",CONCATENATE("N[",Worksheet!L264,"]"))</f>
        <v xml:space="preserve"> (Сплит система) Холодопроизводительность: N[8,21 (2,05–9,85)]</v>
      </c>
      <c r="D270" t="str">
        <f>CONCATENATE($D$4,": ",CONCATENATE("N[",Worksheet!AC264,"]"))</f>
        <v xml:space="preserve"> (Сплит система) Площадь помещения: N[]</v>
      </c>
      <c r="E270" t="str">
        <f>CONCATENATE($E$4,": ",IF(Worksheet!K264="Y",CONCATENATE("S[","да]"),CONCATENATE("S[","нет]")))</f>
        <v xml:space="preserve"> (Сплит система) Инвертор: S[да]</v>
      </c>
      <c r="F270" t="str">
        <f>CONCATENATE($F$4,": ",CONCATENATE("N[",Worksheet!M264,"]"))</f>
        <v xml:space="preserve"> (Сплит система) Теплопроизводительность: N[8,79 (2,35–10,55)]</v>
      </c>
      <c r="G270" t="str">
        <f>CONCATENATE($G$4,": ",CONCATENATE("N[",Worksheet!N264,"]"))</f>
        <v xml:space="preserve"> (Потребляемая мощность) Охлаждение: N[2,500 (0,880–3,130)]</v>
      </c>
      <c r="H270" t="str">
        <f>CONCATENATE($H$4,": ",CONCATENATE("N[",Worksheet!O264,"]"))</f>
        <v xml:space="preserve"> (Потребляемая мощность) Обогрев: N[2,400 (0,840–3,000)]</v>
      </c>
      <c r="I270" t="str">
        <f t="shared" si="40"/>
        <v xml:space="preserve"> (Рабочий ток) Охлаждение: </v>
      </c>
      <c r="J270" t="str">
        <f t="shared" si="41"/>
        <v xml:space="preserve"> (Рабочий ток) Обогрев: </v>
      </c>
      <c r="K270" t="str">
        <f t="shared" si="41"/>
        <v xml:space="preserve"> (Рабочий ток) Обогрев: </v>
      </c>
      <c r="L270" t="str">
        <f>CONCATENATE($L$4,": ",CONCATENATE("S[",Worksheet!AT264,"]"))</f>
        <v xml:space="preserve"> (Рабочий ток) Хладагент: S[R32]</v>
      </c>
      <c r="M270" t="str">
        <f t="shared" si="42"/>
        <v xml:space="preserve"> (Рабочий ток) Количество хладагента: </v>
      </c>
      <c r="N270" t="str">
        <f t="shared" si="43"/>
        <v xml:space="preserve"> (Рабочий ток) Объем рециркулируемого воздуха внутреннего блока: </v>
      </c>
      <c r="O270" t="str">
        <f t="shared" si="44"/>
        <v xml:space="preserve"> (Внутренний блок) Размеры (Ш × Г × В): </v>
      </c>
      <c r="P270" t="str">
        <f t="shared" si="45"/>
        <v xml:space="preserve"> (Внутренний блок) Упаковка (Ш × Г × В): </v>
      </c>
      <c r="Q270" t="str">
        <f t="shared" si="46"/>
        <v xml:space="preserve"> (Внутренний блок) Масса (нетто / брутто): </v>
      </c>
      <c r="R270" t="str">
        <f>CONCATENATE($R$4,": ",CONCATENATE("S[",CONCATENATE(Worksheet!R264," / ",Worksheet!S264),"]"))</f>
        <v xml:space="preserve"> (Внутренний блок) Уровень шума мин. / макс.: S[ / ]</v>
      </c>
      <c r="S270" t="str">
        <f>CONCATENATE($S$4,": ",CONCATENATE("S[",Worksheet!AK264,"]"))</f>
        <v xml:space="preserve"> (Наружный блок) Марка компрессора: S[GMCC]</v>
      </c>
      <c r="T270" t="str">
        <f t="shared" si="47"/>
        <v xml:space="preserve"> (Наружный блок) Размеры (Ш × Г × В): </v>
      </c>
      <c r="U270" t="str">
        <f t="shared" si="48"/>
        <v xml:space="preserve"> (Наружный блок) Упаковка (Ш × Г × В): </v>
      </c>
      <c r="V270" t="str">
        <f t="shared" si="49"/>
        <v xml:space="preserve"> (Наружный блок) Масса (нетто / брутто): </v>
      </c>
      <c r="W270" t="str">
        <f>CONCATENATE($W$4,": ",CONCATENATE("N[",Worksheet!V264,"]"))</f>
        <v xml:space="preserve"> (Наружный блок) Максимальный уровень шума: N[]</v>
      </c>
      <c r="X270" t="str">
        <f>CONCATENATE("N[",Worksheet!AM264,"]")</f>
        <v>N[4 x 6,35]</v>
      </c>
      <c r="Y270" t="str">
        <f>CONCATENATE($Y$4,": ",CONCATENATE("N[",Worksheet!AN264,"]"))</f>
        <v xml:space="preserve"> (Соединительные трубы) Газовая линия : N[3 x 9,52 + 1 x 12,7]</v>
      </c>
      <c r="Z270" t="str">
        <f>CONCATENATE($Z$4,": ",CONCATENATE("N[",Worksheet!P264,"]"))</f>
        <v xml:space="preserve"> (Соединительные трубы) Максимальная длина трубопровода: N[80]</v>
      </c>
      <c r="AA270" t="str">
        <f>CONCATENATE($AA$4,": ",CONCATENATE("S[",Worksheet!Q264,"]"))</f>
        <v xml:space="preserve"> (Соединительные трубы) Максимальный перепад высот: S[15]</v>
      </c>
      <c r="AB270" t="str">
        <f>CONCATENATE($AB$4,": ",CONCATENATE("S[",CONCATENATE("от ",Worksheet!W264," до +",Worksheet!X264),"]"))</f>
        <v xml:space="preserve"> (Допустимая темп. наружного воздуха) Охлаждение: S[от -15 до +50]</v>
      </c>
      <c r="AC270" t="str">
        <f>CONCATENATE($AC$4,": ",CONCATENATE("S[",CONCATENATE("от ",Worksheet!Y264," до +",Worksheet!Z264),"]"))</f>
        <v xml:space="preserve"> (Допустимая темп. наружного воздуха) Обогрев: S[от -15 до +24]</v>
      </c>
    </row>
    <row r="271" spans="1:29" x14ac:dyDescent="0.25">
      <c r="A271" t="str">
        <f>CONCATENATE($A$4,": ",CONCATENATE("E[",Worksheet!B265,"]"))</f>
        <v>Производитель: E[LESSAR]</v>
      </c>
      <c r="B271" s="11" t="str">
        <f>CONCATENATE($B$4,": ",CONCATENATE(Worksheet!C265,"[",IF(LEFT(TRIM(Worksheet!D265),6)="Сплит-","Сплит-система",IF(LEFT(TRIM(Worksheet!D265),1)="Блок н","Наружный блок","Блок внутренний")),"]"))</f>
        <v xml:space="preserve"> Тип: MULTY[Блок внутренний]</v>
      </c>
      <c r="C271" t="str">
        <f>CONCATENATE($C$4,": ",CONCATENATE("N[",Worksheet!L265,"]"))</f>
        <v xml:space="preserve"> (Сплит система) Холодопроизводительность: N[10,55 (2,05–10,55)]</v>
      </c>
      <c r="D271" t="str">
        <f>CONCATENATE($D$4,": ",CONCATENATE("N[",Worksheet!AC265,"]"))</f>
        <v xml:space="preserve"> (Сплит система) Площадь помещения: N[]</v>
      </c>
      <c r="E271" t="str">
        <f>CONCATENATE($E$4,": ",IF(Worksheet!K265="Y",CONCATENATE("S[","да]"),CONCATENATE("S[","нет]")))</f>
        <v xml:space="preserve"> (Сплит система) Инвертор: S[да]</v>
      </c>
      <c r="F271" t="str">
        <f>CONCATENATE($F$4,": ",CONCATENATE("N[",Worksheet!M265,"]"))</f>
        <v xml:space="preserve"> (Сплит система) Теплопроизводительность: N[10,55 (2,35–11,14)]</v>
      </c>
      <c r="G271" t="str">
        <f>CONCATENATE($G$4,": ",CONCATENATE("N[",Worksheet!N265,"]"))</f>
        <v xml:space="preserve"> (Потребляемая мощность) Охлаждение: N[3,517 (0,733–4,396)]</v>
      </c>
      <c r="H271" t="str">
        <f>CONCATENATE($H$4,": ",CONCATENATE("N[",Worksheet!O265,"]"))</f>
        <v xml:space="preserve"> (Потребляемая мощность) Обогрев: N[2,880 (0,781–3,978)]</v>
      </c>
      <c r="I271" t="str">
        <f t="shared" si="40"/>
        <v xml:space="preserve"> (Рабочий ток) Охлаждение: </v>
      </c>
      <c r="J271" t="str">
        <f t="shared" si="41"/>
        <v xml:space="preserve"> (Рабочий ток) Обогрев: </v>
      </c>
      <c r="K271" t="str">
        <f t="shared" si="41"/>
        <v xml:space="preserve"> (Рабочий ток) Обогрев: </v>
      </c>
      <c r="L271" t="str">
        <f>CONCATENATE($L$4,": ",CONCATENATE("S[",Worksheet!AT265,"]"))</f>
        <v xml:space="preserve"> (Рабочий ток) Хладагент: S[R32]</v>
      </c>
      <c r="M271" t="str">
        <f t="shared" si="42"/>
        <v xml:space="preserve"> (Рабочий ток) Количество хладагента: </v>
      </c>
      <c r="N271" t="str">
        <f t="shared" si="43"/>
        <v xml:space="preserve"> (Рабочий ток) Объем рециркулируемого воздуха внутреннего блока: </v>
      </c>
      <c r="O271" t="str">
        <f t="shared" si="44"/>
        <v xml:space="preserve"> (Внутренний блок) Размеры (Ш × Г × В): </v>
      </c>
      <c r="P271" t="str">
        <f t="shared" si="45"/>
        <v xml:space="preserve"> (Внутренний блок) Упаковка (Ш × Г × В): </v>
      </c>
      <c r="Q271" t="str">
        <f t="shared" si="46"/>
        <v xml:space="preserve"> (Внутренний блок) Масса (нетто / брутто): </v>
      </c>
      <c r="R271" t="str">
        <f>CONCATENATE($R$4,": ",CONCATENATE("S[",CONCATENATE(Worksheet!R265," / ",Worksheet!S265),"]"))</f>
        <v xml:space="preserve"> (Внутренний блок) Уровень шума мин. / макс.: S[ / ]</v>
      </c>
      <c r="S271" t="str">
        <f>CONCATENATE($S$4,": ",CONCATENATE("S[",Worksheet!AK265,"]"))</f>
        <v xml:space="preserve"> (Наружный блок) Марка компрессора: S[GMCC]</v>
      </c>
      <c r="T271" t="str">
        <f t="shared" si="47"/>
        <v xml:space="preserve"> (Наружный блок) Размеры (Ш × Г × В): </v>
      </c>
      <c r="U271" t="str">
        <f t="shared" si="48"/>
        <v xml:space="preserve"> (Наружный блок) Упаковка (Ш × Г × В): </v>
      </c>
      <c r="V271" t="str">
        <f t="shared" si="49"/>
        <v xml:space="preserve"> (Наружный блок) Масса (нетто / брутто): </v>
      </c>
      <c r="W271" t="str">
        <f>CONCATENATE($W$4,": ",CONCATENATE("N[",Worksheet!V265,"]"))</f>
        <v xml:space="preserve"> (Наружный блок) Максимальный уровень шума: N[]</v>
      </c>
      <c r="X271" t="str">
        <f>CONCATENATE("N[",Worksheet!AM265,"]")</f>
        <v>N[4 x 6,35]</v>
      </c>
      <c r="Y271" t="str">
        <f>CONCATENATE($Y$4,": ",CONCATENATE("N[",Worksheet!AN265,"]"))</f>
        <v xml:space="preserve"> (Соединительные трубы) Газовая линия : N[3 x 9,52 + 1 x 12,7]</v>
      </c>
      <c r="Z271" t="str">
        <f>CONCATENATE($Z$4,": ",CONCATENATE("N[",Worksheet!P265,"]"))</f>
        <v xml:space="preserve"> (Соединительные трубы) Максимальная длина трубопровода: N[80]</v>
      </c>
      <c r="AA271" t="str">
        <f>CONCATENATE($AA$4,": ",CONCATENATE("S[",Worksheet!Q265,"]"))</f>
        <v xml:space="preserve"> (Соединительные трубы) Максимальный перепад высот: S[15]</v>
      </c>
      <c r="AB271" t="str">
        <f>CONCATENATE($AB$4,": ",CONCATENATE("S[",CONCATENATE("от ",Worksheet!W265," до +",Worksheet!X265),"]"))</f>
        <v xml:space="preserve"> (Допустимая темп. наружного воздуха) Охлаждение: S[от -15 до +50]</v>
      </c>
      <c r="AC271" t="str">
        <f>CONCATENATE($AC$4,": ",CONCATENATE("S[",CONCATENATE("от ",Worksheet!Y265," до +",Worksheet!Z265),"]"))</f>
        <v xml:space="preserve"> (Допустимая темп. наружного воздуха) Обогрев: S[от -15 до +24]</v>
      </c>
    </row>
    <row r="272" spans="1:29" x14ac:dyDescent="0.25">
      <c r="A272" t="str">
        <f>CONCATENATE($A$4,": ",CONCATENATE("E[",Worksheet!B266,"]"))</f>
        <v>Производитель: E[LESSAR]</v>
      </c>
      <c r="B272" s="11" t="str">
        <f>CONCATENATE($B$4,": ",CONCATENATE(Worksheet!C266,"[",IF(LEFT(TRIM(Worksheet!D266),6)="Сплит-","Сплит-система",IF(LEFT(TRIM(Worksheet!D266),1)="Блок н","Наружный блок","Блок внутренний")),"]"))</f>
        <v xml:space="preserve"> Тип: MULTY[Блок внутренний]</v>
      </c>
      <c r="C272" t="str">
        <f>CONCATENATE($C$4,": ",CONCATENATE("N[",Worksheet!L266,"]"))</f>
        <v xml:space="preserve"> (Сплит система) Холодопроизводительность: N[12,31 (2,05–14,07)]</v>
      </c>
      <c r="D272" t="str">
        <f>CONCATENATE($D$4,": ",CONCATENATE("N[",Worksheet!AC266,"]"))</f>
        <v xml:space="preserve"> (Сплит система) Площадь помещения: N[]</v>
      </c>
      <c r="E272" t="str">
        <f>CONCATENATE($E$4,": ",IF(Worksheet!K266="Y",CONCATENATE("S[","да]"),CONCATENATE("S[","нет]")))</f>
        <v xml:space="preserve"> (Сплит система) Инвертор: S[да]</v>
      </c>
      <c r="F272" t="str">
        <f>CONCATENATE($F$4,": ",CONCATENATE("N[",Worksheet!M266,"]"))</f>
        <v xml:space="preserve"> (Сплит система) Теплопроизводительность: N[12,31 (2,35–14,51)]</v>
      </c>
      <c r="G272" t="str">
        <f>CONCATENATE($G$4,": ",CONCATENATE("N[",Worksheet!N266,"]"))</f>
        <v xml:space="preserve"> (Потребляемая мощность) Охлаждение: N[3,800 (0,680–4,268)]</v>
      </c>
      <c r="H272" t="str">
        <f>CONCATENATE($H$4,": ",CONCATENATE("N[",Worksheet!O266,"]"))</f>
        <v xml:space="preserve"> (Потребляемая мощность) Обогрев: N[3,300 (0,680–3,920)]</v>
      </c>
      <c r="I272" t="str">
        <f t="shared" si="40"/>
        <v xml:space="preserve"> (Рабочий ток) Охлаждение: </v>
      </c>
      <c r="J272" t="str">
        <f t="shared" si="41"/>
        <v xml:space="preserve"> (Рабочий ток) Обогрев: </v>
      </c>
      <c r="K272" t="str">
        <f t="shared" si="41"/>
        <v xml:space="preserve"> (Рабочий ток) Обогрев: </v>
      </c>
      <c r="L272" t="str">
        <f>CONCATENATE($L$4,": ",CONCATENATE("S[",Worksheet!AT266,"]"))</f>
        <v xml:space="preserve"> (Рабочий ток) Хладагент: S[R32]</v>
      </c>
      <c r="M272" t="str">
        <f t="shared" si="42"/>
        <v xml:space="preserve"> (Рабочий ток) Количество хладагента: </v>
      </c>
      <c r="N272" t="str">
        <f t="shared" si="43"/>
        <v xml:space="preserve"> (Рабочий ток) Объем рециркулируемого воздуха внутреннего блока: </v>
      </c>
      <c r="O272" t="str">
        <f t="shared" si="44"/>
        <v xml:space="preserve"> (Внутренний блок) Размеры (Ш × Г × В): </v>
      </c>
      <c r="P272" t="str">
        <f t="shared" si="45"/>
        <v xml:space="preserve"> (Внутренний блок) Упаковка (Ш × Г × В): </v>
      </c>
      <c r="Q272" t="str">
        <f t="shared" si="46"/>
        <v xml:space="preserve"> (Внутренний блок) Масса (нетто / брутто): </v>
      </c>
      <c r="R272" t="str">
        <f>CONCATENATE($R$4,": ",CONCATENATE("S[",CONCATENATE(Worksheet!R266," / ",Worksheet!S266),"]"))</f>
        <v xml:space="preserve"> (Внутренний блок) Уровень шума мин. / макс.: S[ / ]</v>
      </c>
      <c r="S272" t="str">
        <f>CONCATENATE($S$4,": ",CONCATENATE("S[",Worksheet!AK266,"]"))</f>
        <v xml:space="preserve"> (Наружный блок) Марка компрессора: S[GMCC]</v>
      </c>
      <c r="T272" t="str">
        <f t="shared" si="47"/>
        <v xml:space="preserve"> (Наружный блок) Размеры (Ш × Г × В): </v>
      </c>
      <c r="U272" t="str">
        <f t="shared" si="48"/>
        <v xml:space="preserve"> (Наружный блок) Упаковка (Ш × Г × В): </v>
      </c>
      <c r="V272" t="str">
        <f t="shared" si="49"/>
        <v xml:space="preserve"> (Наружный блок) Масса (нетто / брутто): </v>
      </c>
      <c r="W272" t="str">
        <f>CONCATENATE($W$4,": ",CONCATENATE("N[",Worksheet!V266,"]"))</f>
        <v xml:space="preserve"> (Наружный блок) Максимальный уровень шума: N[]</v>
      </c>
      <c r="X272" t="str">
        <f>CONCATENATE("N[",Worksheet!AM266,"]")</f>
        <v>N[5 x 6,35]</v>
      </c>
      <c r="Y272" t="str">
        <f>CONCATENATE($Y$4,": ",CONCATENATE("N[",Worksheet!AN266,"]"))</f>
        <v xml:space="preserve"> (Соединительные трубы) Газовая линия : N[4 x 9,52 + 1 x 12,7]</v>
      </c>
      <c r="Z272" t="str">
        <f>CONCATENATE($Z$4,": ",CONCATENATE("N[",Worksheet!P266,"]"))</f>
        <v xml:space="preserve"> (Соединительные трубы) Максимальная длина трубопровода: N[80]</v>
      </c>
      <c r="AA272" t="str">
        <f>CONCATENATE($AA$4,": ",CONCATENATE("S[",Worksheet!Q266,"]"))</f>
        <v xml:space="preserve"> (Соединительные трубы) Максимальный перепад высот: S[15]</v>
      </c>
      <c r="AB272" t="str">
        <f>CONCATENATE($AB$4,": ",CONCATENATE("S[",CONCATENATE("от ",Worksheet!W266," до +",Worksheet!X266),"]"))</f>
        <v xml:space="preserve"> (Допустимая темп. наружного воздуха) Охлаждение: S[от -15 до +50]</v>
      </c>
      <c r="AC272" t="str">
        <f>CONCATENATE($AC$4,": ",CONCATENATE("S[",CONCATENATE("от ",Worksheet!Y266," до +",Worksheet!Z266),"]"))</f>
        <v xml:space="preserve"> (Допустимая темп. наружного воздуха) Обогрев: S[от -15 до +24]</v>
      </c>
    </row>
    <row r="273" spans="1:29" x14ac:dyDescent="0.25">
      <c r="A273" t="str">
        <f>CONCATENATE($A$4,": ",CONCATENATE("E[",Worksheet!B267,"]"))</f>
        <v>Производитель: E[QUATTROCLIMA]</v>
      </c>
      <c r="B273" s="11" t="str">
        <f>CONCATENATE($B$4,": ",CONCATENATE(Worksheet!C267,"[",IF(LEFT(TRIM(Worksheet!D267),6)="Сплит-","Сплит-система",IF(LEFT(TRIM(Worksheet!D267),1)="Блок н","Наружный блок","Блок внутренний")),"]"))</f>
        <v xml:space="preserve"> Тип: RAC[Сплит-система]</v>
      </c>
      <c r="C273" t="str">
        <f>CONCATENATE($C$4,": ",CONCATENATE("N[",Worksheet!L267,"]"))</f>
        <v xml:space="preserve"> (Сплит система) Холодопроизводительность: N[2,05]</v>
      </c>
      <c r="D273" t="str">
        <f>CONCATENATE($D$4,": ",CONCATENATE("N[",Worksheet!AC267,"]"))</f>
        <v xml:space="preserve"> (Сплит система) Площадь помещения: N[6]</v>
      </c>
      <c r="E273" t="str">
        <f>CONCATENATE($E$4,": ",IF(Worksheet!K267="Y",CONCATENATE("S[","да]"),CONCATENATE("S[","нет]")))</f>
        <v xml:space="preserve"> (Сплит система) Инвертор: S[нет]</v>
      </c>
      <c r="F273" t="str">
        <f>CONCATENATE($F$4,": ",CONCATENATE("N[",Worksheet!M267,"]"))</f>
        <v xml:space="preserve"> (Сплит система) Теплопроизводительность: N[2,20]</v>
      </c>
      <c r="G273" t="str">
        <f>CONCATENATE($G$4,": ",CONCATENATE("N[",Worksheet!N267,"]"))</f>
        <v xml:space="preserve"> (Потребляемая мощность) Охлаждение: N[0,640]</v>
      </c>
      <c r="H273" t="str">
        <f>CONCATENATE($H$4,": ",CONCATENATE("N[",Worksheet!O267,"]"))</f>
        <v xml:space="preserve"> (Потребляемая мощность) Обогрев: N[0,610]</v>
      </c>
      <c r="I273" t="str">
        <f t="shared" si="40"/>
        <v xml:space="preserve"> (Рабочий ток) Охлаждение: </v>
      </c>
      <c r="J273" t="str">
        <f t="shared" si="41"/>
        <v xml:space="preserve"> (Рабочий ток) Обогрев: </v>
      </c>
      <c r="K273" t="str">
        <f t="shared" si="41"/>
        <v xml:space="preserve"> (Рабочий ток) Обогрев: </v>
      </c>
      <c r="L273" t="str">
        <f>CONCATENATE($L$4,": ",CONCATENATE("S[",Worksheet!AT267,"]"))</f>
        <v xml:space="preserve"> (Рабочий ток) Хладагент: S[R410A]</v>
      </c>
      <c r="M273" t="str">
        <f t="shared" si="42"/>
        <v xml:space="preserve"> (Рабочий ток) Количество хладагента: </v>
      </c>
      <c r="N273" t="str">
        <f t="shared" si="43"/>
        <v xml:space="preserve"> (Рабочий ток) Объем рециркулируемого воздуха внутреннего блока: </v>
      </c>
      <c r="O273" t="str">
        <f t="shared" si="44"/>
        <v xml:space="preserve"> (Внутренний блок) Размеры (Ш × Г × В): </v>
      </c>
      <c r="P273" t="str">
        <f t="shared" si="45"/>
        <v xml:space="preserve"> (Внутренний блок) Упаковка (Ш × Г × В): </v>
      </c>
      <c r="Q273" t="str">
        <f t="shared" si="46"/>
        <v xml:space="preserve"> (Внутренний блок) Масса (нетто / брутто): </v>
      </c>
      <c r="R273" t="str">
        <f>CONCATENATE($R$4,": ",CONCATENATE("S[",CONCATENATE(Worksheet!R267," / ",Worksheet!S267),"]"))</f>
        <v xml:space="preserve"> (Внутренний блок) Уровень шума мин. / макс.: S[ / ]</v>
      </c>
      <c r="S273" t="str">
        <f>CONCATENATE($S$4,": ",CONCATENATE("S[",Worksheet!AK267,"]"))</f>
        <v xml:space="preserve"> (Наружный блок) Марка компрессора: S[GMCC]</v>
      </c>
      <c r="T273" t="str">
        <f t="shared" si="47"/>
        <v xml:space="preserve"> (Наружный блок) Размеры (Ш × Г × В): </v>
      </c>
      <c r="U273" t="str">
        <f t="shared" si="48"/>
        <v xml:space="preserve"> (Наружный блок) Упаковка (Ш × Г × В): </v>
      </c>
      <c r="V273" t="str">
        <f t="shared" si="49"/>
        <v xml:space="preserve"> (Наружный блок) Масса (нетто / брутто): </v>
      </c>
      <c r="W273" t="str">
        <f>CONCATENATE($W$4,": ",CONCATENATE("N[",Worksheet!V267,"]"))</f>
        <v xml:space="preserve"> (Наружный блок) Максимальный уровень шума: N[]</v>
      </c>
      <c r="X273" t="str">
        <f>CONCATENATE("N[",Worksheet!AM267,"]")</f>
        <v>N[6,35]</v>
      </c>
      <c r="Y273" t="str">
        <f>CONCATENATE($Y$4,": ",CONCATENATE("N[",Worksheet!AN267,"]"))</f>
        <v xml:space="preserve"> (Соединительные трубы) Газовая линия : N[9,52]</v>
      </c>
      <c r="Z273" t="str">
        <f>CONCATENATE($Z$4,": ",CONCATENATE("N[",Worksheet!P267,"]"))</f>
        <v xml:space="preserve"> (Соединительные трубы) Максимальная длина трубопровода: N[15]</v>
      </c>
      <c r="AA273" t="str">
        <f>CONCATENATE($AA$4,": ",CONCATENATE("S[",Worksheet!Q267,"]"))</f>
        <v xml:space="preserve"> (Соединительные трубы) Максимальный перепад высот: S[5]</v>
      </c>
      <c r="AB273" t="str">
        <f>CONCATENATE($AB$4,": ",CONCATENATE("S[",CONCATENATE("от ",Worksheet!W267," до +",Worksheet!X267),"]"))</f>
        <v xml:space="preserve"> (Допустимая темп. наружного воздуха) Охлаждение: S[от 15 до +43]</v>
      </c>
      <c r="AC273" t="str">
        <f>CONCATENATE($AC$4,": ",CONCATENATE("S[",CONCATENATE("от ",Worksheet!Y267," до +",Worksheet!Z267),"]"))</f>
        <v xml:space="preserve"> (Допустимая темп. наружного воздуха) Обогрев: S[от -7 до +24]</v>
      </c>
    </row>
    <row r="274" spans="1:29" x14ac:dyDescent="0.25">
      <c r="A274" t="str">
        <f>CONCATENATE($A$4,": ",CONCATENATE("E[",Worksheet!B268,"]"))</f>
        <v>Производитель: E[QUATTROCLIMA]</v>
      </c>
      <c r="B274" s="11" t="str">
        <f>CONCATENATE($B$4,": ",CONCATENATE(Worksheet!C268,"[",IF(LEFT(TRIM(Worksheet!D268),6)="Сплит-","Сплит-система",IF(LEFT(TRIM(Worksheet!D268),1)="Блок н","Наружный блок","Блок внутренний")),"]"))</f>
        <v xml:space="preserve"> Тип: RAC[Сплит-система]</v>
      </c>
      <c r="C274" t="str">
        <f>CONCATENATE($C$4,": ",CONCATENATE("N[",Worksheet!L268,"]"))</f>
        <v xml:space="preserve"> (Сплит система) Холодопроизводительность: N[2,20]</v>
      </c>
      <c r="D274" t="str">
        <f>CONCATENATE($D$4,": ",CONCATENATE("N[",Worksheet!AC268,"]"))</f>
        <v xml:space="preserve"> (Сплит система) Площадь помещения: N[]</v>
      </c>
      <c r="E274" t="str">
        <f>CONCATENATE($E$4,": ",IF(Worksheet!K268="Y",CONCATENATE("S[","да]"),CONCATENATE("S[","нет]")))</f>
        <v xml:space="preserve"> (Сплит система) Инвертор: S[нет]</v>
      </c>
      <c r="F274" t="str">
        <f>CONCATENATE($F$4,": ",CONCATENATE("N[",Worksheet!M268,"]"))</f>
        <v xml:space="preserve"> (Сплит система) Теплопроизводительность: N[2,20]</v>
      </c>
      <c r="G274" t="str">
        <f>CONCATENATE($G$4,": ",CONCATENATE("N[",Worksheet!N268,"]"))</f>
        <v xml:space="preserve"> (Потребляемая мощность) Охлаждение: N[0,685]</v>
      </c>
      <c r="H274" t="str">
        <f>CONCATENATE($H$4,": ",CONCATENATE("N[",Worksheet!O268,"]"))</f>
        <v xml:space="preserve"> (Потребляемая мощность) Обогрев: N[0,609]</v>
      </c>
      <c r="I274" t="str">
        <f t="shared" si="40"/>
        <v xml:space="preserve"> (Рабочий ток) Охлаждение: </v>
      </c>
      <c r="J274" t="str">
        <f t="shared" si="41"/>
        <v xml:space="preserve"> (Рабочий ток) Обогрев: </v>
      </c>
      <c r="K274" t="str">
        <f t="shared" si="41"/>
        <v xml:space="preserve"> (Рабочий ток) Обогрев: </v>
      </c>
      <c r="L274" t="str">
        <f>CONCATENATE($L$4,": ",CONCATENATE("S[",Worksheet!AT268,"]"))</f>
        <v xml:space="preserve"> (Рабочий ток) Хладагент: S[R410A]</v>
      </c>
      <c r="M274" t="str">
        <f t="shared" si="42"/>
        <v xml:space="preserve"> (Рабочий ток) Количество хладагента: </v>
      </c>
      <c r="N274" t="str">
        <f t="shared" si="43"/>
        <v xml:space="preserve"> (Рабочий ток) Объем рециркулируемого воздуха внутреннего блока: </v>
      </c>
      <c r="O274" t="str">
        <f t="shared" si="44"/>
        <v xml:space="preserve"> (Внутренний блок) Размеры (Ш × Г × В): </v>
      </c>
      <c r="P274" t="str">
        <f t="shared" si="45"/>
        <v xml:space="preserve"> (Внутренний блок) Упаковка (Ш × Г × В): </v>
      </c>
      <c r="Q274" t="str">
        <f t="shared" si="46"/>
        <v xml:space="preserve"> (Внутренний блок) Масса (нетто / брутто): </v>
      </c>
      <c r="R274" t="str">
        <f>CONCATENATE($R$4,": ",CONCATENATE("S[",CONCATENATE(Worksheet!R268," / ",Worksheet!S268),"]"))</f>
        <v xml:space="preserve"> (Внутренний блок) Уровень шума мин. / макс.: S[ / ]</v>
      </c>
      <c r="S274" t="str">
        <f>CONCATENATE($S$4,": ",CONCATENATE("S[",Worksheet!AK268,"]"))</f>
        <v xml:space="preserve"> (Наружный блок) Марка компрессора: S[GMCC]</v>
      </c>
      <c r="T274" t="str">
        <f t="shared" si="47"/>
        <v xml:space="preserve"> (Наружный блок) Размеры (Ш × Г × В): </v>
      </c>
      <c r="U274" t="str">
        <f t="shared" si="48"/>
        <v xml:space="preserve"> (Наружный блок) Упаковка (Ш × Г × В): </v>
      </c>
      <c r="V274" t="str">
        <f t="shared" si="49"/>
        <v xml:space="preserve"> (Наружный блок) Масса (нетто / брутто): </v>
      </c>
      <c r="W274" t="str">
        <f>CONCATENATE($W$4,": ",CONCATENATE("N[",Worksheet!V268,"]"))</f>
        <v xml:space="preserve"> (Наружный блок) Максимальный уровень шума: N[]</v>
      </c>
      <c r="X274" t="str">
        <f>CONCATENATE("N[",Worksheet!AM268,"]")</f>
        <v>N[6,35]</v>
      </c>
      <c r="Y274" t="str">
        <f>CONCATENATE($Y$4,": ",CONCATENATE("N[",Worksheet!AN268,"]"))</f>
        <v xml:space="preserve"> (Соединительные трубы) Газовая линия : N[9,52]</v>
      </c>
      <c r="Z274" t="str">
        <f>CONCATENATE($Z$4,": ",CONCATENATE("N[",Worksheet!P268,"]"))</f>
        <v xml:space="preserve"> (Соединительные трубы) Максимальная длина трубопровода: N[15]</v>
      </c>
      <c r="AA274" t="str">
        <f>CONCATENATE($AA$4,": ",CONCATENATE("S[",Worksheet!Q268,"]"))</f>
        <v xml:space="preserve"> (Соединительные трубы) Максимальный перепад высот: S[5]</v>
      </c>
      <c r="AB274" t="str">
        <f>CONCATENATE($AB$4,": ",CONCATENATE("S[",CONCATENATE("от ",Worksheet!W268," до +",Worksheet!X268),"]"))</f>
        <v xml:space="preserve"> (Допустимая темп. наружного воздуха) Охлаждение: S[от 15 до +43]</v>
      </c>
      <c r="AC274" t="str">
        <f>CONCATENATE($AC$4,": ",CONCATENATE("S[",CONCATENATE("от ",Worksheet!Y268," до +",Worksheet!Z268),"]"))</f>
        <v xml:space="preserve"> (Допустимая темп. наружного воздуха) Обогрев: S[от -7 до +24]</v>
      </c>
    </row>
    <row r="275" spans="1:29" x14ac:dyDescent="0.25">
      <c r="A275" t="str">
        <f>CONCATENATE($A$4,": ",CONCATENATE("E[",Worksheet!B269,"]"))</f>
        <v>Производитель: E[QUATTROCLIMA]</v>
      </c>
      <c r="B275" s="11" t="str">
        <f>CONCATENATE($B$4,": ",CONCATENATE(Worksheet!C269,"[",IF(LEFT(TRIM(Worksheet!D269),6)="Сплит-","Сплит-система",IF(LEFT(TRIM(Worksheet!D269),1)="Блок н","Наружный блок","Блок внутренний")),"]"))</f>
        <v xml:space="preserve"> Тип: RAC[Сплит-система]</v>
      </c>
      <c r="C275" t="str">
        <f>CONCATENATE($C$4,": ",CONCATENATE("N[",Worksheet!L269,"]"))</f>
        <v xml:space="preserve"> (Сплит система) Холодопроизводительность: N[2,64]</v>
      </c>
      <c r="D275" t="str">
        <f>CONCATENATE($D$4,": ",CONCATENATE("N[",Worksheet!AC269,"]"))</f>
        <v xml:space="preserve"> (Сплит система) Площадь помещения: N[9]</v>
      </c>
      <c r="E275" t="str">
        <f>CONCATENATE($E$4,": ",IF(Worksheet!K269="Y",CONCATENATE("S[","да]"),CONCATENATE("S[","нет]")))</f>
        <v xml:space="preserve"> (Сплит система) Инвертор: S[нет]</v>
      </c>
      <c r="F275" t="str">
        <f>CONCATENATE($F$4,": ",CONCATENATE("N[",Worksheet!M269,"]"))</f>
        <v xml:space="preserve"> (Сплит система) Теплопроизводительность: N[2,80]</v>
      </c>
      <c r="G275" t="str">
        <f>CONCATENATE($G$4,": ",CONCATENATE("N[",Worksheet!N269,"]"))</f>
        <v xml:space="preserve"> (Потребляемая мощность) Охлаждение: N[0,820]</v>
      </c>
      <c r="H275" t="str">
        <f>CONCATENATE($H$4,": ",CONCATENATE("N[",Worksheet!O269,"]"))</f>
        <v xml:space="preserve"> (Потребляемая мощность) Обогрев: N[0,775]</v>
      </c>
      <c r="I275" t="str">
        <f t="shared" si="40"/>
        <v xml:space="preserve"> (Рабочий ток) Охлаждение: </v>
      </c>
      <c r="J275" t="str">
        <f t="shared" si="41"/>
        <v xml:space="preserve"> (Рабочий ток) Обогрев: </v>
      </c>
      <c r="K275" t="str">
        <f t="shared" si="41"/>
        <v xml:space="preserve"> (Рабочий ток) Обогрев: </v>
      </c>
      <c r="L275" t="str">
        <f>CONCATENATE($L$4,": ",CONCATENATE("S[",Worksheet!AT269,"]"))</f>
        <v xml:space="preserve"> (Рабочий ток) Хладагент: S[R410A]</v>
      </c>
      <c r="M275" t="str">
        <f t="shared" si="42"/>
        <v xml:space="preserve"> (Рабочий ток) Количество хладагента: </v>
      </c>
      <c r="N275" t="str">
        <f t="shared" si="43"/>
        <v xml:space="preserve"> (Рабочий ток) Объем рециркулируемого воздуха внутреннего блока: </v>
      </c>
      <c r="O275" t="str">
        <f t="shared" si="44"/>
        <v xml:space="preserve"> (Внутренний блок) Размеры (Ш × Г × В): </v>
      </c>
      <c r="P275" t="str">
        <f t="shared" si="45"/>
        <v xml:space="preserve"> (Внутренний блок) Упаковка (Ш × Г × В): </v>
      </c>
      <c r="Q275" t="str">
        <f t="shared" si="46"/>
        <v xml:space="preserve"> (Внутренний блок) Масса (нетто / брутто): </v>
      </c>
      <c r="R275" t="str">
        <f>CONCATENATE($R$4,": ",CONCATENATE("S[",CONCATENATE(Worksheet!R269," / ",Worksheet!S269),"]"))</f>
        <v xml:space="preserve"> (Внутренний блок) Уровень шума мин. / макс.: S[ / ]</v>
      </c>
      <c r="S275" t="str">
        <f>CONCATENATE($S$4,": ",CONCATENATE("S[",Worksheet!AK269,"]"))</f>
        <v xml:space="preserve"> (Наружный блок) Марка компрессора: S[RECHI]</v>
      </c>
      <c r="T275" t="str">
        <f t="shared" si="47"/>
        <v xml:space="preserve"> (Наружный блок) Размеры (Ш × Г × В): </v>
      </c>
      <c r="U275" t="str">
        <f t="shared" si="48"/>
        <v xml:space="preserve"> (Наружный блок) Упаковка (Ш × Г × В): </v>
      </c>
      <c r="V275" t="str">
        <f t="shared" si="49"/>
        <v xml:space="preserve"> (Наружный блок) Масса (нетто / брутто): </v>
      </c>
      <c r="W275" t="str">
        <f>CONCATENATE($W$4,": ",CONCATENATE("N[",Worksheet!V269,"]"))</f>
        <v xml:space="preserve"> (Наружный блок) Максимальный уровень шума: N[]</v>
      </c>
      <c r="X275" t="str">
        <f>CONCATENATE("N[",Worksheet!AM269,"]")</f>
        <v>N[6,35]</v>
      </c>
      <c r="Y275" t="str">
        <f>CONCATENATE($Y$4,": ",CONCATENATE("N[",Worksheet!AN269,"]"))</f>
        <v xml:space="preserve"> (Соединительные трубы) Газовая линия : N[9,52]</v>
      </c>
      <c r="Z275" t="str">
        <f>CONCATENATE($Z$4,": ",CONCATENATE("N[",Worksheet!P269,"]"))</f>
        <v xml:space="preserve"> (Соединительные трубы) Максимальная длина трубопровода: N[15]</v>
      </c>
      <c r="AA275" t="str">
        <f>CONCATENATE($AA$4,": ",CONCATENATE("S[",Worksheet!Q269,"]"))</f>
        <v xml:space="preserve"> (Соединительные трубы) Максимальный перепад высот: S[5]</v>
      </c>
      <c r="AB275" t="str">
        <f>CONCATENATE($AB$4,": ",CONCATENATE("S[",CONCATENATE("от ",Worksheet!W269," до +",Worksheet!X269),"]"))</f>
        <v xml:space="preserve"> (Допустимая темп. наружного воздуха) Охлаждение: S[от 15 до +43]</v>
      </c>
      <c r="AC275" t="str">
        <f>CONCATENATE($AC$4,": ",CONCATENATE("S[",CONCATENATE("от ",Worksheet!Y269," до +",Worksheet!Z269),"]"))</f>
        <v xml:space="preserve"> (Допустимая темп. наружного воздуха) Обогрев: S[от -7 до +24]</v>
      </c>
    </row>
    <row r="276" spans="1:29" x14ac:dyDescent="0.25">
      <c r="A276" t="str">
        <f>CONCATENATE($A$4,": ",CONCATENATE("E[",Worksheet!B270,"]"))</f>
        <v>Производитель: E[QUATTROCLIMA]</v>
      </c>
      <c r="B276" s="11" t="str">
        <f>CONCATENATE($B$4,": ",CONCATENATE(Worksheet!C270,"[",IF(LEFT(TRIM(Worksheet!D270),6)="Сплит-","Сплит-система",IF(LEFT(TRIM(Worksheet!D270),1)="Блок н","Наружный блок","Блок внутренний")),"]"))</f>
        <v xml:space="preserve"> Тип: RAC[Сплит-система]</v>
      </c>
      <c r="C276" t="str">
        <f>CONCATENATE($C$4,": ",CONCATENATE("N[",Worksheet!L270,"]"))</f>
        <v xml:space="preserve"> (Сплит система) Холодопроизводительность: N[2,64]</v>
      </c>
      <c r="D276" t="str">
        <f>CONCATENATE($D$4,": ",CONCATENATE("N[",Worksheet!AC270,"]"))</f>
        <v xml:space="preserve"> (Сплит система) Площадь помещения: N[]</v>
      </c>
      <c r="E276" t="str">
        <f>CONCATENATE($E$4,": ",IF(Worksheet!K270="Y",CONCATENATE("S[","да]"),CONCATENATE("S[","нет]")))</f>
        <v xml:space="preserve"> (Сплит система) Инвертор: S[нет]</v>
      </c>
      <c r="F276" t="str">
        <f>CONCATENATE($F$4,": ",CONCATENATE("N[",Worksheet!M270,"]"))</f>
        <v xml:space="preserve"> (Сплит система) Теплопроизводительность: N[2,78]</v>
      </c>
      <c r="G276" t="str">
        <f>CONCATENATE($G$4,": ",CONCATENATE("N[",Worksheet!N270,"]"))</f>
        <v xml:space="preserve"> (Потребляемая мощность) Охлаждение: N[0,822]</v>
      </c>
      <c r="H276" t="str">
        <f>CONCATENATE($H$4,": ",CONCATENATE("N[",Worksheet!O270,"]"))</f>
        <v xml:space="preserve"> (Потребляемая мощность) Обогрев: N[0,770]</v>
      </c>
      <c r="I276" t="str">
        <f t="shared" si="40"/>
        <v xml:space="preserve"> (Рабочий ток) Охлаждение: </v>
      </c>
      <c r="J276" t="str">
        <f t="shared" si="41"/>
        <v xml:space="preserve"> (Рабочий ток) Обогрев: </v>
      </c>
      <c r="K276" t="str">
        <f t="shared" si="41"/>
        <v xml:space="preserve"> (Рабочий ток) Обогрев: </v>
      </c>
      <c r="L276" t="str">
        <f>CONCATENATE($L$4,": ",CONCATENATE("S[",Worksheet!AT270,"]"))</f>
        <v xml:space="preserve"> (Рабочий ток) Хладагент: S[R410A]</v>
      </c>
      <c r="M276" t="str">
        <f t="shared" si="42"/>
        <v xml:space="preserve"> (Рабочий ток) Количество хладагента: </v>
      </c>
      <c r="N276" t="str">
        <f t="shared" si="43"/>
        <v xml:space="preserve"> (Рабочий ток) Объем рециркулируемого воздуха внутреннего блока: </v>
      </c>
      <c r="O276" t="str">
        <f t="shared" si="44"/>
        <v xml:space="preserve"> (Внутренний блок) Размеры (Ш × Г × В): </v>
      </c>
      <c r="P276" t="str">
        <f t="shared" si="45"/>
        <v xml:space="preserve"> (Внутренний блок) Упаковка (Ш × Г × В): </v>
      </c>
      <c r="Q276" t="str">
        <f t="shared" si="46"/>
        <v xml:space="preserve"> (Внутренний блок) Масса (нетто / брутто): </v>
      </c>
      <c r="R276" t="str">
        <f>CONCATENATE($R$4,": ",CONCATENATE("S[",CONCATENATE(Worksheet!R270," / ",Worksheet!S270),"]"))</f>
        <v xml:space="preserve"> (Внутренний блок) Уровень шума мин. / макс.: S[ / ]</v>
      </c>
      <c r="S276" t="str">
        <f>CONCATENATE($S$4,": ",CONCATENATE("S[",Worksheet!AK270,"]"))</f>
        <v xml:space="preserve"> (Наружный блок) Марка компрессора: S[GMCC]</v>
      </c>
      <c r="T276" t="str">
        <f t="shared" si="47"/>
        <v xml:space="preserve"> (Наружный блок) Размеры (Ш × Г × В): </v>
      </c>
      <c r="U276" t="str">
        <f t="shared" si="48"/>
        <v xml:space="preserve"> (Наружный блок) Упаковка (Ш × Г × В): </v>
      </c>
      <c r="V276" t="str">
        <f t="shared" si="49"/>
        <v xml:space="preserve"> (Наружный блок) Масса (нетто / брутто): </v>
      </c>
      <c r="W276" t="str">
        <f>CONCATENATE($W$4,": ",CONCATENATE("N[",Worksheet!V270,"]"))</f>
        <v xml:space="preserve"> (Наружный блок) Максимальный уровень шума: N[]</v>
      </c>
      <c r="X276" t="str">
        <f>CONCATENATE("N[",Worksheet!AM270,"]")</f>
        <v>N[6,35]</v>
      </c>
      <c r="Y276" t="str">
        <f>CONCATENATE($Y$4,": ",CONCATENATE("N[",Worksheet!AN270,"]"))</f>
        <v xml:space="preserve"> (Соединительные трубы) Газовая линия : N[9,52]</v>
      </c>
      <c r="Z276" t="str">
        <f>CONCATENATE($Z$4,": ",CONCATENATE("N[",Worksheet!P270,"]"))</f>
        <v xml:space="preserve"> (Соединительные трубы) Максимальная длина трубопровода: N[15]</v>
      </c>
      <c r="AA276" t="str">
        <f>CONCATENATE($AA$4,": ",CONCATENATE("S[",Worksheet!Q270,"]"))</f>
        <v xml:space="preserve"> (Соединительные трубы) Максимальный перепад высот: S[5]</v>
      </c>
      <c r="AB276" t="str">
        <f>CONCATENATE($AB$4,": ",CONCATENATE("S[",CONCATENATE("от ",Worksheet!W270," до +",Worksheet!X270),"]"))</f>
        <v xml:space="preserve"> (Допустимая темп. наружного воздуха) Охлаждение: S[от 15 до +43]</v>
      </c>
      <c r="AC276" t="str">
        <f>CONCATENATE($AC$4,": ",CONCATENATE("S[",CONCATENATE("от ",Worksheet!Y270," до +",Worksheet!Z270),"]"))</f>
        <v xml:space="preserve"> (Допустимая темп. наружного воздуха) Обогрев: S[от -7 до +24]</v>
      </c>
    </row>
    <row r="277" spans="1:29" x14ac:dyDescent="0.25">
      <c r="A277" t="str">
        <f>CONCATENATE($A$4,": ",CONCATENATE("E[",Worksheet!B271,"]"))</f>
        <v>Производитель: E[QUATTROCLIMA]</v>
      </c>
      <c r="B277" s="11" t="str">
        <f>CONCATENATE($B$4,": ",CONCATENATE(Worksheet!C271,"[",IF(LEFT(TRIM(Worksheet!D271),6)="Сплит-","Сплит-система",IF(LEFT(TRIM(Worksheet!D271),1)="Блок н","Наружный блок","Блок внутренний")),"]"))</f>
        <v xml:space="preserve"> Тип: RAC[Сплит-система]</v>
      </c>
      <c r="C277" t="str">
        <f>CONCATENATE($C$4,": ",CONCATENATE("N[",Worksheet!L271,"]"))</f>
        <v xml:space="preserve"> (Сплит система) Холодопроизводительность: N[3,52]</v>
      </c>
      <c r="D277" t="str">
        <f>CONCATENATE($D$4,": ",CONCATENATE("N[",Worksheet!AC271,"]"))</f>
        <v xml:space="preserve"> (Сплит система) Площадь помещения: N[15]</v>
      </c>
      <c r="E277" t="str">
        <f>CONCATENATE($E$4,": ",IF(Worksheet!K271="Y",CONCATENATE("S[","да]"),CONCATENATE("S[","нет]")))</f>
        <v xml:space="preserve"> (Сплит система) Инвертор: S[нет]</v>
      </c>
      <c r="F277" t="str">
        <f>CONCATENATE($F$4,": ",CONCATENATE("N[",Worksheet!M271,"]"))</f>
        <v xml:space="preserve"> (Сплит система) Теплопроизводительность: N[3,70]</v>
      </c>
      <c r="G277" t="str">
        <f>CONCATENATE($G$4,": ",CONCATENATE("N[",Worksheet!N271,"]"))</f>
        <v xml:space="preserve"> (Потребляемая мощность) Охлаждение: N[1,100]</v>
      </c>
      <c r="H277" t="str">
        <f>CONCATENATE($H$4,": ",CONCATENATE("N[",Worksheet!O271,"]"))</f>
        <v xml:space="preserve"> (Потребляемая мощность) Обогрев: N[1,020]</v>
      </c>
      <c r="I277" t="str">
        <f t="shared" si="40"/>
        <v xml:space="preserve"> (Рабочий ток) Охлаждение: </v>
      </c>
      <c r="J277" t="str">
        <f t="shared" si="41"/>
        <v xml:space="preserve"> (Рабочий ток) Обогрев: </v>
      </c>
      <c r="K277" t="str">
        <f t="shared" si="41"/>
        <v xml:space="preserve"> (Рабочий ток) Обогрев: </v>
      </c>
      <c r="L277" t="str">
        <f>CONCATENATE($L$4,": ",CONCATENATE("S[",Worksheet!AT271,"]"))</f>
        <v xml:space="preserve"> (Рабочий ток) Хладагент: S[R410A]</v>
      </c>
      <c r="M277" t="str">
        <f t="shared" si="42"/>
        <v xml:space="preserve"> (Рабочий ток) Количество хладагента: </v>
      </c>
      <c r="N277" t="str">
        <f t="shared" si="43"/>
        <v xml:space="preserve"> (Рабочий ток) Объем рециркулируемого воздуха внутреннего блока: </v>
      </c>
      <c r="O277" t="str">
        <f t="shared" si="44"/>
        <v xml:space="preserve"> (Внутренний блок) Размеры (Ш × Г × В): </v>
      </c>
      <c r="P277" t="str">
        <f t="shared" si="45"/>
        <v xml:space="preserve"> (Внутренний блок) Упаковка (Ш × Г × В): </v>
      </c>
      <c r="Q277" t="str">
        <f t="shared" si="46"/>
        <v xml:space="preserve"> (Внутренний блок) Масса (нетто / брутто): </v>
      </c>
      <c r="R277" t="str">
        <f>CONCATENATE($R$4,": ",CONCATENATE("S[",CONCATENATE(Worksheet!R271," / ",Worksheet!S271),"]"))</f>
        <v xml:space="preserve"> (Внутренний блок) Уровень шума мин. / макс.: S[ / ]</v>
      </c>
      <c r="S277" t="str">
        <f>CONCATENATE($S$4,": ",CONCATENATE("S[",Worksheet!AK271,"]"))</f>
        <v xml:space="preserve"> (Наружный блок) Марка компрессора: S[GMCC]</v>
      </c>
      <c r="T277" t="str">
        <f t="shared" si="47"/>
        <v xml:space="preserve"> (Наружный блок) Размеры (Ш × Г × В): </v>
      </c>
      <c r="U277" t="str">
        <f t="shared" si="48"/>
        <v xml:space="preserve"> (Наружный блок) Упаковка (Ш × Г × В): </v>
      </c>
      <c r="V277" t="str">
        <f t="shared" si="49"/>
        <v xml:space="preserve"> (Наружный блок) Масса (нетто / брутто): </v>
      </c>
      <c r="W277" t="str">
        <f>CONCATENATE($W$4,": ",CONCATENATE("N[",Worksheet!V271,"]"))</f>
        <v xml:space="preserve"> (Наружный блок) Максимальный уровень шума: N[]</v>
      </c>
      <c r="X277" t="str">
        <f>CONCATENATE("N[",Worksheet!AM271,"]")</f>
        <v>N[6,35]</v>
      </c>
      <c r="Y277" t="str">
        <f>CONCATENATE($Y$4,": ",CONCATENATE("N[",Worksheet!AN271,"]"))</f>
        <v xml:space="preserve"> (Соединительные трубы) Газовая линия : N[9,52]</v>
      </c>
      <c r="Z277" t="str">
        <f>CONCATENATE($Z$4,": ",CONCATENATE("N[",Worksheet!P271,"]"))</f>
        <v xml:space="preserve"> (Соединительные трубы) Максимальная длина трубопровода: N[15]</v>
      </c>
      <c r="AA277" t="str">
        <f>CONCATENATE($AA$4,": ",CONCATENATE("S[",Worksheet!Q271,"]"))</f>
        <v xml:space="preserve"> (Соединительные трубы) Максимальный перепад высот: S[5]</v>
      </c>
      <c r="AB277" t="str">
        <f>CONCATENATE($AB$4,": ",CONCATENATE("S[",CONCATENATE("от ",Worksheet!W271," до +",Worksheet!X271),"]"))</f>
        <v xml:space="preserve"> (Допустимая темп. наружного воздуха) Охлаждение: S[от 15 до +43]</v>
      </c>
      <c r="AC277" t="str">
        <f>CONCATENATE($AC$4,": ",CONCATENATE("S[",CONCATENATE("от ",Worksheet!Y271," до +",Worksheet!Z271),"]"))</f>
        <v xml:space="preserve"> (Допустимая темп. наружного воздуха) Обогрев: S[от -7 до +24]</v>
      </c>
    </row>
    <row r="278" spans="1:29" x14ac:dyDescent="0.25">
      <c r="A278" t="str">
        <f>CONCATENATE($A$4,": ",CONCATENATE("E[",Worksheet!B272,"]"))</f>
        <v>Производитель: E[QUATTROCLIMA]</v>
      </c>
      <c r="B278" s="11" t="str">
        <f>CONCATENATE($B$4,": ",CONCATENATE(Worksheet!C272,"[",IF(LEFT(TRIM(Worksheet!D272),6)="Сплит-","Сплит-система",IF(LEFT(TRIM(Worksheet!D272),1)="Блок н","Наружный блок","Блок внутренний")),"]"))</f>
        <v xml:space="preserve"> Тип: RAC[Сплит-система]</v>
      </c>
      <c r="C278" t="str">
        <f>CONCATENATE($C$4,": ",CONCATENATE("N[",Worksheet!L272,"]"))</f>
        <v xml:space="preserve"> (Сплит система) Холодопроизводительность: N[3,52]</v>
      </c>
      <c r="D278" t="str">
        <f>CONCATENATE($D$4,": ",CONCATENATE("N[",Worksheet!AC272,"]"))</f>
        <v xml:space="preserve"> (Сплит система) Площадь помещения: N[]</v>
      </c>
      <c r="E278" t="str">
        <f>CONCATENATE($E$4,": ",IF(Worksheet!K272="Y",CONCATENATE("S[","да]"),CONCATENATE("S[","нет]")))</f>
        <v xml:space="preserve"> (Сплит система) Инвертор: S[нет]</v>
      </c>
      <c r="F278" t="str">
        <f>CONCATENATE($F$4,": ",CONCATENATE("N[",Worksheet!M272,"]"))</f>
        <v xml:space="preserve"> (Сплит система) Теплопроизводительность: N[3,66]</v>
      </c>
      <c r="G278" t="str">
        <f>CONCATENATE($G$4,": ",CONCATENATE("N[",Worksheet!N272,"]"))</f>
        <v xml:space="preserve"> (Потребляемая мощность) Охлаждение: N[1,095]</v>
      </c>
      <c r="H278" t="str">
        <f>CONCATENATE($H$4,": ",CONCATENATE("N[",Worksheet!O272,"]"))</f>
        <v xml:space="preserve"> (Потребляемая мощность) Обогрев: N[1,013]</v>
      </c>
      <c r="I278" t="str">
        <f t="shared" si="40"/>
        <v xml:space="preserve"> (Рабочий ток) Охлаждение: </v>
      </c>
      <c r="J278" t="str">
        <f t="shared" si="41"/>
        <v xml:space="preserve"> (Рабочий ток) Обогрев: </v>
      </c>
      <c r="K278" t="str">
        <f t="shared" si="41"/>
        <v xml:space="preserve"> (Рабочий ток) Обогрев: </v>
      </c>
      <c r="L278" t="str">
        <f>CONCATENATE($L$4,": ",CONCATENATE("S[",Worksheet!AT272,"]"))</f>
        <v xml:space="preserve"> (Рабочий ток) Хладагент: S[R410A]</v>
      </c>
      <c r="M278" t="str">
        <f t="shared" si="42"/>
        <v xml:space="preserve"> (Рабочий ток) Количество хладагента: </v>
      </c>
      <c r="N278" t="str">
        <f t="shared" si="43"/>
        <v xml:space="preserve"> (Рабочий ток) Объем рециркулируемого воздуха внутреннего блока: </v>
      </c>
      <c r="O278" t="str">
        <f t="shared" si="44"/>
        <v xml:space="preserve"> (Внутренний блок) Размеры (Ш × Г × В): </v>
      </c>
      <c r="P278" t="str">
        <f t="shared" si="45"/>
        <v xml:space="preserve"> (Внутренний блок) Упаковка (Ш × Г × В): </v>
      </c>
      <c r="Q278" t="str">
        <f t="shared" si="46"/>
        <v xml:space="preserve"> (Внутренний блок) Масса (нетто / брутто): </v>
      </c>
      <c r="R278" t="str">
        <f>CONCATENATE($R$4,": ",CONCATENATE("S[",CONCATENATE(Worksheet!R272," / ",Worksheet!S272),"]"))</f>
        <v xml:space="preserve"> (Внутренний блок) Уровень шума мин. / макс.: S[ / ]</v>
      </c>
      <c r="S278" t="str">
        <f>CONCATENATE($S$4,": ",CONCATENATE("S[",Worksheet!AK272,"]"))</f>
        <v xml:space="preserve"> (Наружный блок) Марка компрессора: S[GMCC]</v>
      </c>
      <c r="T278" t="str">
        <f t="shared" si="47"/>
        <v xml:space="preserve"> (Наружный блок) Размеры (Ш × Г × В): </v>
      </c>
      <c r="U278" t="str">
        <f t="shared" si="48"/>
        <v xml:space="preserve"> (Наружный блок) Упаковка (Ш × Г × В): </v>
      </c>
      <c r="V278" t="str">
        <f t="shared" si="49"/>
        <v xml:space="preserve"> (Наружный блок) Масса (нетто / брутто): </v>
      </c>
      <c r="W278" t="str">
        <f>CONCATENATE($W$4,": ",CONCATENATE("N[",Worksheet!V272,"]"))</f>
        <v xml:space="preserve"> (Наружный блок) Максимальный уровень шума: N[]</v>
      </c>
      <c r="X278" t="str">
        <f>CONCATENATE("N[",Worksheet!AM272,"]")</f>
        <v>N[6,35]</v>
      </c>
      <c r="Y278" t="str">
        <f>CONCATENATE($Y$4,": ",CONCATENATE("N[",Worksheet!AN272,"]"))</f>
        <v xml:space="preserve"> (Соединительные трубы) Газовая линия : N[9,52]</v>
      </c>
      <c r="Z278" t="str">
        <f>CONCATENATE($Z$4,": ",CONCATENATE("N[",Worksheet!P272,"]"))</f>
        <v xml:space="preserve"> (Соединительные трубы) Максимальная длина трубопровода: N[15]</v>
      </c>
      <c r="AA278" t="str">
        <f>CONCATENATE($AA$4,": ",CONCATENATE("S[",Worksheet!Q272,"]"))</f>
        <v xml:space="preserve"> (Соединительные трубы) Максимальный перепад высот: S[5]</v>
      </c>
      <c r="AB278" t="str">
        <f>CONCATENATE($AB$4,": ",CONCATENATE("S[",CONCATENATE("от ",Worksheet!W272," до +",Worksheet!X272),"]"))</f>
        <v xml:space="preserve"> (Допустимая темп. наружного воздуха) Охлаждение: S[от 15 до +43]</v>
      </c>
      <c r="AC278" t="str">
        <f>CONCATENATE($AC$4,": ",CONCATENATE("S[",CONCATENATE("от ",Worksheet!Y272," до +",Worksheet!Z272),"]"))</f>
        <v xml:space="preserve"> (Допустимая темп. наружного воздуха) Обогрев: S[от -7 до +24]</v>
      </c>
    </row>
    <row r="279" spans="1:29" x14ac:dyDescent="0.25">
      <c r="A279" t="str">
        <f>CONCATENATE($A$4,": ",CONCATENATE("E[",Worksheet!B273,"]"))</f>
        <v>Производитель: E[QUATTROCLIMA]</v>
      </c>
      <c r="B279" s="11" t="str">
        <f>CONCATENATE($B$4,": ",CONCATENATE(Worksheet!C273,"[",IF(LEFT(TRIM(Worksheet!D273),6)="Сплит-","Сплит-система",IF(LEFT(TRIM(Worksheet!D273),1)="Блок н","Наружный блок","Блок внутренний")),"]"))</f>
        <v xml:space="preserve"> Тип: RAC[Сплит-система]</v>
      </c>
      <c r="C279" t="str">
        <f>CONCATENATE($C$4,": ",CONCATENATE("N[",Worksheet!L273,"]"))</f>
        <v xml:space="preserve"> (Сплит система) Холодопроизводительность: N[5,28]</v>
      </c>
      <c r="D279" t="str">
        <f>CONCATENATE($D$4,": ",CONCATENATE("N[",Worksheet!AC273,"]"))</f>
        <v xml:space="preserve"> (Сплит система) Площадь помещения: N[20]</v>
      </c>
      <c r="E279" t="str">
        <f>CONCATENATE($E$4,": ",IF(Worksheet!K273="Y",CONCATENATE("S[","да]"),CONCATENATE("S[","нет]")))</f>
        <v xml:space="preserve"> (Сплит система) Инвертор: S[нет]</v>
      </c>
      <c r="F279" t="str">
        <f>CONCATENATE($F$4,": ",CONCATENATE("N[",Worksheet!M273,"]"))</f>
        <v xml:space="preserve"> (Сплит система) Теплопроизводительность: N[5,42]</v>
      </c>
      <c r="G279" t="str">
        <f>CONCATENATE($G$4,": ",CONCATENATE("N[",Worksheet!N273,"]"))</f>
        <v xml:space="preserve"> (Потребляемая мощность) Охлаждение: N[1,640]</v>
      </c>
      <c r="H279" t="str">
        <f>CONCATENATE($H$4,": ",CONCATENATE("N[",Worksheet!O273,"]"))</f>
        <v xml:space="preserve"> (Потребляемая мощность) Обогрев: N[1,500]</v>
      </c>
      <c r="I279" t="str">
        <f t="shared" si="40"/>
        <v xml:space="preserve"> (Рабочий ток) Охлаждение: </v>
      </c>
      <c r="J279" t="str">
        <f t="shared" si="41"/>
        <v xml:space="preserve"> (Рабочий ток) Обогрев: </v>
      </c>
      <c r="K279" t="str">
        <f t="shared" si="41"/>
        <v xml:space="preserve"> (Рабочий ток) Обогрев: </v>
      </c>
      <c r="L279" t="str">
        <f>CONCATENATE($L$4,": ",CONCATENATE("S[",Worksheet!AT273,"]"))</f>
        <v xml:space="preserve"> (Рабочий ток) Хладагент: S[R410A]</v>
      </c>
      <c r="M279" t="str">
        <f t="shared" si="42"/>
        <v xml:space="preserve"> (Рабочий ток) Количество хладагента: </v>
      </c>
      <c r="N279" t="str">
        <f t="shared" si="43"/>
        <v xml:space="preserve"> (Рабочий ток) Объем рециркулируемого воздуха внутреннего блока: </v>
      </c>
      <c r="O279" t="str">
        <f t="shared" si="44"/>
        <v xml:space="preserve"> (Внутренний блок) Размеры (Ш × Г × В): </v>
      </c>
      <c r="P279" t="str">
        <f t="shared" si="45"/>
        <v xml:space="preserve"> (Внутренний блок) Упаковка (Ш × Г × В): </v>
      </c>
      <c r="Q279" t="str">
        <f t="shared" si="46"/>
        <v xml:space="preserve"> (Внутренний блок) Масса (нетто / брутто): </v>
      </c>
      <c r="R279" t="str">
        <f>CONCATENATE($R$4,": ",CONCATENATE("S[",CONCATENATE(Worksheet!R273," / ",Worksheet!S273),"]"))</f>
        <v xml:space="preserve"> (Внутренний блок) Уровень шума мин. / макс.: S[ / ]</v>
      </c>
      <c r="S279" t="str">
        <f>CONCATENATE($S$4,": ",CONCATENATE("S[",Worksheet!AK273,"]"))</f>
        <v xml:space="preserve"> (Наружный блок) Марка компрессора: S[HIGHLY]</v>
      </c>
      <c r="T279" t="str">
        <f t="shared" si="47"/>
        <v xml:space="preserve"> (Наружный блок) Размеры (Ш × Г × В): </v>
      </c>
      <c r="U279" t="str">
        <f t="shared" si="48"/>
        <v xml:space="preserve"> (Наружный блок) Упаковка (Ш × Г × В): </v>
      </c>
      <c r="V279" t="str">
        <f t="shared" si="49"/>
        <v xml:space="preserve"> (Наружный блок) Масса (нетто / брутто): </v>
      </c>
      <c r="W279" t="str">
        <f>CONCATENATE($W$4,": ",CONCATENATE("N[",Worksheet!V273,"]"))</f>
        <v xml:space="preserve"> (Наружный блок) Максимальный уровень шума: N[]</v>
      </c>
      <c r="X279" t="str">
        <f>CONCATENATE("N[",Worksheet!AM273,"]")</f>
        <v>N[6,35]</v>
      </c>
      <c r="Y279" t="str">
        <f>CONCATENATE($Y$4,": ",CONCATENATE("N[",Worksheet!AN273,"]"))</f>
        <v xml:space="preserve"> (Соединительные трубы) Газовая линия : N[12,7]</v>
      </c>
      <c r="Z279" t="str">
        <f>CONCATENATE($Z$4,": ",CONCATENATE("N[",Worksheet!P273,"]"))</f>
        <v xml:space="preserve"> (Соединительные трубы) Максимальная длина трубопровода: N[15]</v>
      </c>
      <c r="AA279" t="str">
        <f>CONCATENATE($AA$4,": ",CONCATENATE("S[",Worksheet!Q273,"]"))</f>
        <v xml:space="preserve"> (Соединительные трубы) Максимальный перепад высот: S[5]</v>
      </c>
      <c r="AB279" t="str">
        <f>CONCATENATE($AB$4,": ",CONCATENATE("S[",CONCATENATE("от ",Worksheet!W273," до +",Worksheet!X273),"]"))</f>
        <v xml:space="preserve"> (Допустимая темп. наружного воздуха) Охлаждение: S[от 15 до +43]</v>
      </c>
      <c r="AC279" t="str">
        <f>CONCATENATE($AC$4,": ",CONCATENATE("S[",CONCATENATE("от ",Worksheet!Y273," до +",Worksheet!Z273),"]"))</f>
        <v xml:space="preserve"> (Допустимая темп. наружного воздуха) Обогрев: S[от -7 до +24]</v>
      </c>
    </row>
    <row r="280" spans="1:29" x14ac:dyDescent="0.25">
      <c r="A280" t="str">
        <f>CONCATENATE($A$4,": ",CONCATENATE("E[",Worksheet!B274,"]"))</f>
        <v>Производитель: E[QUATTROCLIMA]</v>
      </c>
      <c r="B280" s="11" t="str">
        <f>CONCATENATE($B$4,": ",CONCATENATE(Worksheet!C274,"[",IF(LEFT(TRIM(Worksheet!D274),6)="Сплит-","Сплит-система",IF(LEFT(TRIM(Worksheet!D274),1)="Блок н","Наружный блок","Блок внутренний")),"]"))</f>
        <v xml:space="preserve"> Тип: RAC[Сплит-система]</v>
      </c>
      <c r="C280" t="str">
        <f>CONCATENATE($C$4,": ",CONCATENATE("N[",Worksheet!L274,"]"))</f>
        <v xml:space="preserve"> (Сплит система) Холодопроизводительность: N[5,28]</v>
      </c>
      <c r="D280" t="str">
        <f>CONCATENATE($D$4,": ",CONCATENATE("N[",Worksheet!AC274,"]"))</f>
        <v xml:space="preserve"> (Сплит система) Площадь помещения: N[]</v>
      </c>
      <c r="E280" t="str">
        <f>CONCATENATE($E$4,": ",IF(Worksheet!K274="Y",CONCATENATE("S[","да]"),CONCATENATE("S[","нет]")))</f>
        <v xml:space="preserve"> (Сплит система) Инвертор: S[нет]</v>
      </c>
      <c r="F280" t="str">
        <f>CONCATENATE($F$4,": ",CONCATENATE("N[",Worksheet!M274,"]"))</f>
        <v xml:space="preserve"> (Сплит система) Теплопроизводительность: N[5,42]</v>
      </c>
      <c r="G280" t="str">
        <f>CONCATENATE($G$4,": ",CONCATENATE("N[",Worksheet!N274,"]"))</f>
        <v xml:space="preserve"> (Потребляемая мощность) Охлаждение: N[1,645]</v>
      </c>
      <c r="H280" t="str">
        <f>CONCATENATE($H$4,": ",CONCATENATE("N[",Worksheet!O274,"]"))</f>
        <v xml:space="preserve"> (Потребляемая мощность) Обогрев: N[1,500]</v>
      </c>
      <c r="I280" t="str">
        <f t="shared" si="40"/>
        <v xml:space="preserve"> (Рабочий ток) Охлаждение: </v>
      </c>
      <c r="J280" t="str">
        <f t="shared" si="41"/>
        <v xml:space="preserve"> (Рабочий ток) Обогрев: </v>
      </c>
      <c r="K280" t="str">
        <f t="shared" si="41"/>
        <v xml:space="preserve"> (Рабочий ток) Обогрев: </v>
      </c>
      <c r="L280" t="str">
        <f>CONCATENATE($L$4,": ",CONCATENATE("S[",Worksheet!AT274,"]"))</f>
        <v xml:space="preserve"> (Рабочий ток) Хладагент: S[R410A]</v>
      </c>
      <c r="M280" t="str">
        <f t="shared" si="42"/>
        <v xml:space="preserve"> (Рабочий ток) Количество хладагента: </v>
      </c>
      <c r="N280" t="str">
        <f t="shared" si="43"/>
        <v xml:space="preserve"> (Рабочий ток) Объем рециркулируемого воздуха внутреннего блока: </v>
      </c>
      <c r="O280" t="str">
        <f t="shared" si="44"/>
        <v xml:space="preserve"> (Внутренний блок) Размеры (Ш × Г × В): </v>
      </c>
      <c r="P280" t="str">
        <f t="shared" si="45"/>
        <v xml:space="preserve"> (Внутренний блок) Упаковка (Ш × Г × В): </v>
      </c>
      <c r="Q280" t="str">
        <f t="shared" si="46"/>
        <v xml:space="preserve"> (Внутренний блок) Масса (нетто / брутто): </v>
      </c>
      <c r="R280" t="str">
        <f>CONCATENATE($R$4,": ",CONCATENATE("S[",CONCATENATE(Worksheet!R274," / ",Worksheet!S274),"]"))</f>
        <v xml:space="preserve"> (Внутренний блок) Уровень шума мин. / макс.: S[ / ]</v>
      </c>
      <c r="S280" t="str">
        <f>CONCATENATE($S$4,": ",CONCATENATE("S[",Worksheet!AK274,"]"))</f>
        <v xml:space="preserve"> (Наружный блок) Марка компрессора: S[HIGHLY]</v>
      </c>
      <c r="T280" t="str">
        <f t="shared" si="47"/>
        <v xml:space="preserve"> (Наружный блок) Размеры (Ш × Г × В): </v>
      </c>
      <c r="U280" t="str">
        <f t="shared" si="48"/>
        <v xml:space="preserve"> (Наружный блок) Упаковка (Ш × Г × В): </v>
      </c>
      <c r="V280" t="str">
        <f t="shared" si="49"/>
        <v xml:space="preserve"> (Наружный блок) Масса (нетто / брутто): </v>
      </c>
      <c r="W280" t="str">
        <f>CONCATENATE($W$4,": ",CONCATENATE("N[",Worksheet!V274,"]"))</f>
        <v xml:space="preserve"> (Наружный блок) Максимальный уровень шума: N[]</v>
      </c>
      <c r="X280" t="str">
        <f>CONCATENATE("N[",Worksheet!AM274,"]")</f>
        <v>N[6,35]</v>
      </c>
      <c r="Y280" t="str">
        <f>CONCATENATE($Y$4,": ",CONCATENATE("N[",Worksheet!AN274,"]"))</f>
        <v xml:space="preserve"> (Соединительные трубы) Газовая линия : N[12,7]</v>
      </c>
      <c r="Z280" t="str">
        <f>CONCATENATE($Z$4,": ",CONCATENATE("N[",Worksheet!P274,"]"))</f>
        <v xml:space="preserve"> (Соединительные трубы) Максимальная длина трубопровода: N[15]</v>
      </c>
      <c r="AA280" t="str">
        <f>CONCATENATE($AA$4,": ",CONCATENATE("S[",Worksheet!Q274,"]"))</f>
        <v xml:space="preserve"> (Соединительные трубы) Максимальный перепад высот: S[5]</v>
      </c>
      <c r="AB280" t="str">
        <f>CONCATENATE($AB$4,": ",CONCATENATE("S[",CONCATENATE("от ",Worksheet!W274," до +",Worksheet!X274),"]"))</f>
        <v xml:space="preserve"> (Допустимая темп. наружного воздуха) Охлаждение: S[от 15 до +43]</v>
      </c>
      <c r="AC280" t="str">
        <f>CONCATENATE($AC$4,": ",CONCATENATE("S[",CONCATENATE("от ",Worksheet!Y274," до +",Worksheet!Z274),"]"))</f>
        <v xml:space="preserve"> (Допустимая темп. наружного воздуха) Обогрев: S[от -7 до +24]</v>
      </c>
    </row>
    <row r="281" spans="1:29" x14ac:dyDescent="0.25">
      <c r="A281" t="str">
        <f>CONCATENATE($A$4,": ",CONCATENATE("E[",Worksheet!B275,"]"))</f>
        <v>Производитель: E[QUATTROCLIMA]</v>
      </c>
      <c r="B281" s="11" t="str">
        <f>CONCATENATE($B$4,": ",CONCATENATE(Worksheet!C275,"[",IF(LEFT(TRIM(Worksheet!D275),6)="Сплит-","Сплит-система",IF(LEFT(TRIM(Worksheet!D275),1)="Блок н","Наружный блок","Блок внутренний")),"]"))</f>
        <v xml:space="preserve"> Тип: RAC[Сплит-система]</v>
      </c>
      <c r="C281" t="str">
        <f>CONCATENATE($C$4,": ",CONCATENATE("N[",Worksheet!L275,"]"))</f>
        <v xml:space="preserve"> (Сплит система) Холодопроизводительность: N[7,03]</v>
      </c>
      <c r="D281" t="str">
        <f>CONCATENATE($D$4,": ",CONCATENATE("N[",Worksheet!AC275,"]"))</f>
        <v xml:space="preserve"> (Сплит система) Площадь помещения: N[30]</v>
      </c>
      <c r="E281" t="str">
        <f>CONCATENATE($E$4,": ",IF(Worksheet!K275="Y",CONCATENATE("S[","да]"),CONCATENATE("S[","нет]")))</f>
        <v xml:space="preserve"> (Сплит система) Инвертор: S[нет]</v>
      </c>
      <c r="F281" t="str">
        <f>CONCATENATE($F$4,": ",CONCATENATE("N[",Worksheet!M275,"]"))</f>
        <v xml:space="preserve"> (Сплит система) Теплопроизводительность: N[7,18]</v>
      </c>
      <c r="G281" t="str">
        <f>CONCATENATE($G$4,": ",CONCATENATE("N[",Worksheet!N275,"]"))</f>
        <v xml:space="preserve"> (Потребляемая мощность) Охлаждение: N[2,180]</v>
      </c>
      <c r="H281" t="str">
        <f>CONCATENATE($H$4,": ",CONCATENATE("N[",Worksheet!O275,"]"))</f>
        <v xml:space="preserve"> (Потребляемая мощность) Обогрев: N[1,980]</v>
      </c>
      <c r="I281" t="str">
        <f t="shared" si="40"/>
        <v xml:space="preserve"> (Рабочий ток) Охлаждение: </v>
      </c>
      <c r="J281" t="str">
        <f t="shared" si="41"/>
        <v xml:space="preserve"> (Рабочий ток) Обогрев: </v>
      </c>
      <c r="K281" t="str">
        <f t="shared" si="41"/>
        <v xml:space="preserve"> (Рабочий ток) Обогрев: </v>
      </c>
      <c r="L281" t="str">
        <f>CONCATENATE($L$4,": ",CONCATENATE("S[",Worksheet!AT275,"]"))</f>
        <v xml:space="preserve"> (Рабочий ток) Хладагент: S[R410A]</v>
      </c>
      <c r="M281" t="str">
        <f t="shared" si="42"/>
        <v xml:space="preserve"> (Рабочий ток) Количество хладагента: </v>
      </c>
      <c r="N281" t="str">
        <f t="shared" si="43"/>
        <v xml:space="preserve"> (Рабочий ток) Объем рециркулируемого воздуха внутреннего блока: </v>
      </c>
      <c r="O281" t="str">
        <f t="shared" si="44"/>
        <v xml:space="preserve"> (Внутренний блок) Размеры (Ш × Г × В): </v>
      </c>
      <c r="P281" t="str">
        <f t="shared" si="45"/>
        <v xml:space="preserve"> (Внутренний блок) Упаковка (Ш × Г × В): </v>
      </c>
      <c r="Q281" t="str">
        <f t="shared" si="46"/>
        <v xml:space="preserve"> (Внутренний блок) Масса (нетто / брутто): </v>
      </c>
      <c r="R281" t="str">
        <f>CONCATENATE($R$4,": ",CONCATENATE("S[",CONCATENATE(Worksheet!R275," / ",Worksheet!S275),"]"))</f>
        <v xml:space="preserve"> (Внутренний блок) Уровень шума мин. / макс.: S[ / ]</v>
      </c>
      <c r="S281" t="str">
        <f>CONCATENATE($S$4,": ",CONCATENATE("S[",Worksheet!AK275,"]"))</f>
        <v xml:space="preserve"> (Наружный блок) Марка компрессора: S[GMCC]</v>
      </c>
      <c r="T281" t="str">
        <f t="shared" si="47"/>
        <v xml:space="preserve"> (Наружный блок) Размеры (Ш × Г × В): </v>
      </c>
      <c r="U281" t="str">
        <f t="shared" si="48"/>
        <v xml:space="preserve"> (Наружный блок) Упаковка (Ш × Г × В): </v>
      </c>
      <c r="V281" t="str">
        <f t="shared" si="49"/>
        <v xml:space="preserve"> (Наружный блок) Масса (нетто / брутто): </v>
      </c>
      <c r="W281" t="str">
        <f>CONCATENATE($W$4,": ",CONCATENATE("N[",Worksheet!V275,"]"))</f>
        <v xml:space="preserve"> (Наружный блок) Максимальный уровень шума: N[]</v>
      </c>
      <c r="X281" t="str">
        <f>CONCATENATE("N[",Worksheet!AM275,"]")</f>
        <v>N[6,35]</v>
      </c>
      <c r="Y281" t="str">
        <f>CONCATENATE($Y$4,": ",CONCATENATE("N[",Worksheet!AN275,"]"))</f>
        <v xml:space="preserve"> (Соединительные трубы) Газовая линия : N[15,88]</v>
      </c>
      <c r="Z281" t="str">
        <f>CONCATENATE($Z$4,": ",CONCATENATE("N[",Worksheet!P275,"]"))</f>
        <v xml:space="preserve"> (Соединительные трубы) Максимальная длина трубопровода: N[15]</v>
      </c>
      <c r="AA281" t="str">
        <f>CONCATENATE($AA$4,": ",CONCATENATE("S[",Worksheet!Q275,"]"))</f>
        <v xml:space="preserve"> (Соединительные трубы) Максимальный перепад высот: S[5]</v>
      </c>
      <c r="AB281" t="str">
        <f>CONCATENATE($AB$4,": ",CONCATENATE("S[",CONCATENATE("от ",Worksheet!W275," до +",Worksheet!X275),"]"))</f>
        <v xml:space="preserve"> (Допустимая темп. наружного воздуха) Охлаждение: S[от 15 до +43]</v>
      </c>
      <c r="AC281" t="str">
        <f>CONCATENATE($AC$4,": ",CONCATENATE("S[",CONCATENATE("от ",Worksheet!Y275," до +",Worksheet!Z275),"]"))</f>
        <v xml:space="preserve"> (Допустимая темп. наружного воздуха) Обогрев: S[от -7 до +24]</v>
      </c>
    </row>
    <row r="282" spans="1:29" x14ac:dyDescent="0.25">
      <c r="A282" t="str">
        <f>CONCATENATE($A$4,": ",CONCATENATE("E[",Worksheet!B276,"]"))</f>
        <v>Производитель: E[QUATTROCLIMA]</v>
      </c>
      <c r="B282" s="11" t="str">
        <f>CONCATENATE($B$4,": ",CONCATENATE(Worksheet!C276,"[",IF(LEFT(TRIM(Worksheet!D276),6)="Сплит-","Сплит-система",IF(LEFT(TRIM(Worksheet!D276),1)="Блок н","Наружный блок","Блок внутренний")),"]"))</f>
        <v xml:space="preserve"> Тип: RAC[Сплит-система]</v>
      </c>
      <c r="C282" t="str">
        <f>CONCATENATE($C$4,": ",CONCATENATE("N[",Worksheet!L276,"]"))</f>
        <v xml:space="preserve"> (Сплит система) Холодопроизводительность: N[7,03]</v>
      </c>
      <c r="D282" t="str">
        <f>CONCATENATE($D$4,": ",CONCATENATE("N[",Worksheet!AC276,"]"))</f>
        <v xml:space="preserve"> (Сплит система) Площадь помещения: N[]</v>
      </c>
      <c r="E282" t="str">
        <f>CONCATENATE($E$4,": ",IF(Worksheet!K276="Y",CONCATENATE("S[","да]"),CONCATENATE("S[","нет]")))</f>
        <v xml:space="preserve"> (Сплит система) Инвертор: S[нет]</v>
      </c>
      <c r="F282" t="str">
        <f>CONCATENATE($F$4,": ",CONCATENATE("N[",Worksheet!M276,"]"))</f>
        <v xml:space="preserve"> (Сплит система) Теплопроизводительность: N[7,18]</v>
      </c>
      <c r="G282" t="str">
        <f>CONCATENATE($G$4,": ",CONCATENATE("N[",Worksheet!N276,"]"))</f>
        <v xml:space="preserve"> (Потребляемая мощность) Охлаждение: N[2,190]</v>
      </c>
      <c r="H282" t="str">
        <f>CONCATENATE($H$4,": ",CONCATENATE("N[",Worksheet!O276,"]"))</f>
        <v xml:space="preserve"> (Потребляемая мощность) Обогрев: N[1,985]</v>
      </c>
      <c r="I282" t="str">
        <f t="shared" si="40"/>
        <v xml:space="preserve"> (Рабочий ток) Охлаждение: </v>
      </c>
      <c r="J282" t="str">
        <f t="shared" si="41"/>
        <v xml:space="preserve"> (Рабочий ток) Обогрев: </v>
      </c>
      <c r="K282" t="str">
        <f t="shared" si="41"/>
        <v xml:space="preserve"> (Рабочий ток) Обогрев: </v>
      </c>
      <c r="L282" t="str">
        <f>CONCATENATE($L$4,": ",CONCATENATE("S[",Worksheet!AT276,"]"))</f>
        <v xml:space="preserve"> (Рабочий ток) Хладагент: S[R410A]</v>
      </c>
      <c r="M282" t="str">
        <f t="shared" si="42"/>
        <v xml:space="preserve"> (Рабочий ток) Количество хладагента: </v>
      </c>
      <c r="N282" t="str">
        <f t="shared" si="43"/>
        <v xml:space="preserve"> (Рабочий ток) Объем рециркулируемого воздуха внутреннего блока: </v>
      </c>
      <c r="O282" t="str">
        <f t="shared" si="44"/>
        <v xml:space="preserve"> (Внутренний блок) Размеры (Ш × Г × В): </v>
      </c>
      <c r="P282" t="str">
        <f t="shared" si="45"/>
        <v xml:space="preserve"> (Внутренний блок) Упаковка (Ш × Г × В): </v>
      </c>
      <c r="Q282" t="str">
        <f t="shared" si="46"/>
        <v xml:space="preserve"> (Внутренний блок) Масса (нетто / брутто): </v>
      </c>
      <c r="R282" t="str">
        <f>CONCATENATE($R$4,": ",CONCATENATE("S[",CONCATENATE(Worksheet!R276," / ",Worksheet!S276),"]"))</f>
        <v xml:space="preserve"> (Внутренний блок) Уровень шума мин. / макс.: S[ / ]</v>
      </c>
      <c r="S282" t="str">
        <f>CONCATENATE($S$4,": ",CONCATENATE("S[",Worksheet!AK276,"]"))</f>
        <v xml:space="preserve"> (Наружный блок) Марка компрессора: S[HIGHLY]</v>
      </c>
      <c r="T282" t="str">
        <f t="shared" si="47"/>
        <v xml:space="preserve"> (Наружный блок) Размеры (Ш × Г × В): </v>
      </c>
      <c r="U282" t="str">
        <f t="shared" si="48"/>
        <v xml:space="preserve"> (Наружный блок) Упаковка (Ш × Г × В): </v>
      </c>
      <c r="V282" t="str">
        <f t="shared" si="49"/>
        <v xml:space="preserve"> (Наружный блок) Масса (нетто / брутто): </v>
      </c>
      <c r="W282" t="str">
        <f>CONCATENATE($W$4,": ",CONCATENATE("N[",Worksheet!V276,"]"))</f>
        <v xml:space="preserve"> (Наружный блок) Максимальный уровень шума: N[]</v>
      </c>
      <c r="X282" t="str">
        <f>CONCATENATE("N[",Worksheet!AM276,"]")</f>
        <v>N[6,35]</v>
      </c>
      <c r="Y282" t="str">
        <f>CONCATENATE($Y$4,": ",CONCATENATE("N[",Worksheet!AN276,"]"))</f>
        <v xml:space="preserve"> (Соединительные трубы) Газовая линия : N[15,88]</v>
      </c>
      <c r="Z282" t="str">
        <f>CONCATENATE($Z$4,": ",CONCATENATE("N[",Worksheet!P276,"]"))</f>
        <v xml:space="preserve"> (Соединительные трубы) Максимальная длина трубопровода: N[15]</v>
      </c>
      <c r="AA282" t="str">
        <f>CONCATENATE($AA$4,": ",CONCATENATE("S[",Worksheet!Q276,"]"))</f>
        <v xml:space="preserve"> (Соединительные трубы) Максимальный перепад высот: S[5]</v>
      </c>
      <c r="AB282" t="str">
        <f>CONCATENATE($AB$4,": ",CONCATENATE("S[",CONCATENATE("от ",Worksheet!W276," до +",Worksheet!X276),"]"))</f>
        <v xml:space="preserve"> (Допустимая темп. наружного воздуха) Охлаждение: S[от 15 до +43]</v>
      </c>
      <c r="AC282" t="str">
        <f>CONCATENATE($AC$4,": ",CONCATENATE("S[",CONCATENATE("от ",Worksheet!Y276," до +",Worksheet!Z276),"]"))</f>
        <v xml:space="preserve"> (Допустимая темп. наружного воздуха) Обогрев: S[от -7 до +24]</v>
      </c>
    </row>
    <row r="283" spans="1:29" x14ac:dyDescent="0.25">
      <c r="A283" t="str">
        <f>CONCATENATE($A$4,": ",CONCATENATE("E[",Worksheet!B277,"]"))</f>
        <v>Производитель: E[QUATTROCLIMA]</v>
      </c>
      <c r="B283" s="11" t="str">
        <f>CONCATENATE($B$4,": ",CONCATENATE(Worksheet!C277,"[",IF(LEFT(TRIM(Worksheet!D277),6)="Сплит-","Сплит-система",IF(LEFT(TRIM(Worksheet!D277),1)="Блок н","Наружный блок","Блок внутренний")),"]"))</f>
        <v xml:space="preserve"> Тип: RAC[Сплит-система]</v>
      </c>
      <c r="C283" t="str">
        <f>CONCATENATE($C$4,": ",CONCATENATE("N[",Worksheet!L277,"]"))</f>
        <v xml:space="preserve"> (Сплит система) Холодопроизводительность: N[8,21]</v>
      </c>
      <c r="D283" t="str">
        <f>CONCATENATE($D$4,": ",CONCATENATE("N[",Worksheet!AC277,"]"))</f>
        <v xml:space="preserve"> (Сплит система) Площадь помещения: N[34]</v>
      </c>
      <c r="E283" t="str">
        <f>CONCATENATE($E$4,": ",IF(Worksheet!K277="Y",CONCATENATE("S[","да]"),CONCATENATE("S[","нет]")))</f>
        <v xml:space="preserve"> (Сплит система) Инвертор: S[нет]</v>
      </c>
      <c r="F283" t="str">
        <f>CONCATENATE($F$4,": ",CONCATENATE("N[",Worksheet!M277,"]"))</f>
        <v xml:space="preserve"> (Сплит система) Теплопроизводительность: N[8,35]</v>
      </c>
      <c r="G283" t="str">
        <f>CONCATENATE($G$4,": ",CONCATENATE("N[",Worksheet!N277,"]"))</f>
        <v xml:space="preserve"> (Потребляемая мощность) Охлаждение: N[2,550]</v>
      </c>
      <c r="H283" t="str">
        <f>CONCATENATE($H$4,": ",CONCATENATE("N[",Worksheet!O277,"]"))</f>
        <v xml:space="preserve"> (Потребляемая мощность) Обогрев: N[2,310]</v>
      </c>
      <c r="I283" t="str">
        <f t="shared" si="40"/>
        <v xml:space="preserve"> (Рабочий ток) Охлаждение: </v>
      </c>
      <c r="J283" t="str">
        <f t="shared" si="41"/>
        <v xml:space="preserve"> (Рабочий ток) Обогрев: </v>
      </c>
      <c r="K283" t="str">
        <f t="shared" si="41"/>
        <v xml:space="preserve"> (Рабочий ток) Обогрев: </v>
      </c>
      <c r="L283" t="str">
        <f>CONCATENATE($L$4,": ",CONCATENATE("S[",Worksheet!AT277,"]"))</f>
        <v xml:space="preserve"> (Рабочий ток) Хладагент: S[R410A]</v>
      </c>
      <c r="M283" t="str">
        <f t="shared" si="42"/>
        <v xml:space="preserve"> (Рабочий ток) Количество хладагента: </v>
      </c>
      <c r="N283" t="str">
        <f t="shared" si="43"/>
        <v xml:space="preserve"> (Рабочий ток) Объем рециркулируемого воздуха внутреннего блока: </v>
      </c>
      <c r="O283" t="str">
        <f t="shared" si="44"/>
        <v xml:space="preserve"> (Внутренний блок) Размеры (Ш × Г × В): </v>
      </c>
      <c r="P283" t="str">
        <f t="shared" si="45"/>
        <v xml:space="preserve"> (Внутренний блок) Упаковка (Ш × Г × В): </v>
      </c>
      <c r="Q283" t="str">
        <f t="shared" si="46"/>
        <v xml:space="preserve"> (Внутренний блок) Масса (нетто / брутто): </v>
      </c>
      <c r="R283" t="str">
        <f>CONCATENATE($R$4,": ",CONCATENATE("S[",CONCATENATE(Worksheet!R277," / ",Worksheet!S277),"]"))</f>
        <v xml:space="preserve"> (Внутренний блок) Уровень шума мин. / макс.: S[ / ]</v>
      </c>
      <c r="S283" t="str">
        <f>CONCATENATE($S$4,": ",CONCATENATE("S[",Worksheet!AK277,"]"))</f>
        <v xml:space="preserve"> (Наружный блок) Марка компрессора: S[HIGHLY]</v>
      </c>
      <c r="T283" t="str">
        <f t="shared" si="47"/>
        <v xml:space="preserve"> (Наружный блок) Размеры (Ш × Г × В): </v>
      </c>
      <c r="U283" t="str">
        <f t="shared" si="48"/>
        <v xml:space="preserve"> (Наружный блок) Упаковка (Ш × Г × В): </v>
      </c>
      <c r="V283" t="str">
        <f t="shared" si="49"/>
        <v xml:space="preserve"> (Наружный блок) Масса (нетто / брутто): </v>
      </c>
      <c r="W283" t="str">
        <f>CONCATENATE($W$4,": ",CONCATENATE("N[",Worksheet!V277,"]"))</f>
        <v xml:space="preserve"> (Наружный блок) Максимальный уровень шума: N[]</v>
      </c>
      <c r="X283" t="str">
        <f>CONCATENATE("N[",Worksheet!AM277,"]")</f>
        <v>N[9,52]</v>
      </c>
      <c r="Y283" t="str">
        <f>CONCATENATE($Y$4,": ",CONCATENATE("N[",Worksheet!AN277,"]"))</f>
        <v xml:space="preserve"> (Соединительные трубы) Газовая линия : N[15,88]</v>
      </c>
      <c r="Z283" t="str">
        <f>CONCATENATE($Z$4,": ",CONCATENATE("N[",Worksheet!P277,"]"))</f>
        <v xml:space="preserve"> (Соединительные трубы) Максимальная длина трубопровода: N[15]</v>
      </c>
      <c r="AA283" t="str">
        <f>CONCATENATE($AA$4,": ",CONCATENATE("S[",Worksheet!Q277,"]"))</f>
        <v xml:space="preserve"> (Соединительные трубы) Максимальный перепад высот: S[5]</v>
      </c>
      <c r="AB283" t="str">
        <f>CONCATENATE($AB$4,": ",CONCATENATE("S[",CONCATENATE("от ",Worksheet!W277," до +",Worksheet!X277),"]"))</f>
        <v xml:space="preserve"> (Допустимая темп. наружного воздуха) Охлаждение: S[от 15 до +43]</v>
      </c>
      <c r="AC283" t="str">
        <f>CONCATENATE($AC$4,": ",CONCATENATE("S[",CONCATENATE("от ",Worksheet!Y277," до +",Worksheet!Z277),"]"))</f>
        <v xml:space="preserve"> (Допустимая темп. наружного воздуха) Обогрев: S[от -7 до +24]</v>
      </c>
    </row>
    <row r="284" spans="1:29" x14ac:dyDescent="0.25">
      <c r="A284" t="str">
        <f>CONCATENATE($A$4,": ",CONCATENATE("E[",Worksheet!B278,"]"))</f>
        <v>Производитель: E[QUATTROCLIMA]</v>
      </c>
      <c r="B284" s="11" t="str">
        <f>CONCATENATE($B$4,": ",CONCATENATE(Worksheet!C278,"[",IF(LEFT(TRIM(Worksheet!D278),6)="Сплит-","Сплит-система",IF(LEFT(TRIM(Worksheet!D278),1)="Блок н","Наружный блок","Блок внутренний")),"]"))</f>
        <v xml:space="preserve"> Тип: RAC[Сплит-система]</v>
      </c>
      <c r="C284" t="str">
        <f>CONCATENATE($C$4,": ",CONCATENATE("N[",Worksheet!L278,"]"))</f>
        <v xml:space="preserve"> (Сплит система) Холодопроизводительность: N[2,60 (0,94–3,32)]</v>
      </c>
      <c r="D284" t="str">
        <f>CONCATENATE($D$4,": ",CONCATENATE("N[",Worksheet!AC278,"]"))</f>
        <v xml:space="preserve"> (Сплит система) Площадь помещения: N[9]</v>
      </c>
      <c r="E284" t="str">
        <f>CONCATENATE($E$4,": ",IF(Worksheet!K278="Y",CONCATENATE("S[","да]"),CONCATENATE("S[","нет]")))</f>
        <v xml:space="preserve"> (Сплит система) Инвертор: S[да]</v>
      </c>
      <c r="F284" t="str">
        <f>CONCATENATE($F$4,": ",CONCATENATE("N[",Worksheet!M278,"]"))</f>
        <v xml:space="preserve"> (Сплит система) Теплопроизводительность: N[2,61 (0,94–3,38)]</v>
      </c>
      <c r="G284" t="str">
        <f>CONCATENATE($G$4,": ",CONCATENATE("N[",Worksheet!N278,"]"))</f>
        <v xml:space="preserve"> (Потребляемая мощность) Охлаждение: N[0,750 (0,240–1,230)]</v>
      </c>
      <c r="H284" t="str">
        <f>CONCATENATE($H$4,": ",CONCATENATE("N[",Worksheet!O278,"]"))</f>
        <v xml:space="preserve"> (Потребляемая мощность) Обогрев: N[0,752 (0,240–1,280)]</v>
      </c>
      <c r="I284" t="str">
        <f t="shared" si="40"/>
        <v xml:space="preserve"> (Рабочий ток) Охлаждение: </v>
      </c>
      <c r="J284" t="str">
        <f t="shared" si="41"/>
        <v xml:space="preserve"> (Рабочий ток) Обогрев: </v>
      </c>
      <c r="K284" t="str">
        <f t="shared" si="41"/>
        <v xml:space="preserve"> (Рабочий ток) Обогрев: </v>
      </c>
      <c r="L284" t="str">
        <f>CONCATENATE($L$4,": ",CONCATENATE("S[",Worksheet!AT278,"]"))</f>
        <v xml:space="preserve"> (Рабочий ток) Хладагент: S[R32]</v>
      </c>
      <c r="M284" t="str">
        <f t="shared" si="42"/>
        <v xml:space="preserve"> (Рабочий ток) Количество хладагента: </v>
      </c>
      <c r="N284" t="str">
        <f t="shared" si="43"/>
        <v xml:space="preserve"> (Рабочий ток) Объем рециркулируемого воздуха внутреннего блока: </v>
      </c>
      <c r="O284" t="str">
        <f t="shared" si="44"/>
        <v xml:space="preserve"> (Внутренний блок) Размеры (Ш × Г × В): </v>
      </c>
      <c r="P284" t="str">
        <f t="shared" si="45"/>
        <v xml:space="preserve"> (Внутренний блок) Упаковка (Ш × Г × В): </v>
      </c>
      <c r="Q284" t="str">
        <f t="shared" si="46"/>
        <v xml:space="preserve"> (Внутренний блок) Масса (нетто / брутто): </v>
      </c>
      <c r="R284" t="str">
        <f>CONCATENATE($R$4,": ",CONCATENATE("S[",CONCATENATE(Worksheet!R278," / ",Worksheet!S278),"]"))</f>
        <v xml:space="preserve"> (Внутренний блок) Уровень шума мин. / макс.: S[ / ]</v>
      </c>
      <c r="S284" t="str">
        <f>CONCATENATE($S$4,": ",CONCATENATE("S[",Worksheet!AK278,"]"))</f>
        <v xml:space="preserve"> (Наружный блок) Марка компрессора: S[GMCC]</v>
      </c>
      <c r="T284" t="str">
        <f t="shared" si="47"/>
        <v xml:space="preserve"> (Наружный блок) Размеры (Ш × Г × В): </v>
      </c>
      <c r="U284" t="str">
        <f t="shared" si="48"/>
        <v xml:space="preserve"> (Наружный блок) Упаковка (Ш × Г × В): </v>
      </c>
      <c r="V284" t="str">
        <f t="shared" si="49"/>
        <v xml:space="preserve"> (Наружный блок) Масса (нетто / брутто): </v>
      </c>
      <c r="W284" t="str">
        <f>CONCATENATE($W$4,": ",CONCATENATE("N[",Worksheet!V278,"]"))</f>
        <v xml:space="preserve"> (Наружный блок) Максимальный уровень шума: N[]</v>
      </c>
      <c r="X284" t="str">
        <f>CONCATENATE("N[",Worksheet!AM278,"]")</f>
        <v>N[6,35]</v>
      </c>
      <c r="Y284" t="str">
        <f>CONCATENATE($Y$4,": ",CONCATENATE("N[",Worksheet!AN278,"]"))</f>
        <v xml:space="preserve"> (Соединительные трубы) Газовая линия : N[9,52]</v>
      </c>
      <c r="Z284" t="str">
        <f>CONCATENATE($Z$4,": ",CONCATENATE("N[",Worksheet!P278,"]"))</f>
        <v xml:space="preserve"> (Соединительные трубы) Максимальная длина трубопровода: N[15]</v>
      </c>
      <c r="AA284" t="str">
        <f>CONCATENATE($AA$4,": ",CONCATENATE("S[",Worksheet!Q278,"]"))</f>
        <v xml:space="preserve"> (Соединительные трубы) Максимальный перепад высот: S[5]</v>
      </c>
      <c r="AB284" t="str">
        <f>CONCATENATE($AB$4,": ",CONCATENATE("S[",CONCATENATE("от ",Worksheet!W278," до +",Worksheet!X278),"]"))</f>
        <v xml:space="preserve"> (Допустимая темп. наружного воздуха) Охлаждение: S[от  до +53]</v>
      </c>
      <c r="AC284" t="str">
        <f>CONCATENATE($AC$4,": ",CONCATENATE("S[",CONCATENATE("от ",Worksheet!Y278," до +",Worksheet!Z278),"]"))</f>
        <v xml:space="preserve"> (Допустимая темп. наружного воздуха) Обогрев: S[от -20 до +30]</v>
      </c>
    </row>
    <row r="285" spans="1:29" x14ac:dyDescent="0.25">
      <c r="A285" t="str">
        <f>CONCATENATE($A$4,": ",CONCATENATE("E[",Worksheet!B279,"]"))</f>
        <v>Производитель: E[QUATTROCLIMA]</v>
      </c>
      <c r="B285" s="11" t="str">
        <f>CONCATENATE($B$4,": ",CONCATENATE(Worksheet!C279,"[",IF(LEFT(TRIM(Worksheet!D279),6)="Сплит-","Сплит-система",IF(LEFT(TRIM(Worksheet!D279),1)="Блок н","Наружный блок","Блок внутренний")),"]"))</f>
        <v xml:space="preserve"> Тип: RAC[Сплит-система]</v>
      </c>
      <c r="C285" t="str">
        <f>CONCATENATE($C$4,": ",CONCATENATE("N[",Worksheet!L279,"]"))</f>
        <v xml:space="preserve"> (Сплит система) Холодопроизводительность: N[2,60(0,94~3,30)]</v>
      </c>
      <c r="D285" t="str">
        <f>CONCATENATE($D$4,": ",CONCATENATE("N[",Worksheet!AC279,"]"))</f>
        <v xml:space="preserve"> (Сплит система) Площадь помещения: N[9]</v>
      </c>
      <c r="E285" t="str">
        <f>CONCATENATE($E$4,": ",IF(Worksheet!K279="Y",CONCATENATE("S[","да]"),CONCATENATE("S[","нет]")))</f>
        <v xml:space="preserve"> (Сплит система) Инвертор: S[да]</v>
      </c>
      <c r="F285" t="str">
        <f>CONCATENATE($F$4,": ",CONCATENATE("N[",Worksheet!M279,"]"))</f>
        <v xml:space="preserve"> (Сплит система) Теплопроизводительность: N[2,61(0,94~3,36)]</v>
      </c>
      <c r="G285" t="str">
        <f>CONCATENATE($G$4,": ",CONCATENATE("N[",Worksheet!N279,"]"))</f>
        <v xml:space="preserve"> (Потребляемая мощность) Охлаждение: N[0,800 (0,240–1,380)]</v>
      </c>
      <c r="H285" t="str">
        <f>CONCATENATE($H$4,": ",CONCATENATE("N[",Worksheet!O279,"]"))</f>
        <v xml:space="preserve"> (Потребляемая мощность) Обогрев: N[0,699 (0,240–1,552)]</v>
      </c>
      <c r="I285" t="str">
        <f t="shared" si="40"/>
        <v xml:space="preserve"> (Рабочий ток) Охлаждение: </v>
      </c>
      <c r="J285" t="str">
        <f t="shared" si="41"/>
        <v xml:space="preserve"> (Рабочий ток) Обогрев: </v>
      </c>
      <c r="K285" t="str">
        <f t="shared" si="41"/>
        <v xml:space="preserve"> (Рабочий ток) Обогрев: </v>
      </c>
      <c r="L285" t="str">
        <f>CONCATENATE($L$4,": ",CONCATENATE("S[",Worksheet!AT279,"]"))</f>
        <v xml:space="preserve"> (Рабочий ток) Хладагент: S[R32]</v>
      </c>
      <c r="M285" t="str">
        <f t="shared" si="42"/>
        <v xml:space="preserve"> (Рабочий ток) Количество хладагента: </v>
      </c>
      <c r="N285" t="str">
        <f t="shared" si="43"/>
        <v xml:space="preserve"> (Рабочий ток) Объем рециркулируемого воздуха внутреннего блока: </v>
      </c>
      <c r="O285" t="str">
        <f t="shared" si="44"/>
        <v xml:space="preserve"> (Внутренний блок) Размеры (Ш × Г × В): </v>
      </c>
      <c r="P285" t="str">
        <f t="shared" si="45"/>
        <v xml:space="preserve"> (Внутренний блок) Упаковка (Ш × Г × В): </v>
      </c>
      <c r="Q285" t="str">
        <f t="shared" si="46"/>
        <v xml:space="preserve"> (Внутренний блок) Масса (нетто / брутто): </v>
      </c>
      <c r="R285" t="str">
        <f>CONCATENATE($R$4,": ",CONCATENATE("S[",CONCATENATE(Worksheet!R279," / ",Worksheet!S279),"]"))</f>
        <v xml:space="preserve"> (Внутренний блок) Уровень шума мин. / макс.: S[ / ]</v>
      </c>
      <c r="S285" t="str">
        <f>CONCATENATE($S$4,": ",CONCATENATE("S[",Worksheet!AK279,"]"))</f>
        <v xml:space="preserve"> (Наружный блок) Марка компрессора: S[RECHI]</v>
      </c>
      <c r="T285" t="str">
        <f t="shared" si="47"/>
        <v xml:space="preserve"> (Наружный блок) Размеры (Ш × Г × В): </v>
      </c>
      <c r="U285" t="str">
        <f t="shared" si="48"/>
        <v xml:space="preserve"> (Наружный блок) Упаковка (Ш × Г × В): </v>
      </c>
      <c r="V285" t="str">
        <f t="shared" si="49"/>
        <v xml:space="preserve"> (Наружный блок) Масса (нетто / брутто): </v>
      </c>
      <c r="W285" t="str">
        <f>CONCATENATE($W$4,": ",CONCATENATE("N[",Worksheet!V279,"]"))</f>
        <v xml:space="preserve"> (Наружный блок) Максимальный уровень шума: N[]</v>
      </c>
      <c r="X285" t="str">
        <f>CONCATENATE("N[",Worksheet!AM279,"]")</f>
        <v>N[6,35]</v>
      </c>
      <c r="Y285" t="str">
        <f>CONCATENATE($Y$4,": ",CONCATENATE("N[",Worksheet!AN279,"]"))</f>
        <v xml:space="preserve"> (Соединительные трубы) Газовая линия : N[9,52]</v>
      </c>
      <c r="Z285" t="str">
        <f>CONCATENATE($Z$4,": ",CONCATENATE("N[",Worksheet!P279,"]"))</f>
        <v xml:space="preserve"> (Соединительные трубы) Максимальная длина трубопровода: N[25]</v>
      </c>
      <c r="AA285" t="str">
        <f>CONCATENATE($AA$4,": ",CONCATENATE("S[",Worksheet!Q279,"]"))</f>
        <v xml:space="preserve"> (Соединительные трубы) Максимальный перепад высот: S[10]</v>
      </c>
      <c r="AB285" t="str">
        <f>CONCATENATE($AB$4,": ",CONCATENATE("S[",CONCATENATE("от ",Worksheet!W279," до +",Worksheet!X279),"]"))</f>
        <v xml:space="preserve"> (Допустимая темп. наружного воздуха) Охлаждение: S[от -15 до +53]</v>
      </c>
      <c r="AC285" t="str">
        <f>CONCATENATE($AC$4,": ",CONCATENATE("S[",CONCATENATE("от ",Worksheet!Y279," до +",Worksheet!Z279),"]"))</f>
        <v xml:space="preserve"> (Допустимая темп. наружного воздуха) Обогрев: S[от -20 до +30]</v>
      </c>
    </row>
    <row r="286" spans="1:29" x14ac:dyDescent="0.25">
      <c r="A286" t="str">
        <f>CONCATENATE($A$4,": ",CONCATENATE("E[",Worksheet!B280,"]"))</f>
        <v>Производитель: E[QUATTROCLIMA]</v>
      </c>
      <c r="B286" s="11" t="str">
        <f>CONCATENATE($B$4,": ",CONCATENATE(Worksheet!C280,"[",IF(LEFT(TRIM(Worksheet!D280),6)="Сплит-","Сплит-система",IF(LEFT(TRIM(Worksheet!D280),1)="Блок н","Наружный блок","Блок внутренний")),"]"))</f>
        <v xml:space="preserve"> Тип: RAC[Сплит-система]</v>
      </c>
      <c r="C286" t="str">
        <f>CONCATENATE($C$4,": ",CONCATENATE("N[",Worksheet!L280,"]"))</f>
        <v xml:space="preserve"> (Сплит система) Холодопроизводительность: N[3,40 (1,00–3,77)]</v>
      </c>
      <c r="D286" t="str">
        <f>CONCATENATE($D$4,": ",CONCATENATE("N[",Worksheet!AC280,"]"))</f>
        <v xml:space="preserve"> (Сплит система) Площадь помещения: N[14]</v>
      </c>
      <c r="E286" t="str">
        <f>CONCATENATE($E$4,": ",IF(Worksheet!K280="Y",CONCATENATE("S[","да]"),CONCATENATE("S[","нет]")))</f>
        <v xml:space="preserve"> (Сплит система) Инвертор: S[да]</v>
      </c>
      <c r="F286" t="str">
        <f>CONCATENATE($F$4,": ",CONCATENATE("N[",Worksheet!M280,"]"))</f>
        <v xml:space="preserve"> (Сплит система) Теплопроизводительность: N[3,42 (1,00–3,81)]</v>
      </c>
      <c r="G286" t="str">
        <f>CONCATENATE($G$4,": ",CONCATENATE("N[",Worksheet!N280,"]"))</f>
        <v xml:space="preserve"> (Потребляемая мощность) Охлаждение: N[1,010 (0,290–1,320)]</v>
      </c>
      <c r="H286" t="str">
        <f>CONCATENATE($H$4,": ",CONCATENATE("N[",Worksheet!O280,"]"))</f>
        <v xml:space="preserve"> (Потребляемая мощность) Обогрев: N[0,948 (0,290–1,400)]</v>
      </c>
      <c r="I286" t="str">
        <f t="shared" si="40"/>
        <v xml:space="preserve"> (Рабочий ток) Охлаждение: </v>
      </c>
      <c r="J286" t="str">
        <f t="shared" si="41"/>
        <v xml:space="preserve"> (Рабочий ток) Обогрев: </v>
      </c>
      <c r="K286" t="str">
        <f t="shared" si="41"/>
        <v xml:space="preserve"> (Рабочий ток) Обогрев: </v>
      </c>
      <c r="L286" t="str">
        <f>CONCATENATE($L$4,": ",CONCATENATE("S[",Worksheet!AT280,"]"))</f>
        <v xml:space="preserve"> (Рабочий ток) Хладагент: S[R32]</v>
      </c>
      <c r="M286" t="str">
        <f t="shared" si="42"/>
        <v xml:space="preserve"> (Рабочий ток) Количество хладагента: </v>
      </c>
      <c r="N286" t="str">
        <f t="shared" si="43"/>
        <v xml:space="preserve"> (Рабочий ток) Объем рециркулируемого воздуха внутреннего блока: </v>
      </c>
      <c r="O286" t="str">
        <f t="shared" si="44"/>
        <v xml:space="preserve"> (Внутренний блок) Размеры (Ш × Г × В): </v>
      </c>
      <c r="P286" t="str">
        <f t="shared" si="45"/>
        <v xml:space="preserve"> (Внутренний блок) Упаковка (Ш × Г × В): </v>
      </c>
      <c r="Q286" t="str">
        <f t="shared" si="46"/>
        <v xml:space="preserve"> (Внутренний блок) Масса (нетто / брутто): </v>
      </c>
      <c r="R286" t="str">
        <f>CONCATENATE($R$4,": ",CONCATENATE("S[",CONCATENATE(Worksheet!R280," / ",Worksheet!S280),"]"))</f>
        <v xml:space="preserve"> (Внутренний блок) Уровень шума мин. / макс.: S[ / ]</v>
      </c>
      <c r="S286" t="str">
        <f>CONCATENATE($S$4,": ",CONCATENATE("S[",Worksheet!AK280,"]"))</f>
        <v xml:space="preserve"> (Наружный блок) Марка компрессора: S[GMCC]</v>
      </c>
      <c r="T286" t="str">
        <f t="shared" si="47"/>
        <v xml:space="preserve"> (Наружный блок) Размеры (Ш × Г × В): </v>
      </c>
      <c r="U286" t="str">
        <f t="shared" si="48"/>
        <v xml:space="preserve"> (Наружный блок) Упаковка (Ш × Г × В): </v>
      </c>
      <c r="V286" t="str">
        <f t="shared" si="49"/>
        <v xml:space="preserve"> (Наружный блок) Масса (нетто / брутто): </v>
      </c>
      <c r="W286" t="str">
        <f>CONCATENATE($W$4,": ",CONCATENATE("N[",Worksheet!V280,"]"))</f>
        <v xml:space="preserve"> (Наружный блок) Максимальный уровень шума: N[]</v>
      </c>
      <c r="X286" t="str">
        <f>CONCATENATE("N[",Worksheet!AM280,"]")</f>
        <v>N[6,35]</v>
      </c>
      <c r="Y286" t="str">
        <f>CONCATENATE($Y$4,": ",CONCATENATE("N[",Worksheet!AN280,"]"))</f>
        <v xml:space="preserve"> (Соединительные трубы) Газовая линия : N[9,52]</v>
      </c>
      <c r="Z286" t="str">
        <f>CONCATENATE($Z$4,": ",CONCATENATE("N[",Worksheet!P280,"]"))</f>
        <v xml:space="preserve"> (Соединительные трубы) Максимальная длина трубопровода: N[15]</v>
      </c>
      <c r="AA286" t="str">
        <f>CONCATENATE($AA$4,": ",CONCATENATE("S[",Worksheet!Q280,"]"))</f>
        <v xml:space="preserve"> (Соединительные трубы) Максимальный перепад высот: S[5]</v>
      </c>
      <c r="AB286" t="str">
        <f>CONCATENATE($AB$4,": ",CONCATENATE("S[",CONCATENATE("от ",Worksheet!W280," до +",Worksheet!X280),"]"))</f>
        <v xml:space="preserve"> (Допустимая темп. наружного воздуха) Охлаждение: S[от  до +53]</v>
      </c>
      <c r="AC286" t="str">
        <f>CONCATENATE($AC$4,": ",CONCATENATE("S[",CONCATENATE("от ",Worksheet!Y280," до +",Worksheet!Z280),"]"))</f>
        <v xml:space="preserve"> (Допустимая темп. наружного воздуха) Обогрев: S[от -20 до +30]</v>
      </c>
    </row>
    <row r="287" spans="1:29" x14ac:dyDescent="0.25">
      <c r="A287" t="str">
        <f>CONCATENATE($A$4,": ",CONCATENATE("E[",Worksheet!B281,"]"))</f>
        <v>Производитель: E[QUATTROCLIMA]</v>
      </c>
      <c r="B287" s="11" t="str">
        <f>CONCATENATE($B$4,": ",CONCATENATE(Worksheet!C281,"[",IF(LEFT(TRIM(Worksheet!D281),6)="Сплит-","Сплит-система",IF(LEFT(TRIM(Worksheet!D281),1)="Блок н","Наружный блок","Блок внутренний")),"]"))</f>
        <v xml:space="preserve"> Тип: RAC[Сплит-система]</v>
      </c>
      <c r="C287" t="str">
        <f>CONCATENATE($C$4,": ",CONCATENATE("N[",Worksheet!L281,"]"))</f>
        <v xml:space="preserve"> (Сплит система) Холодопроизводительность: N[3,40(1,00~3,77)]</v>
      </c>
      <c r="D287" t="str">
        <f>CONCATENATE($D$4,": ",CONCATENATE("N[",Worksheet!AC281,"]"))</f>
        <v xml:space="preserve"> (Сплит система) Площадь помещения: N[14]</v>
      </c>
      <c r="E287" t="str">
        <f>CONCATENATE($E$4,": ",IF(Worksheet!K281="Y",CONCATENATE("S[","да]"),CONCATENATE("S[","нет]")))</f>
        <v xml:space="preserve"> (Сплит система) Инвертор: S[да]</v>
      </c>
      <c r="F287" t="str">
        <f>CONCATENATE($F$4,": ",CONCATENATE("N[",Worksheet!M281,"]"))</f>
        <v xml:space="preserve"> (Сплит система) Теплопроизводительность: N[3,42(1,0~3,81)]</v>
      </c>
      <c r="G287" t="str">
        <f>CONCATENATE($G$4,": ",CONCATENATE("N[",Worksheet!N281,"]"))</f>
        <v xml:space="preserve"> (Потребляемая мощность) Охлаждение: N[1,130 (0,290–1,500)]</v>
      </c>
      <c r="H287" t="str">
        <f>CONCATENATE($H$4,": ",CONCATENATE("N[",Worksheet!O281,"]"))</f>
        <v xml:space="preserve"> (Потребляемая мощность) Обогрев: N[0,922 (0,290–1,720)]</v>
      </c>
      <c r="I287" t="str">
        <f t="shared" si="40"/>
        <v xml:space="preserve"> (Рабочий ток) Охлаждение: </v>
      </c>
      <c r="J287" t="str">
        <f t="shared" si="41"/>
        <v xml:space="preserve"> (Рабочий ток) Обогрев: </v>
      </c>
      <c r="K287" t="str">
        <f t="shared" si="41"/>
        <v xml:space="preserve"> (Рабочий ток) Обогрев: </v>
      </c>
      <c r="L287" t="str">
        <f>CONCATENATE($L$4,": ",CONCATENATE("S[",Worksheet!AT281,"]"))</f>
        <v xml:space="preserve"> (Рабочий ток) Хладагент: S[R32]</v>
      </c>
      <c r="M287" t="str">
        <f t="shared" si="42"/>
        <v xml:space="preserve"> (Рабочий ток) Количество хладагента: </v>
      </c>
      <c r="N287" t="str">
        <f t="shared" si="43"/>
        <v xml:space="preserve"> (Рабочий ток) Объем рециркулируемого воздуха внутреннего блока: </v>
      </c>
      <c r="O287" t="str">
        <f t="shared" si="44"/>
        <v xml:space="preserve"> (Внутренний блок) Размеры (Ш × Г × В): </v>
      </c>
      <c r="P287" t="str">
        <f t="shared" si="45"/>
        <v xml:space="preserve"> (Внутренний блок) Упаковка (Ш × Г × В): </v>
      </c>
      <c r="Q287" t="str">
        <f t="shared" si="46"/>
        <v xml:space="preserve"> (Внутренний блок) Масса (нетто / брутто): </v>
      </c>
      <c r="R287" t="str">
        <f>CONCATENATE($R$4,": ",CONCATENATE("S[",CONCATENATE(Worksheet!R281," / ",Worksheet!S281),"]"))</f>
        <v xml:space="preserve"> (Внутренний блок) Уровень шума мин. / макс.: S[ / ]</v>
      </c>
      <c r="S287" t="str">
        <f>CONCATENATE($S$4,": ",CONCATENATE("S[",Worksheet!AK281,"]"))</f>
        <v xml:space="preserve"> (Наружный блок) Марка компрессора: S[GMCC]</v>
      </c>
      <c r="T287" t="str">
        <f t="shared" si="47"/>
        <v xml:space="preserve"> (Наружный блок) Размеры (Ш × Г × В): </v>
      </c>
      <c r="U287" t="str">
        <f t="shared" si="48"/>
        <v xml:space="preserve"> (Наружный блок) Упаковка (Ш × Г × В): </v>
      </c>
      <c r="V287" t="str">
        <f t="shared" si="49"/>
        <v xml:space="preserve"> (Наружный блок) Масса (нетто / брутто): </v>
      </c>
      <c r="W287" t="str">
        <f>CONCATENATE($W$4,": ",CONCATENATE("N[",Worksheet!V281,"]"))</f>
        <v xml:space="preserve"> (Наружный блок) Максимальный уровень шума: N[]</v>
      </c>
      <c r="X287" t="str">
        <f>CONCATENATE("N[",Worksheet!AM281,"]")</f>
        <v>N[6,35]</v>
      </c>
      <c r="Y287" t="str">
        <f>CONCATENATE($Y$4,": ",CONCATENATE("N[",Worksheet!AN281,"]"))</f>
        <v xml:space="preserve"> (Соединительные трубы) Газовая линия : N[9,52]</v>
      </c>
      <c r="Z287" t="str">
        <f>CONCATENATE($Z$4,": ",CONCATENATE("N[",Worksheet!P281,"]"))</f>
        <v xml:space="preserve"> (Соединительные трубы) Максимальная длина трубопровода: N[25]</v>
      </c>
      <c r="AA287" t="str">
        <f>CONCATENATE($AA$4,": ",CONCATENATE("S[",Worksheet!Q281,"]"))</f>
        <v xml:space="preserve"> (Соединительные трубы) Максимальный перепад высот: S[10]</v>
      </c>
      <c r="AB287" t="str">
        <f>CONCATENATE($AB$4,": ",CONCATENATE("S[",CONCATENATE("от ",Worksheet!W281," до +",Worksheet!X281),"]"))</f>
        <v xml:space="preserve"> (Допустимая темп. наружного воздуха) Охлаждение: S[от -15 до +53]</v>
      </c>
      <c r="AC287" t="str">
        <f>CONCATENATE($AC$4,": ",CONCATENATE("S[",CONCATENATE("от ",Worksheet!Y281," до +",Worksheet!Z281),"]"))</f>
        <v xml:space="preserve"> (Допустимая темп. наружного воздуха) Обогрев: S[от -20 до +30]</v>
      </c>
    </row>
    <row r="288" spans="1:29" x14ac:dyDescent="0.25">
      <c r="A288" t="str">
        <f>CONCATENATE($A$4,": ",CONCATENATE("E[",Worksheet!B282,"]"))</f>
        <v>Производитель: E[QUATTROCLIMA]</v>
      </c>
      <c r="B288" s="11" t="str">
        <f>CONCATENATE($B$4,": ",CONCATENATE(Worksheet!C282,"[",IF(LEFT(TRIM(Worksheet!D282),6)="Сплит-","Сплит-система",IF(LEFT(TRIM(Worksheet!D282),1)="Блок н","Наружный блок","Блок внутренний")),"]"))</f>
        <v xml:space="preserve"> Тип: RAC[Сплит-система]</v>
      </c>
      <c r="C288" t="str">
        <f>CONCATENATE($C$4,": ",CONCATENATE("N[",Worksheet!L282,"]"))</f>
        <v xml:space="preserve"> (Сплит система) Холодопроизводительность: N[2,64 (0,82–3,37)]</v>
      </c>
      <c r="D288" t="str">
        <f>CONCATENATE($D$4,": ",CONCATENATE("N[",Worksheet!AC282,"]"))</f>
        <v xml:space="preserve"> (Сплит система) Площадь помещения: N[]</v>
      </c>
      <c r="E288" t="str">
        <f>CONCATENATE($E$4,": ",IF(Worksheet!K282="Y",CONCATENATE("S[","да]"),CONCATENATE("S[","нет]")))</f>
        <v xml:space="preserve"> (Сплит система) Инвертор: S[да]</v>
      </c>
      <c r="F288" t="str">
        <f>CONCATENATE($F$4,": ",CONCATENATE("N[",Worksheet!M282,"]"))</f>
        <v xml:space="preserve"> (Сплит система) Теплопроизводительность: N[2,78 (0,94–3,66)]</v>
      </c>
      <c r="G288" t="str">
        <f>CONCATENATE($G$4,": ",CONCATENATE("N[",Worksheet!N282,"]"))</f>
        <v xml:space="preserve"> (Потребляемая мощность) Охлаждение: N[0,820 (0,240–1,250)]</v>
      </c>
      <c r="H288" t="str">
        <f>CONCATENATE($H$4,": ",CONCATENATE("N[",Worksheet!O282,"]"))</f>
        <v xml:space="preserve"> (Потребляемая мощность) Обогрев: N[0,770 (0,240–1,350)]</v>
      </c>
      <c r="I288" t="str">
        <f t="shared" si="40"/>
        <v xml:space="preserve"> (Рабочий ток) Охлаждение: </v>
      </c>
      <c r="J288" t="str">
        <f t="shared" si="41"/>
        <v xml:space="preserve"> (Рабочий ток) Обогрев: </v>
      </c>
      <c r="K288" t="str">
        <f t="shared" si="41"/>
        <v xml:space="preserve"> (Рабочий ток) Обогрев: </v>
      </c>
      <c r="L288" t="str">
        <f>CONCATENATE($L$4,": ",CONCATENATE("S[",Worksheet!AT282,"]"))</f>
        <v xml:space="preserve"> (Рабочий ток) Хладагент: S[R410A]</v>
      </c>
      <c r="M288" t="str">
        <f t="shared" si="42"/>
        <v xml:space="preserve"> (Рабочий ток) Количество хладагента: </v>
      </c>
      <c r="N288" t="str">
        <f t="shared" si="43"/>
        <v xml:space="preserve"> (Рабочий ток) Объем рециркулируемого воздуха внутреннего блока: </v>
      </c>
      <c r="O288" t="str">
        <f t="shared" si="44"/>
        <v xml:space="preserve"> (Внутренний блок) Размеры (Ш × Г × В): </v>
      </c>
      <c r="P288" t="str">
        <f t="shared" si="45"/>
        <v xml:space="preserve"> (Внутренний блок) Упаковка (Ш × Г × В): </v>
      </c>
      <c r="Q288" t="str">
        <f t="shared" si="46"/>
        <v xml:space="preserve"> (Внутренний блок) Масса (нетто / брутто): </v>
      </c>
      <c r="R288" t="str">
        <f>CONCATENATE($R$4,": ",CONCATENATE("S[",CONCATENATE(Worksheet!R282," / ",Worksheet!S282),"]"))</f>
        <v xml:space="preserve"> (Внутренний блок) Уровень шума мин. / макс.: S[ / ]</v>
      </c>
      <c r="S288" t="str">
        <f>CONCATENATE($S$4,": ",CONCATENATE("S[",Worksheet!AK282,"]"))</f>
        <v xml:space="preserve"> (Наружный блок) Марка компрессора: S[GMCC]</v>
      </c>
      <c r="T288" t="str">
        <f t="shared" si="47"/>
        <v xml:space="preserve"> (Наружный блок) Размеры (Ш × Г × В): </v>
      </c>
      <c r="U288" t="str">
        <f t="shared" si="48"/>
        <v xml:space="preserve"> (Наружный блок) Упаковка (Ш × Г × В): </v>
      </c>
      <c r="V288" t="str">
        <f t="shared" si="49"/>
        <v xml:space="preserve"> (Наружный блок) Масса (нетто / брутто): </v>
      </c>
      <c r="W288" t="str">
        <f>CONCATENATE($W$4,": ",CONCATENATE("N[",Worksheet!V282,"]"))</f>
        <v xml:space="preserve"> (Наружный блок) Максимальный уровень шума: N[]</v>
      </c>
      <c r="X288" t="str">
        <f>CONCATENATE("N[",Worksheet!AM282,"]")</f>
        <v>N[6,35]</v>
      </c>
      <c r="Y288" t="str">
        <f>CONCATENATE($Y$4,": ",CONCATENATE("N[",Worksheet!AN282,"]"))</f>
        <v xml:space="preserve"> (Соединительные трубы) Газовая линия : N[9,52]</v>
      </c>
      <c r="Z288" t="str">
        <f>CONCATENATE($Z$4,": ",CONCATENATE("N[",Worksheet!P282,"]"))</f>
        <v xml:space="preserve"> (Соединительные трубы) Максимальная длина трубопровода: N[15]</v>
      </c>
      <c r="AA288" t="str">
        <f>CONCATENATE($AA$4,": ",CONCATENATE("S[",Worksheet!Q282,"]"))</f>
        <v xml:space="preserve"> (Соединительные трубы) Максимальный перепад высот: S[5]</v>
      </c>
      <c r="AB288" t="str">
        <f>CONCATENATE($AB$4,": ",CONCATENATE("S[",CONCATENATE("от ",Worksheet!W282," до +",Worksheet!X282),"]"))</f>
        <v xml:space="preserve"> (Допустимая темп. наружного воздуха) Охлаждение: S[от  до +53]</v>
      </c>
      <c r="AC288" t="str">
        <f>CONCATENATE($AC$4,": ",CONCATENATE("S[",CONCATENATE("от ",Worksheet!Y282," до +",Worksheet!Z282),"]"))</f>
        <v xml:space="preserve"> (Допустимая темп. наружного воздуха) Обогрев: S[от -15 до +30]</v>
      </c>
    </row>
    <row r="289" spans="1:29" x14ac:dyDescent="0.25">
      <c r="A289" t="str">
        <f>CONCATENATE($A$4,": ",CONCATENATE("E[",Worksheet!B283,"]"))</f>
        <v>Производитель: E[QUATTROCLIMA]</v>
      </c>
      <c r="B289" s="11" t="str">
        <f>CONCATENATE($B$4,": ",CONCATENATE(Worksheet!C283,"[",IF(LEFT(TRIM(Worksheet!D283),6)="Сплит-","Сплит-система",IF(LEFT(TRIM(Worksheet!D283),1)="Блок н","Наружный блок","Блок внутренний")),"]"))</f>
        <v xml:space="preserve"> Тип: RAC[Сплит-система]</v>
      </c>
      <c r="C289" t="str">
        <f>CONCATENATE($C$4,": ",CONCATENATE("N[",Worksheet!L283,"]"))</f>
        <v xml:space="preserve"> (Сплит система) Холодопроизводительность: N[3,52 (1,00–3,81)]</v>
      </c>
      <c r="D289" t="str">
        <f>CONCATENATE($D$4,": ",CONCATENATE("N[",Worksheet!AC283,"]"))</f>
        <v xml:space="preserve"> (Сплит система) Площадь помещения: N[]</v>
      </c>
      <c r="E289" t="str">
        <f>CONCATENATE($E$4,": ",IF(Worksheet!K283="Y",CONCATENATE("S[","да]"),CONCATENATE("S[","нет]")))</f>
        <v xml:space="preserve"> (Сплит система) Инвертор: S[да]</v>
      </c>
      <c r="F289" t="str">
        <f>CONCATENATE($F$4,": ",CONCATENATE("N[",Worksheet!M283,"]"))</f>
        <v xml:space="preserve"> (Сплит система) Теплопроизводительность: N[3,66 (1,02–3,96)]</v>
      </c>
      <c r="G289" t="str">
        <f>CONCATENATE($G$4,": ",CONCATENATE("N[",Worksheet!N283,"]"))</f>
        <v xml:space="preserve"> (Потребляемая мощность) Охлаждение: N[1,095 (0,320–1,600)]</v>
      </c>
      <c r="H289" t="str">
        <f>CONCATENATE($H$4,": ",CONCATENATE("N[",Worksheet!O283,"]"))</f>
        <v xml:space="preserve"> (Потребляемая мощность) Обогрев: N[1,013 (0,320–1,500)]</v>
      </c>
      <c r="I289" t="str">
        <f t="shared" si="40"/>
        <v xml:space="preserve"> (Рабочий ток) Охлаждение: </v>
      </c>
      <c r="J289" t="str">
        <f t="shared" si="41"/>
        <v xml:space="preserve"> (Рабочий ток) Обогрев: </v>
      </c>
      <c r="K289" t="str">
        <f t="shared" si="41"/>
        <v xml:space="preserve"> (Рабочий ток) Обогрев: </v>
      </c>
      <c r="L289" t="str">
        <f>CONCATENATE($L$4,": ",CONCATENATE("S[",Worksheet!AT283,"]"))</f>
        <v xml:space="preserve"> (Рабочий ток) Хладагент: S[R410A]</v>
      </c>
      <c r="M289" t="str">
        <f t="shared" si="42"/>
        <v xml:space="preserve"> (Рабочий ток) Количество хладагента: </v>
      </c>
      <c r="N289" t="str">
        <f t="shared" si="43"/>
        <v xml:space="preserve"> (Рабочий ток) Объем рециркулируемого воздуха внутреннего блока: </v>
      </c>
      <c r="O289" t="str">
        <f t="shared" si="44"/>
        <v xml:space="preserve"> (Внутренний блок) Размеры (Ш × Г × В): </v>
      </c>
      <c r="P289" t="str">
        <f t="shared" si="45"/>
        <v xml:space="preserve"> (Внутренний блок) Упаковка (Ш × Г × В): </v>
      </c>
      <c r="Q289" t="str">
        <f t="shared" si="46"/>
        <v xml:space="preserve"> (Внутренний блок) Масса (нетто / брутто): </v>
      </c>
      <c r="R289" t="str">
        <f>CONCATENATE($R$4,": ",CONCATENATE("S[",CONCATENATE(Worksheet!R283," / ",Worksheet!S283),"]"))</f>
        <v xml:space="preserve"> (Внутренний блок) Уровень шума мин. / макс.: S[ / ]</v>
      </c>
      <c r="S289" t="str">
        <f>CONCATENATE($S$4,": ",CONCATENATE("S[",Worksheet!AK283,"]"))</f>
        <v xml:space="preserve"> (Наружный блок) Марка компрессора: S[GMCC]</v>
      </c>
      <c r="T289" t="str">
        <f t="shared" si="47"/>
        <v xml:space="preserve"> (Наружный блок) Размеры (Ш × Г × В): </v>
      </c>
      <c r="U289" t="str">
        <f t="shared" si="48"/>
        <v xml:space="preserve"> (Наружный блок) Упаковка (Ш × Г × В): </v>
      </c>
      <c r="V289" t="str">
        <f t="shared" si="49"/>
        <v xml:space="preserve"> (Наружный блок) Масса (нетто / брутто): </v>
      </c>
      <c r="W289" t="str">
        <f>CONCATENATE($W$4,": ",CONCATENATE("N[",Worksheet!V283,"]"))</f>
        <v xml:space="preserve"> (Наружный блок) Максимальный уровень шума: N[]</v>
      </c>
      <c r="X289" t="str">
        <f>CONCATENATE("N[",Worksheet!AM283,"]")</f>
        <v>N[6,35]</v>
      </c>
      <c r="Y289" t="str">
        <f>CONCATENATE($Y$4,": ",CONCATENATE("N[",Worksheet!AN283,"]"))</f>
        <v xml:space="preserve"> (Соединительные трубы) Газовая линия : N[9,52]</v>
      </c>
      <c r="Z289" t="str">
        <f>CONCATENATE($Z$4,": ",CONCATENATE("N[",Worksheet!P283,"]"))</f>
        <v xml:space="preserve"> (Соединительные трубы) Максимальная длина трубопровода: N[15]</v>
      </c>
      <c r="AA289" t="str">
        <f>CONCATENATE($AA$4,": ",CONCATENATE("S[",Worksheet!Q283,"]"))</f>
        <v xml:space="preserve"> (Соединительные трубы) Максимальный перепад высот: S[5]</v>
      </c>
      <c r="AB289" t="str">
        <f>CONCATENATE($AB$4,": ",CONCATENATE("S[",CONCATENATE("от ",Worksheet!W283," до +",Worksheet!X283),"]"))</f>
        <v xml:space="preserve"> (Допустимая темп. наружного воздуха) Охлаждение: S[от  до +53]</v>
      </c>
      <c r="AC289" t="str">
        <f>CONCATENATE($AC$4,": ",CONCATENATE("S[",CONCATENATE("от ",Worksheet!Y283," до +",Worksheet!Z283),"]"))</f>
        <v xml:space="preserve"> (Допустимая темп. наружного воздуха) Обогрев: S[от -15 до +30]</v>
      </c>
    </row>
    <row r="290" spans="1:29" x14ac:dyDescent="0.25">
      <c r="A290" t="str">
        <f>CONCATENATE($A$4,": ",CONCATENATE("E[",Worksheet!B284,"]"))</f>
        <v>Производитель: E[QUATTROCLIMA]</v>
      </c>
      <c r="B290" s="11" t="str">
        <f>CONCATENATE($B$4,": ",CONCATENATE(Worksheet!C284,"[",IF(LEFT(TRIM(Worksheet!D284),6)="Сплит-","Сплит-система",IF(LEFT(TRIM(Worksheet!D284),1)="Блок н","Наружный блок","Блок внутренний")),"]"))</f>
        <v xml:space="preserve"> Тип: RAC[Сплит-система]</v>
      </c>
      <c r="C290" t="str">
        <f>CONCATENATE($C$4,": ",CONCATENATE("N[",Worksheet!L284,"]"))</f>
        <v xml:space="preserve"> (Сплит система) Холодопроизводительность: N[5,28 (1,30–5,86)]</v>
      </c>
      <c r="D290" t="str">
        <f>CONCATENATE($D$4,": ",CONCATENATE("N[",Worksheet!AC284,"]"))</f>
        <v xml:space="preserve"> (Сплит система) Площадь помещения: N[]</v>
      </c>
      <c r="E290" t="str">
        <f>CONCATENATE($E$4,": ",IF(Worksheet!K284="Y",CONCATENATE("S[","да]"),CONCATENATE("S[","нет]")))</f>
        <v xml:space="preserve"> (Сплит система) Инвертор: S[да]</v>
      </c>
      <c r="F290" t="str">
        <f>CONCATENATE($F$4,": ",CONCATENATE("N[",Worksheet!M284,"]"))</f>
        <v xml:space="preserve"> (Сплит система) Теплопроизводительность: N[5,42 (1,30–6,30)]</v>
      </c>
      <c r="G290" t="str">
        <f>CONCATENATE($G$4,": ",CONCATENATE("N[",Worksheet!N284,"]"))</f>
        <v xml:space="preserve"> (Потребляемая мощность) Охлаждение: N[1,645 (0,420–2,500)]</v>
      </c>
      <c r="H290" t="str">
        <f>CONCATENATE($H$4,": ",CONCATENATE("N[",Worksheet!O284,"]"))</f>
        <v xml:space="preserve"> (Потребляемая мощность) Обогрев: N[1,500 (0,420–2,500)]</v>
      </c>
      <c r="I290" t="str">
        <f t="shared" si="40"/>
        <v xml:space="preserve"> (Рабочий ток) Охлаждение: </v>
      </c>
      <c r="J290" t="str">
        <f t="shared" si="41"/>
        <v xml:space="preserve"> (Рабочий ток) Обогрев: </v>
      </c>
      <c r="K290" t="str">
        <f t="shared" si="41"/>
        <v xml:space="preserve"> (Рабочий ток) Обогрев: </v>
      </c>
      <c r="L290" t="str">
        <f>CONCATENATE($L$4,": ",CONCATENATE("S[",Worksheet!AT284,"]"))</f>
        <v xml:space="preserve"> (Рабочий ток) Хладагент: S[R410A]</v>
      </c>
      <c r="M290" t="str">
        <f t="shared" si="42"/>
        <v xml:space="preserve"> (Рабочий ток) Количество хладагента: </v>
      </c>
      <c r="N290" t="str">
        <f t="shared" si="43"/>
        <v xml:space="preserve"> (Рабочий ток) Объем рециркулируемого воздуха внутреннего блока: </v>
      </c>
      <c r="O290" t="str">
        <f t="shared" si="44"/>
        <v xml:space="preserve"> (Внутренний блок) Размеры (Ш × Г × В): </v>
      </c>
      <c r="P290" t="str">
        <f t="shared" si="45"/>
        <v xml:space="preserve"> (Внутренний блок) Упаковка (Ш × Г × В): </v>
      </c>
      <c r="Q290" t="str">
        <f t="shared" si="46"/>
        <v xml:space="preserve"> (Внутренний блок) Масса (нетто / брутто): </v>
      </c>
      <c r="R290" t="str">
        <f>CONCATENATE($R$4,": ",CONCATENATE("S[",CONCATENATE(Worksheet!R284," / ",Worksheet!S284),"]"))</f>
        <v xml:space="preserve"> (Внутренний блок) Уровень шума мин. / макс.: S[ / ]</v>
      </c>
      <c r="S290" t="str">
        <f>CONCATENATE($S$4,": ",CONCATENATE("S[",Worksheet!AK284,"]"))</f>
        <v xml:space="preserve"> (Наружный блок) Марка компрессора: S[GMCC]</v>
      </c>
      <c r="T290" t="str">
        <f t="shared" si="47"/>
        <v xml:space="preserve"> (Наружный блок) Размеры (Ш × Г × В): </v>
      </c>
      <c r="U290" t="str">
        <f t="shared" si="48"/>
        <v xml:space="preserve"> (Наружный блок) Упаковка (Ш × Г × В): </v>
      </c>
      <c r="V290" t="str">
        <f t="shared" si="49"/>
        <v xml:space="preserve"> (Наружный блок) Масса (нетто / брутто): </v>
      </c>
      <c r="W290" t="str">
        <f>CONCATENATE($W$4,": ",CONCATENATE("N[",Worksheet!V284,"]"))</f>
        <v xml:space="preserve"> (Наружный блок) Максимальный уровень шума: N[]</v>
      </c>
      <c r="X290" t="str">
        <f>CONCATENATE("N[",Worksheet!AM284,"]")</f>
        <v>N[6,35]</v>
      </c>
      <c r="Y290" t="str">
        <f>CONCATENATE($Y$4,": ",CONCATENATE("N[",Worksheet!AN284,"]"))</f>
        <v xml:space="preserve"> (Соединительные трубы) Газовая линия : N[9,52]</v>
      </c>
      <c r="Z290" t="str">
        <f>CONCATENATE($Z$4,": ",CONCATENATE("N[",Worksheet!P284,"]"))</f>
        <v xml:space="preserve"> (Соединительные трубы) Максимальная длина трубопровода: N[15]</v>
      </c>
      <c r="AA290" t="str">
        <f>CONCATENATE($AA$4,": ",CONCATENATE("S[",Worksheet!Q284,"]"))</f>
        <v xml:space="preserve"> (Соединительные трубы) Максимальный перепад высот: S[5]</v>
      </c>
      <c r="AB290" t="str">
        <f>CONCATENATE($AB$4,": ",CONCATENATE("S[",CONCATENATE("от ",Worksheet!W284," до +",Worksheet!X284),"]"))</f>
        <v xml:space="preserve"> (Допустимая темп. наружного воздуха) Охлаждение: S[от  до +53]</v>
      </c>
      <c r="AC290" t="str">
        <f>CONCATENATE($AC$4,": ",CONCATENATE("S[",CONCATENATE("от ",Worksheet!Y284," до +",Worksheet!Z284),"]"))</f>
        <v xml:space="preserve"> (Допустимая темп. наружного воздуха) Обогрев: S[от -15 до +30]</v>
      </c>
    </row>
    <row r="291" spans="1:29" x14ac:dyDescent="0.25">
      <c r="A291" t="str">
        <f>CONCATENATE($A$4,": ",CONCATENATE("E[",Worksheet!B285,"]"))</f>
        <v>Производитель: E[QUATTROCLIMA]</v>
      </c>
      <c r="B291" s="11" t="str">
        <f>CONCATENATE($B$4,": ",CONCATENATE(Worksheet!C285,"[",IF(LEFT(TRIM(Worksheet!D285),6)="Сплит-","Сплит-система",IF(LEFT(TRIM(Worksheet!D285),1)="Блок н","Наружный блок","Блок внутренний")),"]"))</f>
        <v xml:space="preserve"> Тип: RAC[Сплит-система]</v>
      </c>
      <c r="C291" t="str">
        <f>CONCATENATE($C$4,": ",CONCATENATE("N[",Worksheet!L285,"]"))</f>
        <v xml:space="preserve"> (Сплит система) Холодопроизводительность: N[7,03 (1,50–7,50)]</v>
      </c>
      <c r="D291" t="str">
        <f>CONCATENATE($D$4,": ",CONCATENATE("N[",Worksheet!AC285,"]"))</f>
        <v xml:space="preserve"> (Сплит система) Площадь помещения: N[]</v>
      </c>
      <c r="E291" t="str">
        <f>CONCATENATE($E$4,": ",IF(Worksheet!K285="Y",CONCATENATE("S[","да]"),CONCATENATE("S[","нет]")))</f>
        <v xml:space="preserve"> (Сплит система) Инвертор: S[да]</v>
      </c>
      <c r="F291" t="str">
        <f>CONCATENATE($F$4,": ",CONCATENATE("N[",Worksheet!M285,"]"))</f>
        <v xml:space="preserve"> (Сплит система) Теплопроизводительность: N[7,18 (1,50–7,90)]</v>
      </c>
      <c r="G291" t="str">
        <f>CONCATENATE($G$4,": ",CONCATENATE("N[",Worksheet!N285,"]"))</f>
        <v xml:space="preserve"> (Потребляемая мощность) Охлаждение: N[2,190 (0,530–2,900)]</v>
      </c>
      <c r="H291" t="str">
        <f>CONCATENATE($H$4,": ",CONCATENATE("N[",Worksheet!O285,"]"))</f>
        <v xml:space="preserve"> (Потребляемая мощность) Обогрев: N[1,985 (0,530–2,800)]</v>
      </c>
      <c r="I291" t="str">
        <f t="shared" si="40"/>
        <v xml:space="preserve"> (Рабочий ток) Охлаждение: </v>
      </c>
      <c r="J291" t="str">
        <f t="shared" si="41"/>
        <v xml:space="preserve"> (Рабочий ток) Обогрев: </v>
      </c>
      <c r="K291" t="str">
        <f t="shared" si="41"/>
        <v xml:space="preserve"> (Рабочий ток) Обогрев: </v>
      </c>
      <c r="L291" t="str">
        <f>CONCATENATE($L$4,": ",CONCATENATE("S[",Worksheet!AT285,"]"))</f>
        <v xml:space="preserve"> (Рабочий ток) Хладагент: S[R410A]</v>
      </c>
      <c r="M291" t="str">
        <f t="shared" si="42"/>
        <v xml:space="preserve"> (Рабочий ток) Количество хладагента: </v>
      </c>
      <c r="N291" t="str">
        <f t="shared" si="43"/>
        <v xml:space="preserve"> (Рабочий ток) Объем рециркулируемого воздуха внутреннего блока: </v>
      </c>
      <c r="O291" t="str">
        <f t="shared" si="44"/>
        <v xml:space="preserve"> (Внутренний блок) Размеры (Ш × Г × В): </v>
      </c>
      <c r="P291" t="str">
        <f t="shared" si="45"/>
        <v xml:space="preserve"> (Внутренний блок) Упаковка (Ш × Г × В): </v>
      </c>
      <c r="Q291" t="str">
        <f t="shared" si="46"/>
        <v xml:space="preserve"> (Внутренний блок) Масса (нетто / брутто): </v>
      </c>
      <c r="R291" t="str">
        <f>CONCATENATE($R$4,": ",CONCATENATE("S[",CONCATENATE(Worksheet!R285," / ",Worksheet!S285),"]"))</f>
        <v xml:space="preserve"> (Внутренний блок) Уровень шума мин. / макс.: S[ / ]</v>
      </c>
      <c r="S291" t="str">
        <f>CONCATENATE($S$4,": ",CONCATENATE("S[",Worksheet!AK285,"]"))</f>
        <v xml:space="preserve"> (Наружный блок) Марка компрессора: S[SANYO]</v>
      </c>
      <c r="T291" t="str">
        <f t="shared" si="47"/>
        <v xml:space="preserve"> (Наружный блок) Размеры (Ш × Г × В): </v>
      </c>
      <c r="U291" t="str">
        <f t="shared" si="48"/>
        <v xml:space="preserve"> (Наружный блок) Упаковка (Ш × Г × В): </v>
      </c>
      <c r="V291" t="str">
        <f t="shared" si="49"/>
        <v xml:space="preserve"> (Наружный блок) Масса (нетто / брутто): </v>
      </c>
      <c r="W291" t="str">
        <f>CONCATENATE($W$4,": ",CONCATENATE("N[",Worksheet!V285,"]"))</f>
        <v xml:space="preserve"> (Наружный блок) Максимальный уровень шума: N[]</v>
      </c>
      <c r="X291" t="str">
        <f>CONCATENATE("N[",Worksheet!AM285,"]")</f>
        <v>N[6,35]</v>
      </c>
      <c r="Y291" t="str">
        <f>CONCATENATE($Y$4,": ",CONCATENATE("N[",Worksheet!AN285,"]"))</f>
        <v xml:space="preserve"> (Соединительные трубы) Газовая линия : N[12,7]</v>
      </c>
      <c r="Z291" t="str">
        <f>CONCATENATE($Z$4,": ",CONCATENATE("N[",Worksheet!P285,"]"))</f>
        <v xml:space="preserve"> (Соединительные трубы) Максимальная длина трубопровода: N[15]</v>
      </c>
      <c r="AA291" t="str">
        <f>CONCATENATE($AA$4,": ",CONCATENATE("S[",Worksheet!Q285,"]"))</f>
        <v xml:space="preserve"> (Соединительные трубы) Максимальный перепад высот: S[5]</v>
      </c>
      <c r="AB291" t="str">
        <f>CONCATENATE($AB$4,": ",CONCATENATE("S[",CONCATENATE("от ",Worksheet!W285," до +",Worksheet!X285),"]"))</f>
        <v xml:space="preserve"> (Допустимая темп. наружного воздуха) Охлаждение: S[от  до +53]</v>
      </c>
      <c r="AC291" t="str">
        <f>CONCATENATE($AC$4,": ",CONCATENATE("S[",CONCATENATE("от ",Worksheet!Y285," до +",Worksheet!Z285),"]"))</f>
        <v xml:space="preserve"> (Допустимая темп. наружного воздуха) Обогрев: S[от -15 до +30]</v>
      </c>
    </row>
    <row r="292" spans="1:29" x14ac:dyDescent="0.25">
      <c r="A292" t="str">
        <f>CONCATENATE($A$4,": ",CONCATENATE("E[",Worksheet!B286,"]"))</f>
        <v>Производитель: E[QUATTROCLIMA]</v>
      </c>
      <c r="B292" s="11" t="str">
        <f>CONCATENATE($B$4,": ",CONCATENATE(Worksheet!C286,"[",IF(LEFT(TRIM(Worksheet!D286),6)="Сплит-","Сплит-система",IF(LEFT(TRIM(Worksheet!D286),1)="Блок н","Наружный блок","Блок внутренний")),"]"))</f>
        <v xml:space="preserve"> Тип: RAC[Сплит-система]</v>
      </c>
      <c r="C292" t="str">
        <f>CONCATENATE($C$4,": ",CONCATENATE("N[",Worksheet!L286,"]"))</f>
        <v xml:space="preserve"> (Сплит система) Холодопроизводительность: N[2,05]</v>
      </c>
      <c r="D292" t="str">
        <f>CONCATENATE($D$4,": ",CONCATENATE("N[",Worksheet!AC286,"]"))</f>
        <v xml:space="preserve"> (Сплит система) Площадь помещения: N[]</v>
      </c>
      <c r="E292" t="str">
        <f>CONCATENATE($E$4,": ",IF(Worksheet!K286="Y",CONCATENATE("S[","да]"),CONCATENATE("S[","нет]")))</f>
        <v xml:space="preserve"> (Сплит система) Инвертор: S[нет]</v>
      </c>
      <c r="F292" t="str">
        <f>CONCATENATE($F$4,": ",CONCATENATE("N[",Worksheet!M286,"]"))</f>
        <v xml:space="preserve"> (Сплит система) Теплопроизводительность: N[2,20]</v>
      </c>
      <c r="G292" t="str">
        <f>CONCATENATE($G$4,": ",CONCATENATE("N[",Worksheet!N286,"]"))</f>
        <v xml:space="preserve"> (Потребляемая мощность) Охлаждение: N[0,639]</v>
      </c>
      <c r="H292" t="str">
        <f>CONCATENATE($H$4,": ",CONCATENATE("N[",Worksheet!O286,"]"))</f>
        <v xml:space="preserve"> (Потребляемая мощность) Обогрев: N[0,609]</v>
      </c>
      <c r="I292" t="str">
        <f t="shared" si="40"/>
        <v xml:space="preserve"> (Рабочий ток) Охлаждение: </v>
      </c>
      <c r="J292" t="str">
        <f t="shared" si="41"/>
        <v xml:space="preserve"> (Рабочий ток) Обогрев: </v>
      </c>
      <c r="K292" t="str">
        <f t="shared" si="41"/>
        <v xml:space="preserve"> (Рабочий ток) Обогрев: </v>
      </c>
      <c r="L292" t="str">
        <f>CONCATENATE($L$4,": ",CONCATENATE("S[",Worksheet!AT286,"]"))</f>
        <v xml:space="preserve"> (Рабочий ток) Хладагент: S[R410A]</v>
      </c>
      <c r="M292" t="str">
        <f t="shared" si="42"/>
        <v xml:space="preserve"> (Рабочий ток) Количество хладагента: </v>
      </c>
      <c r="N292" t="str">
        <f t="shared" si="43"/>
        <v xml:space="preserve"> (Рабочий ток) Объем рециркулируемого воздуха внутреннего блока: </v>
      </c>
      <c r="O292" t="str">
        <f t="shared" si="44"/>
        <v xml:space="preserve"> (Внутренний блок) Размеры (Ш × Г × В): </v>
      </c>
      <c r="P292" t="str">
        <f t="shared" si="45"/>
        <v xml:space="preserve"> (Внутренний блок) Упаковка (Ш × Г × В): </v>
      </c>
      <c r="Q292" t="str">
        <f t="shared" si="46"/>
        <v xml:space="preserve"> (Внутренний блок) Масса (нетто / брутто): </v>
      </c>
      <c r="R292" t="str">
        <f>CONCATENATE($R$4,": ",CONCATENATE("S[",CONCATENATE(Worksheet!R286," / ",Worksheet!S286),"]"))</f>
        <v xml:space="preserve"> (Внутренний блок) Уровень шума мин. / макс.: S[ / ]</v>
      </c>
      <c r="S292" t="str">
        <f>CONCATENATE($S$4,": ",CONCATENATE("S[",Worksheet!AK286,"]"))</f>
        <v xml:space="preserve"> (Наружный блок) Марка компрессора: S[GMCC]</v>
      </c>
      <c r="T292" t="str">
        <f t="shared" si="47"/>
        <v xml:space="preserve"> (Наружный блок) Размеры (Ш × Г × В): </v>
      </c>
      <c r="U292" t="str">
        <f t="shared" si="48"/>
        <v xml:space="preserve"> (Наружный блок) Упаковка (Ш × Г × В): </v>
      </c>
      <c r="V292" t="str">
        <f t="shared" si="49"/>
        <v xml:space="preserve"> (Наружный блок) Масса (нетто / брутто): </v>
      </c>
      <c r="W292" t="str">
        <f>CONCATENATE($W$4,": ",CONCATENATE("N[",Worksheet!V286,"]"))</f>
        <v xml:space="preserve"> (Наружный блок) Максимальный уровень шума: N[]</v>
      </c>
      <c r="X292" t="str">
        <f>CONCATENATE("N[",Worksheet!AM286,"]")</f>
        <v>N[6,35]</v>
      </c>
      <c r="Y292" t="str">
        <f>CONCATENATE($Y$4,": ",CONCATENATE("N[",Worksheet!AN286,"]"))</f>
        <v xml:space="preserve"> (Соединительные трубы) Газовая линия : N[9,52]</v>
      </c>
      <c r="Z292" t="str">
        <f>CONCATENATE($Z$4,": ",CONCATENATE("N[",Worksheet!P286,"]"))</f>
        <v xml:space="preserve"> (Соединительные трубы) Максимальная длина трубопровода: N[15]</v>
      </c>
      <c r="AA292" t="str">
        <f>CONCATENATE($AA$4,": ",CONCATENATE("S[",Worksheet!Q286,"]"))</f>
        <v xml:space="preserve"> (Соединительные трубы) Максимальный перепад высот: S[5]</v>
      </c>
      <c r="AB292" t="str">
        <f>CONCATENATE($AB$4,": ",CONCATENATE("S[",CONCATENATE("от ",Worksheet!W286," до +",Worksheet!X286),"]"))</f>
        <v xml:space="preserve"> (Допустимая темп. наружного воздуха) Охлаждение: S[от 15 до +43]</v>
      </c>
      <c r="AC292" t="str">
        <f>CONCATENATE($AC$4,": ",CONCATENATE("S[",CONCATENATE("от ",Worksheet!Y286," до +",Worksheet!Z286),"]"))</f>
        <v xml:space="preserve"> (Допустимая темп. наружного воздуха) Обогрев: S[от -7 до +24]</v>
      </c>
    </row>
    <row r="293" spans="1:29" x14ac:dyDescent="0.25">
      <c r="A293" t="str">
        <f>CONCATENATE($A$4,": ",CONCATENATE("E[",Worksheet!B287,"]"))</f>
        <v>Производитель: E[QUATTROCLIMA]</v>
      </c>
      <c r="B293" s="11" t="str">
        <f>CONCATENATE($B$4,": ",CONCATENATE(Worksheet!C287,"[",IF(LEFT(TRIM(Worksheet!D287),6)="Сплит-","Сплит-система",IF(LEFT(TRIM(Worksheet!D287),1)="Блок н","Наружный блок","Блок внутренний")),"]"))</f>
        <v xml:space="preserve"> Тип: RAC[Сплит-система]</v>
      </c>
      <c r="C293" t="str">
        <f>CONCATENATE($C$4,": ",CONCATENATE("N[",Worksheet!L287,"]"))</f>
        <v xml:space="preserve"> (Сплит система) Холодопроизводительность: N[2,55]</v>
      </c>
      <c r="D293" t="str">
        <f>CONCATENATE($D$4,": ",CONCATENATE("N[",Worksheet!AC287,"]"))</f>
        <v xml:space="preserve"> (Сплит система) Площадь помещения: N[]</v>
      </c>
      <c r="E293" t="str">
        <f>CONCATENATE($E$4,": ",IF(Worksheet!K287="Y",CONCATENATE("S[","да]"),CONCATENATE("S[","нет]")))</f>
        <v xml:space="preserve"> (Сплит система) Инвертор: S[нет]</v>
      </c>
      <c r="F293" t="str">
        <f>CONCATENATE($F$4,": ",CONCATENATE("N[",Worksheet!M287,"]"))</f>
        <v xml:space="preserve"> (Сплит система) Теплопроизводительность: N[2,73]</v>
      </c>
      <c r="G293" t="str">
        <f>CONCATENATE($G$4,": ",CONCATENATE("N[",Worksheet!N287,"]"))</f>
        <v xml:space="preserve"> (Потребляемая мощность) Охлаждение: N[0,794]</v>
      </c>
      <c r="H293" t="str">
        <f>CONCATENATE($H$4,": ",CONCATENATE("N[",Worksheet!O287,"]"))</f>
        <v xml:space="preserve"> (Потребляемая мощность) Обогрев: N[0,755]</v>
      </c>
      <c r="I293" t="str">
        <f t="shared" si="40"/>
        <v xml:space="preserve"> (Рабочий ток) Охлаждение: </v>
      </c>
      <c r="J293" t="str">
        <f t="shared" si="41"/>
        <v xml:space="preserve"> (Рабочий ток) Обогрев: </v>
      </c>
      <c r="K293" t="str">
        <f t="shared" si="41"/>
        <v xml:space="preserve"> (Рабочий ток) Обогрев: </v>
      </c>
      <c r="L293" t="str">
        <f>CONCATENATE($L$4,": ",CONCATENATE("S[",Worksheet!AT287,"]"))</f>
        <v xml:space="preserve"> (Рабочий ток) Хладагент: S[R410A]</v>
      </c>
      <c r="M293" t="str">
        <f t="shared" si="42"/>
        <v xml:space="preserve"> (Рабочий ток) Количество хладагента: </v>
      </c>
      <c r="N293" t="str">
        <f t="shared" si="43"/>
        <v xml:space="preserve"> (Рабочий ток) Объем рециркулируемого воздуха внутреннего блока: </v>
      </c>
      <c r="O293" t="str">
        <f t="shared" si="44"/>
        <v xml:space="preserve"> (Внутренний блок) Размеры (Ш × Г × В): </v>
      </c>
      <c r="P293" t="str">
        <f t="shared" si="45"/>
        <v xml:space="preserve"> (Внутренний блок) Упаковка (Ш × Г × В): </v>
      </c>
      <c r="Q293" t="str">
        <f t="shared" si="46"/>
        <v xml:space="preserve"> (Внутренний блок) Масса (нетто / брутто): </v>
      </c>
      <c r="R293" t="str">
        <f>CONCATENATE($R$4,": ",CONCATENATE("S[",CONCATENATE(Worksheet!R287," / ",Worksheet!S287),"]"))</f>
        <v xml:space="preserve"> (Внутренний блок) Уровень шума мин. / макс.: S[ / ]</v>
      </c>
      <c r="S293" t="str">
        <f>CONCATENATE($S$4,": ",CONCATENATE("S[",Worksheet!AK287,"]"))</f>
        <v xml:space="preserve"> (Наружный блок) Марка компрессора: S[GMCC]</v>
      </c>
      <c r="T293" t="str">
        <f t="shared" si="47"/>
        <v xml:space="preserve"> (Наружный блок) Размеры (Ш × Г × В): </v>
      </c>
      <c r="U293" t="str">
        <f t="shared" si="48"/>
        <v xml:space="preserve"> (Наружный блок) Упаковка (Ш × Г × В): </v>
      </c>
      <c r="V293" t="str">
        <f t="shared" si="49"/>
        <v xml:space="preserve"> (Наружный блок) Масса (нетто / брутто): </v>
      </c>
      <c r="W293" t="str">
        <f>CONCATENATE($W$4,": ",CONCATENATE("N[",Worksheet!V287,"]"))</f>
        <v xml:space="preserve"> (Наружный блок) Максимальный уровень шума: N[]</v>
      </c>
      <c r="X293" t="str">
        <f>CONCATENATE("N[",Worksheet!AM287,"]")</f>
        <v>N[6,35]</v>
      </c>
      <c r="Y293" t="str">
        <f>CONCATENATE($Y$4,": ",CONCATENATE("N[",Worksheet!AN287,"]"))</f>
        <v xml:space="preserve"> (Соединительные трубы) Газовая линия : N[9,52]</v>
      </c>
      <c r="Z293" t="str">
        <f>CONCATENATE($Z$4,": ",CONCATENATE("N[",Worksheet!P287,"]"))</f>
        <v xml:space="preserve"> (Соединительные трубы) Максимальная длина трубопровода: N[15]</v>
      </c>
      <c r="AA293" t="str">
        <f>CONCATENATE($AA$4,": ",CONCATENATE("S[",Worksheet!Q287,"]"))</f>
        <v xml:space="preserve"> (Соединительные трубы) Максимальный перепад высот: S[5]</v>
      </c>
      <c r="AB293" t="str">
        <f>CONCATENATE($AB$4,": ",CONCATENATE("S[",CONCATENATE("от ",Worksheet!W287," до +",Worksheet!X287),"]"))</f>
        <v xml:space="preserve"> (Допустимая темп. наружного воздуха) Охлаждение: S[от 15 до +43]</v>
      </c>
      <c r="AC293" t="str">
        <f>CONCATENATE($AC$4,": ",CONCATENATE("S[",CONCATENATE("от ",Worksheet!Y287," до +",Worksheet!Z287),"]"))</f>
        <v xml:space="preserve"> (Допустимая темп. наружного воздуха) Обогрев: S[от -7 до +24]</v>
      </c>
    </row>
    <row r="294" spans="1:29" x14ac:dyDescent="0.25">
      <c r="A294" t="str">
        <f>CONCATENATE($A$4,": ",CONCATENATE("E[",Worksheet!B288,"]"))</f>
        <v>Производитель: E[QUATTROCLIMA]</v>
      </c>
      <c r="B294" s="11" t="str">
        <f>CONCATENATE($B$4,": ",CONCATENATE(Worksheet!C288,"[",IF(LEFT(TRIM(Worksheet!D288),6)="Сплит-","Сплит-система",IF(LEFT(TRIM(Worksheet!D288),1)="Блок н","Наружный блок","Блок внутренний")),"]"))</f>
        <v xml:space="preserve"> Тип: RAC[Сплит-система]</v>
      </c>
      <c r="C294" t="str">
        <f>CONCATENATE($C$4,": ",CONCATENATE("N[",Worksheet!L288,"]"))</f>
        <v xml:space="preserve"> (Сплит система) Холодопроизводительность: N[3,37]</v>
      </c>
      <c r="D294" t="str">
        <f>CONCATENATE($D$4,": ",CONCATENATE("N[",Worksheet!AC288,"]"))</f>
        <v xml:space="preserve"> (Сплит система) Площадь помещения: N[]</v>
      </c>
      <c r="E294" t="str">
        <f>CONCATENATE($E$4,": ",IF(Worksheet!K288="Y",CONCATENATE("S[","да]"),CONCATENATE("S[","нет]")))</f>
        <v xml:space="preserve"> (Сплит система) Инвертор: S[нет]</v>
      </c>
      <c r="F294" t="str">
        <f>CONCATENATE($F$4,": ",CONCATENATE("N[",Worksheet!M288,"]"))</f>
        <v xml:space="preserve"> (Сплит система) Теплопроизводительность: N[3,52]</v>
      </c>
      <c r="G294" t="str">
        <f>CONCATENATE($G$4,": ",CONCATENATE("N[",Worksheet!N288,"]"))</f>
        <v xml:space="preserve"> (Потребляемая мощность) Охлаждение: N[1,050]</v>
      </c>
      <c r="H294" t="str">
        <f>CONCATENATE($H$4,": ",CONCATENATE("N[",Worksheet!O288,"]"))</f>
        <v xml:space="preserve"> (Потребляемая мощность) Обогрев: N[0,975]</v>
      </c>
      <c r="I294" t="str">
        <f t="shared" si="40"/>
        <v xml:space="preserve"> (Рабочий ток) Охлаждение: </v>
      </c>
      <c r="J294" t="str">
        <f t="shared" si="41"/>
        <v xml:space="preserve"> (Рабочий ток) Обогрев: </v>
      </c>
      <c r="K294" t="str">
        <f t="shared" si="41"/>
        <v xml:space="preserve"> (Рабочий ток) Обогрев: </v>
      </c>
      <c r="L294" t="str">
        <f>CONCATENATE($L$4,": ",CONCATENATE("S[",Worksheet!AT288,"]"))</f>
        <v xml:space="preserve"> (Рабочий ток) Хладагент: S[R410A]</v>
      </c>
      <c r="M294" t="str">
        <f t="shared" si="42"/>
        <v xml:space="preserve"> (Рабочий ток) Количество хладагента: </v>
      </c>
      <c r="N294" t="str">
        <f t="shared" si="43"/>
        <v xml:space="preserve"> (Рабочий ток) Объем рециркулируемого воздуха внутреннего блока: </v>
      </c>
      <c r="O294" t="str">
        <f t="shared" si="44"/>
        <v xml:space="preserve"> (Внутренний блок) Размеры (Ш × Г × В): </v>
      </c>
      <c r="P294" t="str">
        <f t="shared" si="45"/>
        <v xml:space="preserve"> (Внутренний блок) Упаковка (Ш × Г × В): </v>
      </c>
      <c r="Q294" t="str">
        <f t="shared" si="46"/>
        <v xml:space="preserve"> (Внутренний блок) Масса (нетто / брутто): </v>
      </c>
      <c r="R294" t="str">
        <f>CONCATENATE($R$4,": ",CONCATENATE("S[",CONCATENATE(Worksheet!R288," / ",Worksheet!S288),"]"))</f>
        <v xml:space="preserve"> (Внутренний блок) Уровень шума мин. / макс.: S[ / ]</v>
      </c>
      <c r="S294" t="str">
        <f>CONCATENATE($S$4,": ",CONCATENATE("S[",Worksheet!AK288,"]"))</f>
        <v xml:space="preserve"> (Наружный блок) Марка компрессора: S[GMCC]</v>
      </c>
      <c r="T294" t="str">
        <f t="shared" si="47"/>
        <v xml:space="preserve"> (Наружный блок) Размеры (Ш × Г × В): </v>
      </c>
      <c r="U294" t="str">
        <f t="shared" si="48"/>
        <v xml:space="preserve"> (Наружный блок) Упаковка (Ш × Г × В): </v>
      </c>
      <c r="V294" t="str">
        <f t="shared" si="49"/>
        <v xml:space="preserve"> (Наружный блок) Масса (нетто / брутто): </v>
      </c>
      <c r="W294" t="str">
        <f>CONCATENATE($W$4,": ",CONCATENATE("N[",Worksheet!V288,"]"))</f>
        <v xml:space="preserve"> (Наружный блок) Максимальный уровень шума: N[]</v>
      </c>
      <c r="X294" t="str">
        <f>CONCATENATE("N[",Worksheet!AM288,"]")</f>
        <v>N[6,35]</v>
      </c>
      <c r="Y294" t="str">
        <f>CONCATENATE($Y$4,": ",CONCATENATE("N[",Worksheet!AN288,"]"))</f>
        <v xml:space="preserve"> (Соединительные трубы) Газовая линия : N[9,52]</v>
      </c>
      <c r="Z294" t="str">
        <f>CONCATENATE($Z$4,": ",CONCATENATE("N[",Worksheet!P288,"]"))</f>
        <v xml:space="preserve"> (Соединительные трубы) Максимальная длина трубопровода: N[15]</v>
      </c>
      <c r="AA294" t="str">
        <f>CONCATENATE($AA$4,": ",CONCATENATE("S[",Worksheet!Q288,"]"))</f>
        <v xml:space="preserve"> (Соединительные трубы) Максимальный перепад высот: S[5]</v>
      </c>
      <c r="AB294" t="str">
        <f>CONCATENATE($AB$4,": ",CONCATENATE("S[",CONCATENATE("от ",Worksheet!W288," до +",Worksheet!X288),"]"))</f>
        <v xml:space="preserve"> (Допустимая темп. наружного воздуха) Охлаждение: S[от 15 до +43]</v>
      </c>
      <c r="AC294" t="str">
        <f>CONCATENATE($AC$4,": ",CONCATENATE("S[",CONCATENATE("от ",Worksheet!Y288," до +",Worksheet!Z288),"]"))</f>
        <v xml:space="preserve"> (Допустимая темп. наружного воздуха) Обогрев: S[от -7 до +24]</v>
      </c>
    </row>
    <row r="295" spans="1:29" x14ac:dyDescent="0.25">
      <c r="A295" t="str">
        <f>CONCATENATE($A$4,": ",CONCATENATE("E[",Worksheet!B289,"]"))</f>
        <v>Производитель: E[QUATTROCLIMA]</v>
      </c>
      <c r="B295" s="11" t="str">
        <f>CONCATENATE($B$4,": ",CONCATENATE(Worksheet!C289,"[",IF(LEFT(TRIM(Worksheet!D289),6)="Сплит-","Сплит-система",IF(LEFT(TRIM(Worksheet!D289),1)="Блок н","Наружный блок","Блок внутренний")),"]"))</f>
        <v xml:space="preserve"> Тип: RAC[Сплит-система]</v>
      </c>
      <c r="C295" t="str">
        <f>CONCATENATE($C$4,": ",CONCATENATE("N[",Worksheet!L289,"]"))</f>
        <v xml:space="preserve"> (Сплит система) Холодопроизводительность: N[5,13]</v>
      </c>
      <c r="D295" t="str">
        <f>CONCATENATE($D$4,": ",CONCATENATE("N[",Worksheet!AC289,"]"))</f>
        <v xml:space="preserve"> (Сплит система) Площадь помещения: N[]</v>
      </c>
      <c r="E295" t="str">
        <f>CONCATENATE($E$4,": ",IF(Worksheet!K289="Y",CONCATENATE("S[","да]"),CONCATENATE("S[","нет]")))</f>
        <v xml:space="preserve"> (Сплит система) Инвертор: S[нет]</v>
      </c>
      <c r="F295" t="str">
        <f>CONCATENATE($F$4,": ",CONCATENATE("N[",Worksheet!M289,"]"))</f>
        <v xml:space="preserve"> (Сплит система) Теплопроизводительность: N[5,28]</v>
      </c>
      <c r="G295" t="str">
        <f>CONCATENATE($G$4,": ",CONCATENATE("N[",Worksheet!N289,"]"))</f>
        <v xml:space="preserve"> (Потребляемая мощность) Охлаждение: N[1,598]</v>
      </c>
      <c r="H295" t="str">
        <f>CONCATENATE($H$4,": ",CONCATENATE("N[",Worksheet!O289,"]"))</f>
        <v xml:space="preserve"> (Потребляемая мощность) Обогрев: N[1,462]</v>
      </c>
      <c r="I295" t="str">
        <f t="shared" si="40"/>
        <v xml:space="preserve"> (Рабочий ток) Охлаждение: </v>
      </c>
      <c r="J295" t="str">
        <f t="shared" si="41"/>
        <v xml:space="preserve"> (Рабочий ток) Обогрев: </v>
      </c>
      <c r="K295" t="str">
        <f t="shared" si="41"/>
        <v xml:space="preserve"> (Рабочий ток) Обогрев: </v>
      </c>
      <c r="L295" t="str">
        <f>CONCATENATE($L$4,": ",CONCATENATE("S[",Worksheet!AT289,"]"))</f>
        <v xml:space="preserve"> (Рабочий ток) Хладагент: S[R410A]</v>
      </c>
      <c r="M295" t="str">
        <f t="shared" si="42"/>
        <v xml:space="preserve"> (Рабочий ток) Количество хладагента: </v>
      </c>
      <c r="N295" t="str">
        <f t="shared" si="43"/>
        <v xml:space="preserve"> (Рабочий ток) Объем рециркулируемого воздуха внутреннего блока: </v>
      </c>
      <c r="O295" t="str">
        <f t="shared" si="44"/>
        <v xml:space="preserve"> (Внутренний блок) Размеры (Ш × Г × В): </v>
      </c>
      <c r="P295" t="str">
        <f t="shared" si="45"/>
        <v xml:space="preserve"> (Внутренний блок) Упаковка (Ш × Г × В): </v>
      </c>
      <c r="Q295" t="str">
        <f t="shared" si="46"/>
        <v xml:space="preserve"> (Внутренний блок) Масса (нетто / брутто): </v>
      </c>
      <c r="R295" t="str">
        <f>CONCATENATE($R$4,": ",CONCATENATE("S[",CONCATENATE(Worksheet!R289," / ",Worksheet!S289),"]"))</f>
        <v xml:space="preserve"> (Внутренний блок) Уровень шума мин. / макс.: S[ / ]</v>
      </c>
      <c r="S295" t="str">
        <f>CONCATENATE($S$4,": ",CONCATENATE("S[",Worksheet!AK289,"]"))</f>
        <v xml:space="preserve"> (Наружный блок) Марка компрессора: S[RECHI]</v>
      </c>
      <c r="T295" t="str">
        <f t="shared" si="47"/>
        <v xml:space="preserve"> (Наружный блок) Размеры (Ш × Г × В): </v>
      </c>
      <c r="U295" t="str">
        <f t="shared" si="48"/>
        <v xml:space="preserve"> (Наружный блок) Упаковка (Ш × Г × В): </v>
      </c>
      <c r="V295" t="str">
        <f t="shared" si="49"/>
        <v xml:space="preserve"> (Наружный блок) Масса (нетто / брутто): </v>
      </c>
      <c r="W295" t="str">
        <f>CONCATENATE($W$4,": ",CONCATENATE("N[",Worksheet!V289,"]"))</f>
        <v xml:space="preserve"> (Наружный блок) Максимальный уровень шума: N[]</v>
      </c>
      <c r="X295" t="str">
        <f>CONCATENATE("N[",Worksheet!AM289,"]")</f>
        <v>N[6,35]</v>
      </c>
      <c r="Y295" t="str">
        <f>CONCATENATE($Y$4,": ",CONCATENATE("N[",Worksheet!AN289,"]"))</f>
        <v xml:space="preserve"> (Соединительные трубы) Газовая линия : N[12,7]</v>
      </c>
      <c r="Z295" t="str">
        <f>CONCATENATE($Z$4,": ",CONCATENATE("N[",Worksheet!P289,"]"))</f>
        <v xml:space="preserve"> (Соединительные трубы) Максимальная длина трубопровода: N[15]</v>
      </c>
      <c r="AA295" t="str">
        <f>CONCATENATE($AA$4,": ",CONCATENATE("S[",Worksheet!Q289,"]"))</f>
        <v xml:space="preserve"> (Соединительные трубы) Максимальный перепад высот: S[5]</v>
      </c>
      <c r="AB295" t="str">
        <f>CONCATENATE($AB$4,": ",CONCATENATE("S[",CONCATENATE("от ",Worksheet!W289," до +",Worksheet!X289),"]"))</f>
        <v xml:space="preserve"> (Допустимая темп. наружного воздуха) Охлаждение: S[от 15 до +43]</v>
      </c>
      <c r="AC295" t="str">
        <f>CONCATENATE($AC$4,": ",CONCATENATE("S[",CONCATENATE("от ",Worksheet!Y289," до +",Worksheet!Z289),"]"))</f>
        <v xml:space="preserve"> (Допустимая темп. наружного воздуха) Обогрев: S[от -7 до +24]</v>
      </c>
    </row>
    <row r="296" spans="1:29" x14ac:dyDescent="0.25">
      <c r="A296" t="str">
        <f>CONCATENATE($A$4,": ",CONCATENATE("E[",Worksheet!B290,"]"))</f>
        <v>Производитель: E[QUATTROCLIMA]</v>
      </c>
      <c r="B296" s="11" t="str">
        <f>CONCATENATE($B$4,": ",CONCATENATE(Worksheet!C290,"[",IF(LEFT(TRIM(Worksheet!D290),6)="Сплит-","Сплит-система",IF(LEFT(TRIM(Worksheet!D290),1)="Блок н","Наружный блок","Блок внутренний")),"]"))</f>
        <v xml:space="preserve"> Тип: RAC[Сплит-система]</v>
      </c>
      <c r="C296" t="str">
        <f>CONCATENATE($C$4,": ",CONCATENATE("N[",Worksheet!L290,"]"))</f>
        <v xml:space="preserve"> (Сплит система) Холодопроизводительность: N[6,74]</v>
      </c>
      <c r="D296" t="str">
        <f>CONCATENATE($D$4,": ",CONCATENATE("N[",Worksheet!AC290,"]"))</f>
        <v xml:space="preserve"> (Сплит система) Площадь помещения: N[]</v>
      </c>
      <c r="E296" t="str">
        <f>CONCATENATE($E$4,": ",IF(Worksheet!K290="Y",CONCATENATE("S[","да]"),CONCATENATE("S[","нет]")))</f>
        <v xml:space="preserve"> (Сплит система) Инвертор: S[нет]</v>
      </c>
      <c r="F296" t="str">
        <f>CONCATENATE($F$4,": ",CONCATENATE("N[",Worksheet!M290,"]"))</f>
        <v xml:space="preserve"> (Сплит система) Теплопроизводительность: N[7,03]</v>
      </c>
      <c r="G296" t="str">
        <f>CONCATENATE($G$4,": ",CONCATENATE("N[",Worksheet!N290,"]"))</f>
        <v xml:space="preserve"> (Потребляемая мощность) Охлаждение: N[2,100]</v>
      </c>
      <c r="H296" t="str">
        <f>CONCATENATE($H$4,": ",CONCATENATE("N[",Worksheet!O290,"]"))</f>
        <v xml:space="preserve"> (Потребляемая мощность) Обогрев: N[1,945]</v>
      </c>
      <c r="I296" t="str">
        <f t="shared" si="40"/>
        <v xml:space="preserve"> (Рабочий ток) Охлаждение: </v>
      </c>
      <c r="J296" t="str">
        <f t="shared" si="41"/>
        <v xml:space="preserve"> (Рабочий ток) Обогрев: </v>
      </c>
      <c r="K296" t="str">
        <f t="shared" si="41"/>
        <v xml:space="preserve"> (Рабочий ток) Обогрев: </v>
      </c>
      <c r="L296" t="str">
        <f>CONCATENATE($L$4,": ",CONCATENATE("S[",Worksheet!AT290,"]"))</f>
        <v xml:space="preserve"> (Рабочий ток) Хладагент: S[R410A]</v>
      </c>
      <c r="M296" t="str">
        <f t="shared" si="42"/>
        <v xml:space="preserve"> (Рабочий ток) Количество хладагента: </v>
      </c>
      <c r="N296" t="str">
        <f t="shared" si="43"/>
        <v xml:space="preserve"> (Рабочий ток) Объем рециркулируемого воздуха внутреннего блока: </v>
      </c>
      <c r="O296" t="str">
        <f t="shared" si="44"/>
        <v xml:space="preserve"> (Внутренний блок) Размеры (Ш × Г × В): </v>
      </c>
      <c r="P296" t="str">
        <f t="shared" si="45"/>
        <v xml:space="preserve"> (Внутренний блок) Упаковка (Ш × Г × В): </v>
      </c>
      <c r="Q296" t="str">
        <f t="shared" si="46"/>
        <v xml:space="preserve"> (Внутренний блок) Масса (нетто / брутто): </v>
      </c>
      <c r="R296" t="str">
        <f>CONCATENATE($R$4,": ",CONCATENATE("S[",CONCATENATE(Worksheet!R290," / ",Worksheet!S290),"]"))</f>
        <v xml:space="preserve"> (Внутренний блок) Уровень шума мин. / макс.: S[ / ]</v>
      </c>
      <c r="S296" t="str">
        <f>CONCATENATE($S$4,": ",CONCATENATE("S[",Worksheet!AK290,"]"))</f>
        <v xml:space="preserve"> (Наружный блок) Марка компрессора: S[HIGHLY]</v>
      </c>
      <c r="T296" t="str">
        <f t="shared" si="47"/>
        <v xml:space="preserve"> (Наружный блок) Размеры (Ш × Г × В): </v>
      </c>
      <c r="U296" t="str">
        <f t="shared" si="48"/>
        <v xml:space="preserve"> (Наружный блок) Упаковка (Ш × Г × В): </v>
      </c>
      <c r="V296" t="str">
        <f t="shared" si="49"/>
        <v xml:space="preserve"> (Наружный блок) Масса (нетто / брутто): </v>
      </c>
      <c r="W296" t="str">
        <f>CONCATENATE($W$4,": ",CONCATENATE("N[",Worksheet!V290,"]"))</f>
        <v xml:space="preserve"> (Наружный блок) Максимальный уровень шума: N[]</v>
      </c>
      <c r="X296" t="str">
        <f>CONCATENATE("N[",Worksheet!AM290,"]")</f>
        <v>N[6,35]</v>
      </c>
      <c r="Y296" t="str">
        <f>CONCATENATE($Y$4,": ",CONCATENATE("N[",Worksheet!AN290,"]"))</f>
        <v xml:space="preserve"> (Соединительные трубы) Газовая линия : N[15,88]</v>
      </c>
      <c r="Z296" t="str">
        <f>CONCATENATE($Z$4,": ",CONCATENATE("N[",Worksheet!P290,"]"))</f>
        <v xml:space="preserve"> (Соединительные трубы) Максимальная длина трубопровода: N[15]</v>
      </c>
      <c r="AA296" t="str">
        <f>CONCATENATE($AA$4,": ",CONCATENATE("S[",Worksheet!Q290,"]"))</f>
        <v xml:space="preserve"> (Соединительные трубы) Максимальный перепад высот: S[5]</v>
      </c>
      <c r="AB296" t="str">
        <f>CONCATENATE($AB$4,": ",CONCATENATE("S[",CONCATENATE("от ",Worksheet!W290," до +",Worksheet!X290),"]"))</f>
        <v xml:space="preserve"> (Допустимая темп. наружного воздуха) Охлаждение: S[от 15 до +43]</v>
      </c>
      <c r="AC296" t="str">
        <f>CONCATENATE($AC$4,": ",CONCATENATE("S[",CONCATENATE("от ",Worksheet!Y290," до +",Worksheet!Z290),"]"))</f>
        <v xml:space="preserve"> (Допустимая темп. наружного воздуха) Обогрев: S[от -7 до +24]</v>
      </c>
    </row>
    <row r="297" spans="1:29" x14ac:dyDescent="0.25">
      <c r="A297" t="str">
        <f>CONCATENATE($A$4,": ",CONCATENATE("E[",Worksheet!B291,"]"))</f>
        <v>Производитель: E[QUATTROCLIMA]</v>
      </c>
      <c r="B297" s="11" t="str">
        <f>CONCATENATE($B$4,": ",CONCATENATE(Worksheet!C291,"[",IF(LEFT(TRIM(Worksheet!D291),6)="Сплит-","Сплит-система",IF(LEFT(TRIM(Worksheet!D291),1)="Блок н","Наружный блок","Блок внутренний")),"]"))</f>
        <v xml:space="preserve"> Тип: RAC[Сплит-система]</v>
      </c>
      <c r="C297" t="str">
        <f>CONCATENATE($C$4,": ",CONCATENATE("N[",Worksheet!L291,"]"))</f>
        <v xml:space="preserve"> (Сплит система) Холодопроизводительность: N[8,21]</v>
      </c>
      <c r="D297" t="str">
        <f>CONCATENATE($D$4,": ",CONCATENATE("N[",Worksheet!AC291,"]"))</f>
        <v xml:space="preserve"> (Сплит система) Площадь помещения: N[]</v>
      </c>
      <c r="E297" t="str">
        <f>CONCATENATE($E$4,": ",IF(Worksheet!K291="Y",CONCATENATE("S[","да]"),CONCATENATE("S[","нет]")))</f>
        <v xml:space="preserve"> (Сплит система) Инвертор: S[нет]</v>
      </c>
      <c r="F297" t="str">
        <f>CONCATENATE($F$4,": ",CONCATENATE("N[",Worksheet!M291,"]"))</f>
        <v xml:space="preserve"> (Сплит система) Теплопроизводительность: N[8,35]</v>
      </c>
      <c r="G297" t="str">
        <f>CONCATENATE($G$4,": ",CONCATENATE("N[",Worksheet!N291,"]"))</f>
        <v xml:space="preserve"> (Потребляемая мощность) Охлаждение: N[2,550]</v>
      </c>
      <c r="H297" t="str">
        <f>CONCATENATE($H$4,": ",CONCATENATE("N[",Worksheet!O291,"]"))</f>
        <v xml:space="preserve"> (Потребляемая мощность) Обогрев: N[2,305]</v>
      </c>
      <c r="I297" t="str">
        <f t="shared" si="40"/>
        <v xml:space="preserve"> (Рабочий ток) Охлаждение: </v>
      </c>
      <c r="J297" t="str">
        <f t="shared" si="41"/>
        <v xml:space="preserve"> (Рабочий ток) Обогрев: </v>
      </c>
      <c r="K297" t="str">
        <f t="shared" si="41"/>
        <v xml:space="preserve"> (Рабочий ток) Обогрев: </v>
      </c>
      <c r="L297" t="str">
        <f>CONCATENATE($L$4,": ",CONCATENATE("S[",Worksheet!AT291,"]"))</f>
        <v xml:space="preserve"> (Рабочий ток) Хладагент: S[R410A]</v>
      </c>
      <c r="M297" t="str">
        <f t="shared" si="42"/>
        <v xml:space="preserve"> (Рабочий ток) Количество хладагента: </v>
      </c>
      <c r="N297" t="str">
        <f t="shared" si="43"/>
        <v xml:space="preserve"> (Рабочий ток) Объем рециркулируемого воздуха внутреннего блока: </v>
      </c>
      <c r="O297" t="str">
        <f t="shared" si="44"/>
        <v xml:space="preserve"> (Внутренний блок) Размеры (Ш × Г × В): </v>
      </c>
      <c r="P297" t="str">
        <f t="shared" si="45"/>
        <v xml:space="preserve"> (Внутренний блок) Упаковка (Ш × Г × В): </v>
      </c>
      <c r="Q297" t="str">
        <f t="shared" si="46"/>
        <v xml:space="preserve"> (Внутренний блок) Масса (нетто / брутто): </v>
      </c>
      <c r="R297" t="str">
        <f>CONCATENATE($R$4,": ",CONCATENATE("S[",CONCATENATE(Worksheet!R291," / ",Worksheet!S291),"]"))</f>
        <v xml:space="preserve"> (Внутренний блок) Уровень шума мин. / макс.: S[ / ]</v>
      </c>
      <c r="S297" t="str">
        <f>CONCATENATE($S$4,": ",CONCATENATE("S[",Worksheet!AK291,"]"))</f>
        <v xml:space="preserve"> (Наружный блок) Марка компрессора: S[GMCC]</v>
      </c>
      <c r="T297" t="str">
        <f t="shared" si="47"/>
        <v xml:space="preserve"> (Наружный блок) Размеры (Ш × Г × В): </v>
      </c>
      <c r="U297" t="str">
        <f t="shared" si="48"/>
        <v xml:space="preserve"> (Наружный блок) Упаковка (Ш × Г × В): </v>
      </c>
      <c r="V297" t="str">
        <f t="shared" si="49"/>
        <v xml:space="preserve"> (Наружный блок) Масса (нетто / брутто): </v>
      </c>
      <c r="W297" t="str">
        <f>CONCATENATE($W$4,": ",CONCATENATE("N[",Worksheet!V291,"]"))</f>
        <v xml:space="preserve"> (Наружный блок) Максимальный уровень шума: N[]</v>
      </c>
      <c r="X297" t="str">
        <f>CONCATENATE("N[",Worksheet!AM291,"]")</f>
        <v>N[6,35]</v>
      </c>
      <c r="Y297" t="str">
        <f>CONCATENATE($Y$4,": ",CONCATENATE("N[",Worksheet!AN291,"]"))</f>
        <v xml:space="preserve"> (Соединительные трубы) Газовая линия : N[15,88]</v>
      </c>
      <c r="Z297" t="str">
        <f>CONCATENATE($Z$4,": ",CONCATENATE("N[",Worksheet!P291,"]"))</f>
        <v xml:space="preserve"> (Соединительные трубы) Максимальная длина трубопровода: N[15]</v>
      </c>
      <c r="AA297" t="str">
        <f>CONCATENATE($AA$4,": ",CONCATENATE("S[",Worksheet!Q291,"]"))</f>
        <v xml:space="preserve"> (Соединительные трубы) Максимальный перепад высот: S[5]</v>
      </c>
      <c r="AB297" t="str">
        <f>CONCATENATE($AB$4,": ",CONCATENATE("S[",CONCATENATE("от ",Worksheet!W291," до +",Worksheet!X291),"]"))</f>
        <v xml:space="preserve"> (Допустимая темп. наружного воздуха) Охлаждение: S[от 15 до +43]</v>
      </c>
      <c r="AC297" t="str">
        <f>CONCATENATE($AC$4,": ",CONCATENATE("S[",CONCATENATE("от ",Worksheet!Y291," до +",Worksheet!Z291),"]"))</f>
        <v xml:space="preserve"> (Допустимая темп. наружного воздуха) Обогрев: S[от -7 до +24]</v>
      </c>
    </row>
    <row r="298" spans="1:29" x14ac:dyDescent="0.25">
      <c r="A298" t="str">
        <f>CONCATENATE($A$4,": ",CONCATENATE("E[",Worksheet!B292,"]"))</f>
        <v>Производитель: E[QUATTROCLIMA]</v>
      </c>
      <c r="B298" s="11" t="str">
        <f>CONCATENATE($B$4,": ",CONCATENATE(Worksheet!C292,"[",IF(LEFT(TRIM(Worksheet!D292),6)="Сплит-","Сплит-система",IF(LEFT(TRIM(Worksheet!D292),1)="Блок н","Наружный блок","Блок внутренний")),"]"))</f>
        <v xml:space="preserve"> Тип: RAC[Сплит-система]</v>
      </c>
      <c r="C298" t="str">
        <f>CONCATENATE($C$4,": ",CONCATENATE("N[",Worksheet!L292,"]"))</f>
        <v xml:space="preserve"> (Сплит система) Холодопроизводительность: N[2,60 (0,94–3,32)]</v>
      </c>
      <c r="D298" t="str">
        <f>CONCATENATE($D$4,": ",CONCATENATE("N[",Worksheet!AC292,"]"))</f>
        <v xml:space="preserve"> (Сплит система) Площадь помещения: N[9]</v>
      </c>
      <c r="E298" t="str">
        <f>CONCATENATE($E$4,": ",IF(Worksheet!K292="Y",CONCATENATE("S[","да]"),CONCATENATE("S[","нет]")))</f>
        <v xml:space="preserve"> (Сплит система) Инвертор: S[да]</v>
      </c>
      <c r="F298" t="str">
        <f>CONCATENATE($F$4,": ",CONCATENATE("N[",Worksheet!M292,"]"))</f>
        <v xml:space="preserve"> (Сплит система) Теплопроизводительность: N[2,61 (0,94–3,38)]</v>
      </c>
      <c r="G298" t="str">
        <f>CONCATENATE($G$4,": ",CONCATENATE("N[",Worksheet!N292,"]"))</f>
        <v xml:space="preserve"> (Потребляемая мощность) Охлаждение: N[0,750 (0,240–1,230)]</v>
      </c>
      <c r="H298" t="str">
        <f>CONCATENATE($H$4,": ",CONCATENATE("N[",Worksheet!O292,"]"))</f>
        <v xml:space="preserve"> (Потребляемая мощность) Обогрев: N[0,752 (0,240–1,280)]</v>
      </c>
      <c r="I298" t="str">
        <f t="shared" si="40"/>
        <v xml:space="preserve"> (Рабочий ток) Охлаждение: </v>
      </c>
      <c r="J298" t="str">
        <f t="shared" si="41"/>
        <v xml:space="preserve"> (Рабочий ток) Обогрев: </v>
      </c>
      <c r="K298" t="str">
        <f t="shared" si="41"/>
        <v xml:space="preserve"> (Рабочий ток) Обогрев: </v>
      </c>
      <c r="L298" t="str">
        <f>CONCATENATE($L$4,": ",CONCATENATE("S[",Worksheet!AT292,"]"))</f>
        <v xml:space="preserve"> (Рабочий ток) Хладагент: S[R32]</v>
      </c>
      <c r="M298" t="str">
        <f t="shared" si="42"/>
        <v xml:space="preserve"> (Рабочий ток) Количество хладагента: </v>
      </c>
      <c r="N298" t="str">
        <f t="shared" si="43"/>
        <v xml:space="preserve"> (Рабочий ток) Объем рециркулируемого воздуха внутреннего блока: </v>
      </c>
      <c r="O298" t="str">
        <f t="shared" si="44"/>
        <v xml:space="preserve"> (Внутренний блок) Размеры (Ш × Г × В): </v>
      </c>
      <c r="P298" t="str">
        <f t="shared" si="45"/>
        <v xml:space="preserve"> (Внутренний блок) Упаковка (Ш × Г × В): </v>
      </c>
      <c r="Q298" t="str">
        <f t="shared" si="46"/>
        <v xml:space="preserve"> (Внутренний блок) Масса (нетто / брутто): </v>
      </c>
      <c r="R298" t="str">
        <f>CONCATENATE($R$4,": ",CONCATENATE("S[",CONCATENATE(Worksheet!R292," / ",Worksheet!S292),"]"))</f>
        <v xml:space="preserve"> (Внутренний блок) Уровень шума мин. / макс.: S[ / ]</v>
      </c>
      <c r="S298" t="str">
        <f>CONCATENATE($S$4,": ",CONCATENATE("S[",Worksheet!AK292,"]"))</f>
        <v xml:space="preserve"> (Наружный блок) Марка компрессора: S[GMCC]</v>
      </c>
      <c r="T298" t="str">
        <f t="shared" si="47"/>
        <v xml:space="preserve"> (Наружный блок) Размеры (Ш × Г × В): </v>
      </c>
      <c r="U298" t="str">
        <f t="shared" si="48"/>
        <v xml:space="preserve"> (Наружный блок) Упаковка (Ш × Г × В): </v>
      </c>
      <c r="V298" t="str">
        <f t="shared" si="49"/>
        <v xml:space="preserve"> (Наружный блок) Масса (нетто / брутто): </v>
      </c>
      <c r="W298" t="str">
        <f>CONCATENATE($W$4,": ",CONCATENATE("N[",Worksheet!V292,"]"))</f>
        <v xml:space="preserve"> (Наружный блок) Максимальный уровень шума: N[]</v>
      </c>
      <c r="X298" t="str">
        <f>CONCATENATE("N[",Worksheet!AM292,"]")</f>
        <v>N[6,35]</v>
      </c>
      <c r="Y298" t="str">
        <f>CONCATENATE($Y$4,": ",CONCATENATE("N[",Worksheet!AN292,"]"))</f>
        <v xml:space="preserve"> (Соединительные трубы) Газовая линия : N[9,52]</v>
      </c>
      <c r="Z298" t="str">
        <f>CONCATENATE($Z$4,": ",CONCATENATE("N[",Worksheet!P292,"]"))</f>
        <v xml:space="preserve"> (Соединительные трубы) Максимальная длина трубопровода: N[15]</v>
      </c>
      <c r="AA298" t="str">
        <f>CONCATENATE($AA$4,": ",CONCATENATE("S[",Worksheet!Q292,"]"))</f>
        <v xml:space="preserve"> (Соединительные трубы) Максимальный перепад высот: S[5]</v>
      </c>
      <c r="AB298" t="str">
        <f>CONCATENATE($AB$4,": ",CONCATENATE("S[",CONCATENATE("от ",Worksheet!W292," до +",Worksheet!X292),"]"))</f>
        <v xml:space="preserve"> (Допустимая темп. наружного воздуха) Охлаждение: S[от  до +53]</v>
      </c>
      <c r="AC298" t="str">
        <f>CONCATENATE($AC$4,": ",CONCATENATE("S[",CONCATENATE("от ",Worksheet!Y292," до +",Worksheet!Z292),"]"))</f>
        <v xml:space="preserve"> (Допустимая темп. наружного воздуха) Обогрев: S[от -20 до +30]</v>
      </c>
    </row>
    <row r="299" spans="1:29" x14ac:dyDescent="0.25">
      <c r="A299" t="str">
        <f>CONCATENATE($A$4,": ",CONCATENATE("E[",Worksheet!B293,"]"))</f>
        <v>Производитель: E[QUATTROCLIMA]</v>
      </c>
      <c r="B299" s="11" t="str">
        <f>CONCATENATE($B$4,": ",CONCATENATE(Worksheet!C293,"[",IF(LEFT(TRIM(Worksheet!D293),6)="Сплит-","Сплит-система",IF(LEFT(TRIM(Worksheet!D293),1)="Блок н","Наружный блок","Блок внутренний")),"]"))</f>
        <v xml:space="preserve"> Тип: RAC[Сплит-система]</v>
      </c>
      <c r="C299" t="str">
        <f>CONCATENATE($C$4,": ",CONCATENATE("N[",Worksheet!L293,"]"))</f>
        <v xml:space="preserve"> (Сплит система) Холодопроизводительность: N[2,60 (0,94–3,33)]</v>
      </c>
      <c r="D299" t="str">
        <f>CONCATENATE($D$4,": ",CONCATENATE("N[",Worksheet!AC293,"]"))</f>
        <v xml:space="preserve"> (Сплит система) Площадь помещения: N[]</v>
      </c>
      <c r="E299" t="str">
        <f>CONCATENATE($E$4,": ",IF(Worksheet!K293="Y",CONCATENATE("S[","да]"),CONCATENATE("S[","нет]")))</f>
        <v xml:space="preserve"> (Сплит система) Инвертор: S[да]</v>
      </c>
      <c r="F299" t="str">
        <f>CONCATENATE($F$4,": ",CONCATENATE("N[",Worksheet!M293,"]"))</f>
        <v xml:space="preserve"> (Сплит система) Теплопроизводительность: N[2,61 (0,94–3,36)]</v>
      </c>
      <c r="G299" t="str">
        <f>CONCATENATE($G$4,": ",CONCATENATE("N[",Worksheet!N293,"]"))</f>
        <v xml:space="preserve"> (Потребляемая мощность) Охлаждение: N[0,800 (0,240–1,380)]</v>
      </c>
      <c r="H299" t="str">
        <f>CONCATENATE($H$4,": ",CONCATENATE("N[",Worksheet!O293,"]"))</f>
        <v xml:space="preserve"> (Потребляемая мощность) Обогрев: N[0,699 (0,240–1,552)]</v>
      </c>
      <c r="I299" t="str">
        <f t="shared" si="40"/>
        <v xml:space="preserve"> (Рабочий ток) Охлаждение: </v>
      </c>
      <c r="J299" t="str">
        <f t="shared" si="41"/>
        <v xml:space="preserve"> (Рабочий ток) Обогрев: </v>
      </c>
      <c r="K299" t="str">
        <f t="shared" si="41"/>
        <v xml:space="preserve"> (Рабочий ток) Обогрев: </v>
      </c>
      <c r="L299" t="str">
        <f>CONCATENATE($L$4,": ",CONCATENATE("S[",Worksheet!AT293,"]"))</f>
        <v xml:space="preserve"> (Рабочий ток) Хладагент: S[R32]</v>
      </c>
      <c r="M299" t="str">
        <f t="shared" si="42"/>
        <v xml:space="preserve"> (Рабочий ток) Количество хладагента: </v>
      </c>
      <c r="N299" t="str">
        <f t="shared" si="43"/>
        <v xml:space="preserve"> (Рабочий ток) Объем рециркулируемого воздуха внутреннего блока: </v>
      </c>
      <c r="O299" t="str">
        <f t="shared" si="44"/>
        <v xml:space="preserve"> (Внутренний блок) Размеры (Ш × Г × В): </v>
      </c>
      <c r="P299" t="str">
        <f t="shared" si="45"/>
        <v xml:space="preserve"> (Внутренний блок) Упаковка (Ш × Г × В): </v>
      </c>
      <c r="Q299" t="str">
        <f t="shared" si="46"/>
        <v xml:space="preserve"> (Внутренний блок) Масса (нетто / брутто): </v>
      </c>
      <c r="R299" t="str">
        <f>CONCATENATE($R$4,": ",CONCATENATE("S[",CONCATENATE(Worksheet!R293," / ",Worksheet!S293),"]"))</f>
        <v xml:space="preserve"> (Внутренний блок) Уровень шума мин. / макс.: S[ / ]</v>
      </c>
      <c r="S299" t="str">
        <f>CONCATENATE($S$4,": ",CONCATENATE("S[",Worksheet!AK293,"]"))</f>
        <v xml:space="preserve"> (Наружный блок) Марка компрессора: S[RECHI]</v>
      </c>
      <c r="T299" t="str">
        <f t="shared" si="47"/>
        <v xml:space="preserve"> (Наружный блок) Размеры (Ш × Г × В): </v>
      </c>
      <c r="U299" t="str">
        <f t="shared" si="48"/>
        <v xml:space="preserve"> (Наружный блок) Упаковка (Ш × Г × В): </v>
      </c>
      <c r="V299" t="str">
        <f t="shared" si="49"/>
        <v xml:space="preserve"> (Наружный блок) Масса (нетто / брутто): </v>
      </c>
      <c r="W299" t="str">
        <f>CONCATENATE($W$4,": ",CONCATENATE("N[",Worksheet!V293,"]"))</f>
        <v xml:space="preserve"> (Наружный блок) Максимальный уровень шума: N[]</v>
      </c>
      <c r="X299" t="str">
        <f>CONCATENATE("N[",Worksheet!AM293,"]")</f>
        <v>N[6,35]</v>
      </c>
      <c r="Y299" t="str">
        <f>CONCATENATE($Y$4,": ",CONCATENATE("N[",Worksheet!AN293,"]"))</f>
        <v xml:space="preserve"> (Соединительные трубы) Газовая линия : N[9,52]</v>
      </c>
      <c r="Z299" t="str">
        <f>CONCATENATE($Z$4,": ",CONCATENATE("N[",Worksheet!P293,"]"))</f>
        <v xml:space="preserve"> (Соединительные трубы) Максимальная длина трубопровода: N[25]</v>
      </c>
      <c r="AA299" t="str">
        <f>CONCATENATE($AA$4,": ",CONCATENATE("S[",Worksheet!Q293,"]"))</f>
        <v xml:space="preserve"> (Соединительные трубы) Максимальный перепад высот: S[10]</v>
      </c>
      <c r="AB299" t="str">
        <f>CONCATENATE($AB$4,": ",CONCATENATE("S[",CONCATENATE("от ",Worksheet!W293," до +",Worksheet!X293),"]"))</f>
        <v xml:space="preserve"> (Допустимая темп. наружного воздуха) Охлаждение: S[от -15 до +53]</v>
      </c>
      <c r="AC299" t="str">
        <f>CONCATENATE($AC$4,": ",CONCATENATE("S[",CONCATENATE("от ",Worksheet!Y293," до +",Worksheet!Z293),"]"))</f>
        <v xml:space="preserve"> (Допустимая темп. наружного воздуха) Обогрев: S[от -20 до +30]</v>
      </c>
    </row>
    <row r="300" spans="1:29" x14ac:dyDescent="0.25">
      <c r="A300" t="str">
        <f>CONCATENATE($A$4,": ",CONCATENATE("E[",Worksheet!B294,"]"))</f>
        <v>Производитель: E[QUATTROCLIMA]</v>
      </c>
      <c r="B300" s="11" t="str">
        <f>CONCATENATE($B$4,": ",CONCATENATE(Worksheet!C294,"[",IF(LEFT(TRIM(Worksheet!D294),6)="Сплит-","Сплит-система",IF(LEFT(TRIM(Worksheet!D294),1)="Блок н","Наружный блок","Блок внутренний")),"]"))</f>
        <v xml:space="preserve"> Тип: RAC[Сплит-система]</v>
      </c>
      <c r="C300" t="str">
        <f>CONCATENATE($C$4,": ",CONCATENATE("N[",Worksheet!L294,"]"))</f>
        <v xml:space="preserve"> (Сплит система) Холодопроизводительность: N[3,40 (1,00–3,77)]</v>
      </c>
      <c r="D300" t="str">
        <f>CONCATENATE($D$4,": ",CONCATENATE("N[",Worksheet!AC294,"]"))</f>
        <v xml:space="preserve"> (Сплит система) Площадь помещения: N[14]</v>
      </c>
      <c r="E300" t="str">
        <f>CONCATENATE($E$4,": ",IF(Worksheet!K294="Y",CONCATENATE("S[","да]"),CONCATENATE("S[","нет]")))</f>
        <v xml:space="preserve"> (Сплит система) Инвертор: S[да]</v>
      </c>
      <c r="F300" t="str">
        <f>CONCATENATE($F$4,": ",CONCATENATE("N[",Worksheet!M294,"]"))</f>
        <v xml:space="preserve"> (Сплит система) Теплопроизводительность: N[3,42 (1,00–3,81)]</v>
      </c>
      <c r="G300" t="str">
        <f>CONCATENATE($G$4,": ",CONCATENATE("N[",Worksheet!N294,"]"))</f>
        <v xml:space="preserve"> (Потребляемая мощность) Охлаждение: N[1,010 (0,290–1,320)]</v>
      </c>
      <c r="H300" t="str">
        <f>CONCATENATE($H$4,": ",CONCATENATE("N[",Worksheet!O294,"]"))</f>
        <v xml:space="preserve"> (Потребляемая мощность) Обогрев: N[0,948 (0,290–1,400)]</v>
      </c>
      <c r="I300" t="str">
        <f t="shared" si="40"/>
        <v xml:space="preserve"> (Рабочий ток) Охлаждение: </v>
      </c>
      <c r="J300" t="str">
        <f t="shared" ref="J300:K331" si="50">CONCATENATE($J$4,": ")</f>
        <v xml:space="preserve"> (Рабочий ток) Обогрев: </v>
      </c>
      <c r="K300" t="str">
        <f t="shared" si="50"/>
        <v xml:space="preserve"> (Рабочий ток) Обогрев: </v>
      </c>
      <c r="L300" t="str">
        <f>CONCATENATE($L$4,": ",CONCATENATE("S[",Worksheet!AT294,"]"))</f>
        <v xml:space="preserve"> (Рабочий ток) Хладагент: S[R32]</v>
      </c>
      <c r="M300" t="str">
        <f t="shared" si="42"/>
        <v xml:space="preserve"> (Рабочий ток) Количество хладагента: </v>
      </c>
      <c r="N300" t="str">
        <f t="shared" si="43"/>
        <v xml:space="preserve"> (Рабочий ток) Объем рециркулируемого воздуха внутреннего блока: </v>
      </c>
      <c r="O300" t="str">
        <f t="shared" si="44"/>
        <v xml:space="preserve"> (Внутренний блок) Размеры (Ш × Г × В): </v>
      </c>
      <c r="P300" t="str">
        <f t="shared" si="45"/>
        <v xml:space="preserve"> (Внутренний блок) Упаковка (Ш × Г × В): </v>
      </c>
      <c r="Q300" t="str">
        <f t="shared" si="46"/>
        <v xml:space="preserve"> (Внутренний блок) Масса (нетто / брутто): </v>
      </c>
      <c r="R300" t="str">
        <f>CONCATENATE($R$4,": ",CONCATENATE("S[",CONCATENATE(Worksheet!R294," / ",Worksheet!S294),"]"))</f>
        <v xml:space="preserve"> (Внутренний блок) Уровень шума мин. / макс.: S[ / ]</v>
      </c>
      <c r="S300" t="str">
        <f>CONCATENATE($S$4,": ",CONCATENATE("S[",Worksheet!AK294,"]"))</f>
        <v xml:space="preserve"> (Наружный блок) Марка компрессора: S[GMCC]</v>
      </c>
      <c r="T300" t="str">
        <f t="shared" si="47"/>
        <v xml:space="preserve"> (Наружный блок) Размеры (Ш × Г × В): </v>
      </c>
      <c r="U300" t="str">
        <f t="shared" si="48"/>
        <v xml:space="preserve"> (Наружный блок) Упаковка (Ш × Г × В): </v>
      </c>
      <c r="V300" t="str">
        <f t="shared" si="49"/>
        <v xml:space="preserve"> (Наружный блок) Масса (нетто / брутто): </v>
      </c>
      <c r="W300" t="str">
        <f>CONCATENATE($W$4,": ",CONCATENATE("N[",Worksheet!V294,"]"))</f>
        <v xml:space="preserve"> (Наружный блок) Максимальный уровень шума: N[]</v>
      </c>
      <c r="X300" t="str">
        <f>CONCATENATE("N[",Worksheet!AM294,"]")</f>
        <v>N[6,35]</v>
      </c>
      <c r="Y300" t="str">
        <f>CONCATENATE($Y$4,": ",CONCATENATE("N[",Worksheet!AN294,"]"))</f>
        <v xml:space="preserve"> (Соединительные трубы) Газовая линия : N[9,52]</v>
      </c>
      <c r="Z300" t="str">
        <f>CONCATENATE($Z$4,": ",CONCATENATE("N[",Worksheet!P294,"]"))</f>
        <v xml:space="preserve"> (Соединительные трубы) Максимальная длина трубопровода: N[15]</v>
      </c>
      <c r="AA300" t="str">
        <f>CONCATENATE($AA$4,": ",CONCATENATE("S[",Worksheet!Q294,"]"))</f>
        <v xml:space="preserve"> (Соединительные трубы) Максимальный перепад высот: S[5]</v>
      </c>
      <c r="AB300" t="str">
        <f>CONCATENATE($AB$4,": ",CONCATENATE("S[",CONCATENATE("от ",Worksheet!W294," до +",Worksheet!X294),"]"))</f>
        <v xml:space="preserve"> (Допустимая темп. наружного воздуха) Охлаждение: S[от  до +53]</v>
      </c>
      <c r="AC300" t="str">
        <f>CONCATENATE($AC$4,": ",CONCATENATE("S[",CONCATENATE("от ",Worksheet!Y294," до +",Worksheet!Z294),"]"))</f>
        <v xml:space="preserve"> (Допустимая темп. наружного воздуха) Обогрев: S[от -20 до +30]</v>
      </c>
    </row>
    <row r="301" spans="1:29" x14ac:dyDescent="0.25">
      <c r="A301" t="str">
        <f>CONCATENATE($A$4,": ",CONCATENATE("E[",Worksheet!B295,"]"))</f>
        <v>Производитель: E[QUATTROCLIMA]</v>
      </c>
      <c r="B301" s="11" t="str">
        <f>CONCATENATE($B$4,": ",CONCATENATE(Worksheet!C295,"[",IF(LEFT(TRIM(Worksheet!D295),6)="Сплит-","Сплит-система",IF(LEFT(TRIM(Worksheet!D295),1)="Блок н","Наружный блок","Блок внутренний")),"]"))</f>
        <v xml:space="preserve"> Тип: RAC[Сплит-система]</v>
      </c>
      <c r="C301" t="str">
        <f>CONCATENATE($C$4,": ",CONCATENATE("N[",Worksheet!L295,"]"))</f>
        <v xml:space="preserve"> (Сплит система) Холодопроизводительность: N[3,40 (1,00–3,77)]</v>
      </c>
      <c r="D301" t="str">
        <f>CONCATENATE($D$4,": ",CONCATENATE("N[",Worksheet!AC295,"]"))</f>
        <v xml:space="preserve"> (Сплит система) Площадь помещения: N[]</v>
      </c>
      <c r="E301" t="str">
        <f>CONCATENATE($E$4,": ",IF(Worksheet!K295="Y",CONCATENATE("S[","да]"),CONCATENATE("S[","нет]")))</f>
        <v xml:space="preserve"> (Сплит система) Инвертор: S[да]</v>
      </c>
      <c r="F301" t="str">
        <f>CONCATENATE($F$4,": ",CONCATENATE("N[",Worksheet!M295,"]"))</f>
        <v xml:space="preserve"> (Сплит система) Теплопроизводительность: N[3,42 (1,00–3,81)]</v>
      </c>
      <c r="G301" t="str">
        <f>CONCATENATE($G$4,": ",CONCATENATE("N[",Worksheet!N295,"]"))</f>
        <v xml:space="preserve"> (Потребляемая мощность) Охлаждение: N[1,130 (0,290–1,500)]</v>
      </c>
      <c r="H301" t="str">
        <f>CONCATENATE($H$4,": ",CONCATENATE("N[",Worksheet!O295,"]"))</f>
        <v xml:space="preserve"> (Потребляемая мощность) Обогрев: N[0,922 (0,290–1,720)]</v>
      </c>
      <c r="I301" t="str">
        <f t="shared" si="40"/>
        <v xml:space="preserve"> (Рабочий ток) Охлаждение: </v>
      </c>
      <c r="J301" t="str">
        <f t="shared" si="50"/>
        <v xml:space="preserve"> (Рабочий ток) Обогрев: </v>
      </c>
      <c r="K301" t="str">
        <f t="shared" si="50"/>
        <v xml:space="preserve"> (Рабочий ток) Обогрев: </v>
      </c>
      <c r="L301" t="str">
        <f>CONCATENATE($L$4,": ",CONCATENATE("S[",Worksheet!AT295,"]"))</f>
        <v xml:space="preserve"> (Рабочий ток) Хладагент: S[R32]</v>
      </c>
      <c r="M301" t="str">
        <f t="shared" si="42"/>
        <v xml:space="preserve"> (Рабочий ток) Количество хладагента: </v>
      </c>
      <c r="N301" t="str">
        <f t="shared" si="43"/>
        <v xml:space="preserve"> (Рабочий ток) Объем рециркулируемого воздуха внутреннего блока: </v>
      </c>
      <c r="O301" t="str">
        <f t="shared" si="44"/>
        <v xml:space="preserve"> (Внутренний блок) Размеры (Ш × Г × В): </v>
      </c>
      <c r="P301" t="str">
        <f t="shared" si="45"/>
        <v xml:space="preserve"> (Внутренний блок) Упаковка (Ш × Г × В): </v>
      </c>
      <c r="Q301" t="str">
        <f t="shared" si="46"/>
        <v xml:space="preserve"> (Внутренний блок) Масса (нетто / брутто): </v>
      </c>
      <c r="R301" t="str">
        <f>CONCATENATE($R$4,": ",CONCATENATE("S[",CONCATENATE(Worksheet!R295," / ",Worksheet!S295),"]"))</f>
        <v xml:space="preserve"> (Внутренний блок) Уровень шума мин. / макс.: S[ / ]</v>
      </c>
      <c r="S301" t="str">
        <f>CONCATENATE($S$4,": ",CONCATENATE("S[",Worksheet!AK295,"]"))</f>
        <v xml:space="preserve"> (Наружный блок) Марка компрессора: S[GMCC]</v>
      </c>
      <c r="T301" t="str">
        <f t="shared" si="47"/>
        <v xml:space="preserve"> (Наружный блок) Размеры (Ш × Г × В): </v>
      </c>
      <c r="U301" t="str">
        <f t="shared" si="48"/>
        <v xml:space="preserve"> (Наружный блок) Упаковка (Ш × Г × В): </v>
      </c>
      <c r="V301" t="str">
        <f t="shared" si="49"/>
        <v xml:space="preserve"> (Наружный блок) Масса (нетто / брутто): </v>
      </c>
      <c r="W301" t="str">
        <f>CONCATENATE($W$4,": ",CONCATENATE("N[",Worksheet!V295,"]"))</f>
        <v xml:space="preserve"> (Наружный блок) Максимальный уровень шума: N[]</v>
      </c>
      <c r="X301" t="str">
        <f>CONCATENATE("N[",Worksheet!AM295,"]")</f>
        <v>N[6,35]</v>
      </c>
      <c r="Y301" t="str">
        <f>CONCATENATE($Y$4,": ",CONCATENATE("N[",Worksheet!AN295,"]"))</f>
        <v xml:space="preserve"> (Соединительные трубы) Газовая линия : N[9,52]</v>
      </c>
      <c r="Z301" t="str">
        <f>CONCATENATE($Z$4,": ",CONCATENATE("N[",Worksheet!P295,"]"))</f>
        <v xml:space="preserve"> (Соединительные трубы) Максимальная длина трубопровода: N[25]</v>
      </c>
      <c r="AA301" t="str">
        <f>CONCATENATE($AA$4,": ",CONCATENATE("S[",Worksheet!Q295,"]"))</f>
        <v xml:space="preserve"> (Соединительные трубы) Максимальный перепад высот: S[10]</v>
      </c>
      <c r="AB301" t="str">
        <f>CONCATENATE($AB$4,": ",CONCATENATE("S[",CONCATENATE("от ",Worksheet!W295," до +",Worksheet!X295),"]"))</f>
        <v xml:space="preserve"> (Допустимая темп. наружного воздуха) Охлаждение: S[от -15 до +53]</v>
      </c>
      <c r="AC301" t="str">
        <f>CONCATENATE($AC$4,": ",CONCATENATE("S[",CONCATENATE("от ",Worksheet!Y295," до +",Worksheet!Z295),"]"))</f>
        <v xml:space="preserve"> (Допустимая темп. наружного воздуха) Обогрев: S[от -20 до +30]</v>
      </c>
    </row>
    <row r="302" spans="1:29" x14ac:dyDescent="0.25">
      <c r="A302" t="str">
        <f>CONCATENATE($A$4,": ",CONCATENATE("E[",Worksheet!B296,"]"))</f>
        <v>Производитель: E[QUATTROCLIMA]</v>
      </c>
      <c r="B302" s="11" t="str">
        <f>CONCATENATE($B$4,": ",CONCATENATE(Worksheet!C296,"[",IF(LEFT(TRIM(Worksheet!D296),6)="Сплит-","Сплит-система",IF(LEFT(TRIM(Worksheet!D296),1)="Блок н","Наружный блок","Блок внутренний")),"]"))</f>
        <v xml:space="preserve"> Тип: RAC[Сплит-система]</v>
      </c>
      <c r="C302" t="str">
        <f>CONCATENATE($C$4,": ",CONCATENATE("N[",Worksheet!L296,"]"))</f>
        <v xml:space="preserve"> (Сплит система) Холодопроизводительность: N[5,13 (1,25–5,92)]</v>
      </c>
      <c r="D302" t="str">
        <f>CONCATENATE($D$4,": ",CONCATENATE("N[",Worksheet!AC296,"]"))</f>
        <v xml:space="preserve"> (Сплит система) Площадь помещения: N[20]</v>
      </c>
      <c r="E302" t="str">
        <f>CONCATENATE($E$4,": ",IF(Worksheet!K296="Y",CONCATENATE("S[","да]"),CONCATENATE("S[","нет]")))</f>
        <v xml:space="preserve"> (Сплит система) Инвертор: S[да]</v>
      </c>
      <c r="F302" t="str">
        <f>CONCATENATE($F$4,": ",CONCATENATE("N[",Worksheet!M296,"]"))</f>
        <v xml:space="preserve"> (Сплит система) Теплопроизводительность: N[5,23 (1,35–6,28)]</v>
      </c>
      <c r="G302" t="str">
        <f>CONCATENATE($G$4,": ",CONCATENATE("N[",Worksheet!N296,"]"))</f>
        <v xml:space="preserve"> (Потребляемая мощность) Охлаждение: N[1,530 (0,330–2,250)]</v>
      </c>
      <c r="H302" t="str">
        <f>CONCATENATE($H$4,": ",CONCATENATE("N[",Worksheet!O296,"]"))</f>
        <v xml:space="preserve"> (Потребляемая мощность) Обогрев: N[1550 (0,340–2,350)]</v>
      </c>
      <c r="I302" t="str">
        <f t="shared" si="40"/>
        <v xml:space="preserve"> (Рабочий ток) Охлаждение: </v>
      </c>
      <c r="J302" t="str">
        <f t="shared" si="50"/>
        <v xml:space="preserve"> (Рабочий ток) Обогрев: </v>
      </c>
      <c r="K302" t="str">
        <f t="shared" si="50"/>
        <v xml:space="preserve"> (Рабочий ток) Обогрев: </v>
      </c>
      <c r="L302" t="str">
        <f>CONCATENATE($L$4,": ",CONCATENATE("S[",Worksheet!AT296,"]"))</f>
        <v xml:space="preserve"> (Рабочий ток) Хладагент: S[R32]</v>
      </c>
      <c r="M302" t="str">
        <f t="shared" si="42"/>
        <v xml:space="preserve"> (Рабочий ток) Количество хладагента: </v>
      </c>
      <c r="N302" t="str">
        <f t="shared" si="43"/>
        <v xml:space="preserve"> (Рабочий ток) Объем рециркулируемого воздуха внутреннего блока: </v>
      </c>
      <c r="O302" t="str">
        <f t="shared" si="44"/>
        <v xml:space="preserve"> (Внутренний блок) Размеры (Ш × Г × В): </v>
      </c>
      <c r="P302" t="str">
        <f t="shared" si="45"/>
        <v xml:space="preserve"> (Внутренний блок) Упаковка (Ш × Г × В): </v>
      </c>
      <c r="Q302" t="str">
        <f t="shared" si="46"/>
        <v xml:space="preserve"> (Внутренний блок) Масса (нетто / брутто): </v>
      </c>
      <c r="R302" t="str">
        <f>CONCATENATE($R$4,": ",CONCATENATE("S[",CONCATENATE(Worksheet!R296," / ",Worksheet!S296),"]"))</f>
        <v xml:space="preserve"> (Внутренний блок) Уровень шума мин. / макс.: S[ / ]</v>
      </c>
      <c r="S302" t="str">
        <f>CONCATENATE($S$4,": ",CONCATENATE("S[",Worksheet!AK296,"]"))</f>
        <v xml:space="preserve"> (Наружный блок) Марка компрессора: S[SANYO]</v>
      </c>
      <c r="T302" t="str">
        <f t="shared" si="47"/>
        <v xml:space="preserve"> (Наружный блок) Размеры (Ш × Г × В): </v>
      </c>
      <c r="U302" t="str">
        <f t="shared" si="48"/>
        <v xml:space="preserve"> (Наружный блок) Упаковка (Ш × Г × В): </v>
      </c>
      <c r="V302" t="str">
        <f t="shared" si="49"/>
        <v xml:space="preserve"> (Наружный блок) Масса (нетто / брутто): </v>
      </c>
      <c r="W302" t="str">
        <f>CONCATENATE($W$4,": ",CONCATENATE("N[",Worksheet!V296,"]"))</f>
        <v xml:space="preserve"> (Наружный блок) Максимальный уровень шума: N[]</v>
      </c>
      <c r="X302" t="str">
        <f>CONCATENATE("N[",Worksheet!AM296,"]")</f>
        <v>N[6,35]</v>
      </c>
      <c r="Y302" t="str">
        <f>CONCATENATE($Y$4,": ",CONCATENATE("N[",Worksheet!AN296,"]"))</f>
        <v xml:space="preserve"> (Соединительные трубы) Газовая линия : N[9,52]</v>
      </c>
      <c r="Z302" t="str">
        <f>CONCATENATE($Z$4,": ",CONCATENATE("N[",Worksheet!P296,"]"))</f>
        <v xml:space="preserve"> (Соединительные трубы) Максимальная длина трубопровода: N[15]</v>
      </c>
      <c r="AA302" t="str">
        <f>CONCATENATE($AA$4,": ",CONCATENATE("S[",Worksheet!Q296,"]"))</f>
        <v xml:space="preserve"> (Соединительные трубы) Максимальный перепад высот: S[5]</v>
      </c>
      <c r="AB302" t="str">
        <f>CONCATENATE($AB$4,": ",CONCATENATE("S[",CONCATENATE("от ",Worksheet!W296," до +",Worksheet!X296),"]"))</f>
        <v xml:space="preserve"> (Допустимая темп. наружного воздуха) Охлаждение: S[от  до +53]</v>
      </c>
      <c r="AC302" t="str">
        <f>CONCATENATE($AC$4,": ",CONCATENATE("S[",CONCATENATE("от ",Worksheet!Y296," до +",Worksheet!Z296),"]"))</f>
        <v xml:space="preserve"> (Допустимая темп. наружного воздуха) Обогрев: S[от -20 до +30]</v>
      </c>
    </row>
    <row r="303" spans="1:29" x14ac:dyDescent="0.25">
      <c r="A303" t="str">
        <f>CONCATENATE($A$4,": ",CONCATENATE("E[",Worksheet!B297,"]"))</f>
        <v>Производитель: E[QUATTROCLIMA]</v>
      </c>
      <c r="B303" s="11" t="str">
        <f>CONCATENATE($B$4,": ",CONCATENATE(Worksheet!C297,"[",IF(LEFT(TRIM(Worksheet!D297),6)="Сплит-","Сплит-система",IF(LEFT(TRIM(Worksheet!D297),1)="Блок н","Наружный блок","Блок внутренний")),"]"))</f>
        <v xml:space="preserve"> Тип: RAC[Сплит-система]</v>
      </c>
      <c r="C303" t="str">
        <f>CONCATENATE($C$4,": ",CONCATENATE("N[",Worksheet!L297,"]"))</f>
        <v xml:space="preserve"> (Сплит система) Холодопроизводительность: N[5,10 (1,25–5,91)]</v>
      </c>
      <c r="D303" t="str">
        <f>CONCATENATE($D$4,": ",CONCATENATE("N[",Worksheet!AC297,"]"))</f>
        <v xml:space="preserve"> (Сплит система) Площадь помещения: N[]</v>
      </c>
      <c r="E303" t="str">
        <f>CONCATENATE($E$4,": ",IF(Worksheet!K297="Y",CONCATENATE("S[","да]"),CONCATENATE("S[","нет]")))</f>
        <v xml:space="preserve"> (Сплит система) Инвертор: S[да]</v>
      </c>
      <c r="F303" t="str">
        <f>CONCATENATE($F$4,": ",CONCATENATE("N[",Worksheet!M297,"]"))</f>
        <v xml:space="preserve"> (Сплит система) Теплопроизводительность: N[5,10 (1,25–6,07)]</v>
      </c>
      <c r="G303" t="str">
        <f>CONCATENATE($G$4,": ",CONCATENATE("N[",Worksheet!N297,"]"))</f>
        <v xml:space="preserve"> (Потребляемая мощность) Охлаждение: N[1,580 (0,330–2,340)]</v>
      </c>
      <c r="H303" t="str">
        <f>CONCATENATE($H$4,": ",CONCATENATE("N[",Worksheet!O297,"]"))</f>
        <v xml:space="preserve"> (Потребляемая мощность) Обогрев: N[1,374 (0,340–2,520)]</v>
      </c>
      <c r="I303" t="str">
        <f t="shared" si="40"/>
        <v xml:space="preserve"> (Рабочий ток) Охлаждение: </v>
      </c>
      <c r="J303" t="str">
        <f t="shared" si="50"/>
        <v xml:space="preserve"> (Рабочий ток) Обогрев: </v>
      </c>
      <c r="K303" t="str">
        <f t="shared" si="50"/>
        <v xml:space="preserve"> (Рабочий ток) Обогрев: </v>
      </c>
      <c r="L303" t="str">
        <f>CONCATENATE($L$4,": ",CONCATENATE("S[",Worksheet!AT297,"]"))</f>
        <v xml:space="preserve"> (Рабочий ток) Хладагент: S[R32]</v>
      </c>
      <c r="M303" t="str">
        <f t="shared" si="42"/>
        <v xml:space="preserve"> (Рабочий ток) Количество хладагента: </v>
      </c>
      <c r="N303" t="str">
        <f t="shared" si="43"/>
        <v xml:space="preserve"> (Рабочий ток) Объем рециркулируемого воздуха внутреннего блока: </v>
      </c>
      <c r="O303" t="str">
        <f t="shared" si="44"/>
        <v xml:space="preserve"> (Внутренний блок) Размеры (Ш × Г × В): </v>
      </c>
      <c r="P303" t="str">
        <f t="shared" si="45"/>
        <v xml:space="preserve"> (Внутренний блок) Упаковка (Ш × Г × В): </v>
      </c>
      <c r="Q303" t="str">
        <f t="shared" si="46"/>
        <v xml:space="preserve"> (Внутренний блок) Масса (нетто / брутто): </v>
      </c>
      <c r="R303" t="str">
        <f>CONCATENATE($R$4,": ",CONCATENATE("S[",CONCATENATE(Worksheet!R297," / ",Worksheet!S297),"]"))</f>
        <v xml:space="preserve"> (Внутренний блок) Уровень шума мин. / макс.: S[ / ]</v>
      </c>
      <c r="S303" t="str">
        <f>CONCATENATE($S$4,": ",CONCATENATE("S[",Worksheet!AK297,"]"))</f>
        <v xml:space="preserve"> (Наружный блок) Марка компрессора: S[SANYO]</v>
      </c>
      <c r="T303" t="str">
        <f t="shared" si="47"/>
        <v xml:space="preserve"> (Наружный блок) Размеры (Ш × Г × В): </v>
      </c>
      <c r="U303" t="str">
        <f t="shared" si="48"/>
        <v xml:space="preserve"> (Наружный блок) Упаковка (Ш × Г × В): </v>
      </c>
      <c r="V303" t="str">
        <f t="shared" si="49"/>
        <v xml:space="preserve"> (Наружный блок) Масса (нетто / брутто): </v>
      </c>
      <c r="W303" t="str">
        <f>CONCATENATE($W$4,": ",CONCATENATE("N[",Worksheet!V297,"]"))</f>
        <v xml:space="preserve"> (Наружный блок) Максимальный уровень шума: N[]</v>
      </c>
      <c r="X303" t="str">
        <f>CONCATENATE("N[",Worksheet!AM297,"]")</f>
        <v>N[6,35]</v>
      </c>
      <c r="Y303" t="str">
        <f>CONCATENATE($Y$4,": ",CONCATENATE("N[",Worksheet!AN297,"]"))</f>
        <v xml:space="preserve"> (Соединительные трубы) Газовая линия : N[9,52]</v>
      </c>
      <c r="Z303" t="str">
        <f>CONCATENATE($Z$4,": ",CONCATENATE("N[",Worksheet!P297,"]"))</f>
        <v xml:space="preserve"> (Соединительные трубы) Максимальная длина трубопровода: N[25]</v>
      </c>
      <c r="AA303" t="str">
        <f>CONCATENATE($AA$4,": ",CONCATENATE("S[",Worksheet!Q297,"]"))</f>
        <v xml:space="preserve"> (Соединительные трубы) Максимальный перепад высот: S[10]</v>
      </c>
      <c r="AB303" t="str">
        <f>CONCATENATE($AB$4,": ",CONCATENATE("S[",CONCATENATE("от ",Worksheet!W297," до +",Worksheet!X297),"]"))</f>
        <v xml:space="preserve"> (Допустимая темп. наружного воздуха) Охлаждение: S[от -15 до +53]</v>
      </c>
      <c r="AC303" t="str">
        <f>CONCATENATE($AC$4,": ",CONCATENATE("S[",CONCATENATE("от ",Worksheet!Y297," до +",Worksheet!Z297),"]"))</f>
        <v xml:space="preserve"> (Допустимая темп. наружного воздуха) Обогрев: S[от -20 до +30]</v>
      </c>
    </row>
    <row r="304" spans="1:29" x14ac:dyDescent="0.25">
      <c r="A304" t="str">
        <f>CONCATENATE($A$4,": ",CONCATENATE("E[",Worksheet!B298,"]"))</f>
        <v>Производитель: E[QUATTROCLIMA]</v>
      </c>
      <c r="B304" s="11" t="str">
        <f>CONCATENATE($B$4,": ",CONCATENATE(Worksheet!C298,"[",IF(LEFT(TRIM(Worksheet!D298),6)="Сплит-","Сплит-система",IF(LEFT(TRIM(Worksheet!D298),1)="Блок н","Наружный блок","Блок внутренний")),"]"))</f>
        <v xml:space="preserve"> Тип: RAC[Сплит-система]</v>
      </c>
      <c r="C304" t="str">
        <f>CONCATENATE($C$4,": ",CONCATENATE("N[",Worksheet!L298,"]"))</f>
        <v xml:space="preserve"> (Сплит система) Холодопроизводительность: N[6,81 (1,83–7,81)]</v>
      </c>
      <c r="D304" t="str">
        <f>CONCATENATE($D$4,": ",CONCATENATE("N[",Worksheet!AC298,"]"))</f>
        <v xml:space="preserve"> (Сплит система) Площадь помещения: N[27]</v>
      </c>
      <c r="E304" t="str">
        <f>CONCATENATE($E$4,": ",IF(Worksheet!K298="Y",CONCATENATE("S[","да]"),CONCATENATE("S[","нет]")))</f>
        <v xml:space="preserve"> (Сплит система) Инвертор: S[да]</v>
      </c>
      <c r="F304" t="str">
        <f>CONCATENATE($F$4,": ",CONCATENATE("N[",Worksheet!M298,"]"))</f>
        <v xml:space="preserve"> (Сплит система) Теплопроизводительность: N[6,87 (1,85–7,93)]</v>
      </c>
      <c r="G304" t="str">
        <f>CONCATENATE($G$4,": ",CONCATENATE("N[",Worksheet!N298,"]"))</f>
        <v xml:space="preserve"> (Потребляемая мощность) Охлаждение: N[1,950 (0,410–2,800)]</v>
      </c>
      <c r="H304" t="str">
        <f>CONCATENATE($H$4,": ",CONCATENATE("N[",Worksheet!O298,"]"))</f>
        <v xml:space="preserve"> (Потребляемая мощность) Обогрев: N[2,050 (0,420–3,000)]</v>
      </c>
      <c r="I304" t="str">
        <f t="shared" si="40"/>
        <v xml:space="preserve"> (Рабочий ток) Охлаждение: </v>
      </c>
      <c r="J304" t="str">
        <f t="shared" si="50"/>
        <v xml:space="preserve"> (Рабочий ток) Обогрев: </v>
      </c>
      <c r="K304" t="str">
        <f t="shared" si="50"/>
        <v xml:space="preserve"> (Рабочий ток) Обогрев: </v>
      </c>
      <c r="L304" t="str">
        <f>CONCATENATE($L$4,": ",CONCATENATE("S[",Worksheet!AT298,"]"))</f>
        <v xml:space="preserve"> (Рабочий ток) Хладагент: S[R32]</v>
      </c>
      <c r="M304" t="str">
        <f t="shared" si="42"/>
        <v xml:space="preserve"> (Рабочий ток) Количество хладагента: </v>
      </c>
      <c r="N304" t="str">
        <f t="shared" si="43"/>
        <v xml:space="preserve"> (Рабочий ток) Объем рециркулируемого воздуха внутреннего блока: </v>
      </c>
      <c r="O304" t="str">
        <f t="shared" si="44"/>
        <v xml:space="preserve"> (Внутренний блок) Размеры (Ш × Г × В): </v>
      </c>
      <c r="P304" t="str">
        <f t="shared" si="45"/>
        <v xml:space="preserve"> (Внутренний блок) Упаковка (Ш × Г × В): </v>
      </c>
      <c r="Q304" t="str">
        <f t="shared" si="46"/>
        <v xml:space="preserve"> (Внутренний блок) Масса (нетто / брутто): </v>
      </c>
      <c r="R304" t="str">
        <f>CONCATENATE($R$4,": ",CONCATENATE("S[",CONCATENATE(Worksheet!R298," / ",Worksheet!S298),"]"))</f>
        <v xml:space="preserve"> (Внутренний блок) Уровень шума мин. / макс.: S[ / ]</v>
      </c>
      <c r="S304" t="str">
        <f>CONCATENATE($S$4,": ",CONCATENATE("S[",Worksheet!AK298,"]"))</f>
        <v xml:space="preserve"> (Наружный блок) Марка компрессора: S[SANYO]</v>
      </c>
      <c r="T304" t="str">
        <f t="shared" si="47"/>
        <v xml:space="preserve"> (Наружный блок) Размеры (Ш × Г × В): </v>
      </c>
      <c r="U304" t="str">
        <f t="shared" si="48"/>
        <v xml:space="preserve"> (Наружный блок) Упаковка (Ш × Г × В): </v>
      </c>
      <c r="V304" t="str">
        <f t="shared" si="49"/>
        <v xml:space="preserve"> (Наружный блок) Масса (нетто / брутто): </v>
      </c>
      <c r="W304" t="str">
        <f>CONCATENATE($W$4,": ",CONCATENATE("N[",Worksheet!V298,"]"))</f>
        <v xml:space="preserve"> (Наружный блок) Максимальный уровень шума: N[]</v>
      </c>
      <c r="X304" t="str">
        <f>CONCATENATE("N[",Worksheet!AM298,"]")</f>
        <v>N[6,35]</v>
      </c>
      <c r="Y304" t="str">
        <f>CONCATENATE($Y$4,": ",CONCATENATE("N[",Worksheet!AN298,"]"))</f>
        <v xml:space="preserve"> (Соединительные трубы) Газовая линия : N[12,7]</v>
      </c>
      <c r="Z304" t="str">
        <f>CONCATENATE($Z$4,": ",CONCATENATE("N[",Worksheet!P298,"]"))</f>
        <v xml:space="preserve"> (Соединительные трубы) Максимальная длина трубопровода: N[15]</v>
      </c>
      <c r="AA304" t="str">
        <f>CONCATENATE($AA$4,": ",CONCATENATE("S[",Worksheet!Q298,"]"))</f>
        <v xml:space="preserve"> (Соединительные трубы) Максимальный перепад высот: S[5]</v>
      </c>
      <c r="AB304" t="str">
        <f>CONCATENATE($AB$4,": ",CONCATENATE("S[",CONCATENATE("от ",Worksheet!W298," до +",Worksheet!X298),"]"))</f>
        <v xml:space="preserve"> (Допустимая темп. наружного воздуха) Охлаждение: S[от  до +53]</v>
      </c>
      <c r="AC304" t="str">
        <f>CONCATENATE($AC$4,": ",CONCATENATE("S[",CONCATENATE("от ",Worksheet!Y298," до +",Worksheet!Z298),"]"))</f>
        <v xml:space="preserve"> (Допустимая темп. наружного воздуха) Обогрев: S[от -20 до +30]</v>
      </c>
    </row>
    <row r="305" spans="1:29" x14ac:dyDescent="0.25">
      <c r="A305" t="str">
        <f>CONCATENATE($A$4,": ",CONCATENATE("E[",Worksheet!B299,"]"))</f>
        <v>Производитель: E[QUATTROCLIMA]</v>
      </c>
      <c r="B305" s="11" t="str">
        <f>CONCATENATE($B$4,": ",CONCATENATE(Worksheet!C299,"[",IF(LEFT(TRIM(Worksheet!D299),6)="Сплит-","Сплит-система",IF(LEFT(TRIM(Worksheet!D299),1)="Блок н","Наружный блок","Блок внутренний")),"]"))</f>
        <v xml:space="preserve"> Тип: RAC[Сплит-система]</v>
      </c>
      <c r="C305" t="str">
        <f>CONCATENATE($C$4,": ",CONCATENATE("N[",Worksheet!L299,"]"))</f>
        <v xml:space="preserve"> (Сплит система) Холодопроизводительность: N[6,81 (1,83–7,80)]</v>
      </c>
      <c r="D305" t="str">
        <f>CONCATENATE($D$4,": ",CONCATENATE("N[",Worksheet!AC299,"]"))</f>
        <v xml:space="preserve"> (Сплит система) Площадь помещения: N[]</v>
      </c>
      <c r="E305" t="str">
        <f>CONCATENATE($E$4,": ",IF(Worksheet!K299="Y",CONCATENATE("S[","да]"),CONCATENATE("S[","нет]")))</f>
        <v xml:space="preserve"> (Сплит система) Инвертор: S[да]</v>
      </c>
      <c r="F305" t="str">
        <f>CONCATENATE($F$4,": ",CONCATENATE("N[",Worksheet!M299,"]"))</f>
        <v xml:space="preserve"> (Сплит система) Теплопроизводительность: N[6,87 (1,85–7,90)]</v>
      </c>
      <c r="G305" t="str">
        <f>CONCATENATE($G$4,": ",CONCATENATE("N[",Worksheet!N299,"]"))</f>
        <v xml:space="preserve"> (Потребляемая мощность) Охлаждение: N[2,257 (0,410–2,824)]</v>
      </c>
      <c r="H305" t="str">
        <f>CONCATENATE($H$4,": ",CONCATENATE("N[",Worksheet!O299,"]"))</f>
        <v xml:space="preserve"> (Потребляемая мощность) Обогрев: N[2,063 (0,420–3,005)]</v>
      </c>
      <c r="I305" t="str">
        <f t="shared" si="40"/>
        <v xml:space="preserve"> (Рабочий ток) Охлаждение: </v>
      </c>
      <c r="J305" t="str">
        <f t="shared" si="50"/>
        <v xml:space="preserve"> (Рабочий ток) Обогрев: </v>
      </c>
      <c r="K305" t="str">
        <f t="shared" si="50"/>
        <v xml:space="preserve"> (Рабочий ток) Обогрев: </v>
      </c>
      <c r="L305" t="str">
        <f>CONCATENATE($L$4,": ",CONCATENATE("S[",Worksheet!AT299,"]"))</f>
        <v xml:space="preserve"> (Рабочий ток) Хладагент: S[R32]</v>
      </c>
      <c r="M305" t="str">
        <f t="shared" si="42"/>
        <v xml:space="preserve"> (Рабочий ток) Количество хладагента: </v>
      </c>
      <c r="N305" t="str">
        <f t="shared" si="43"/>
        <v xml:space="preserve"> (Рабочий ток) Объем рециркулируемого воздуха внутреннего блока: </v>
      </c>
      <c r="O305" t="str">
        <f t="shared" si="44"/>
        <v xml:space="preserve"> (Внутренний блок) Размеры (Ш × Г × В): </v>
      </c>
      <c r="P305" t="str">
        <f t="shared" si="45"/>
        <v xml:space="preserve"> (Внутренний блок) Упаковка (Ш × Г × В): </v>
      </c>
      <c r="Q305" t="str">
        <f t="shared" si="46"/>
        <v xml:space="preserve"> (Внутренний блок) Масса (нетто / брутто): </v>
      </c>
      <c r="R305" t="str">
        <f>CONCATENATE($R$4,": ",CONCATENATE("S[",CONCATENATE(Worksheet!R299," / ",Worksheet!S299),"]"))</f>
        <v xml:space="preserve"> (Внутренний блок) Уровень шума мин. / макс.: S[ / ]</v>
      </c>
      <c r="S305" t="str">
        <f>CONCATENATE($S$4,": ",CONCATENATE("S[",Worksheet!AK299,"]"))</f>
        <v xml:space="preserve"> (Наружный блок) Марка компрессора: S[SANYO]</v>
      </c>
      <c r="T305" t="str">
        <f t="shared" si="47"/>
        <v xml:space="preserve"> (Наружный блок) Размеры (Ш × Г × В): </v>
      </c>
      <c r="U305" t="str">
        <f t="shared" si="48"/>
        <v xml:space="preserve"> (Наружный блок) Упаковка (Ш × Г × В): </v>
      </c>
      <c r="V305" t="str">
        <f t="shared" si="49"/>
        <v xml:space="preserve"> (Наружный блок) Масса (нетто / брутто): </v>
      </c>
      <c r="W305" t="str">
        <f>CONCATENATE($W$4,": ",CONCATENATE("N[",Worksheet!V299,"]"))</f>
        <v xml:space="preserve"> (Наружный блок) Максимальный уровень шума: N[]</v>
      </c>
      <c r="X305" t="str">
        <f>CONCATENATE("N[",Worksheet!AM299,"]")</f>
        <v>N[6,35]</v>
      </c>
      <c r="Y305" t="str">
        <f>CONCATENATE($Y$4,": ",CONCATENATE("N[",Worksheet!AN299,"]"))</f>
        <v xml:space="preserve"> (Соединительные трубы) Газовая линия : N[12,7]</v>
      </c>
      <c r="Z305" t="str">
        <f>CONCATENATE($Z$4,": ",CONCATENATE("N[",Worksheet!P299,"]"))</f>
        <v xml:space="preserve"> (Соединительные трубы) Максимальная длина трубопровода: N[25]</v>
      </c>
      <c r="AA305" t="str">
        <f>CONCATENATE($AA$4,": ",CONCATENATE("S[",Worksheet!Q299,"]"))</f>
        <v xml:space="preserve"> (Соединительные трубы) Максимальный перепад высот: S[10]</v>
      </c>
      <c r="AB305" t="str">
        <f>CONCATENATE($AB$4,": ",CONCATENATE("S[",CONCATENATE("от ",Worksheet!W299," до +",Worksheet!X299),"]"))</f>
        <v xml:space="preserve"> (Допустимая темп. наружного воздуха) Охлаждение: S[от -15 до +53]</v>
      </c>
      <c r="AC305" t="str">
        <f>CONCATENATE($AC$4,": ",CONCATENATE("S[",CONCATENATE("от ",Worksheet!Y299," до +",Worksheet!Z299),"]"))</f>
        <v xml:space="preserve"> (Допустимая темп. наружного воздуха) Обогрев: S[от -20 до +30]</v>
      </c>
    </row>
    <row r="306" spans="1:29" x14ac:dyDescent="0.25">
      <c r="A306" t="str">
        <f>CONCATENATE($A$4,": ",CONCATENATE("E[",Worksheet!B300,"]"))</f>
        <v>Производитель: E[QUATTROCLIMA]</v>
      </c>
      <c r="B306" s="11" t="str">
        <f>CONCATENATE($B$4,": ",CONCATENATE(Worksheet!C300,"[",IF(LEFT(TRIM(Worksheet!D300),6)="Сплит-","Сплит-система",IF(LEFT(TRIM(Worksheet!D300),1)="Блок н","Наружный блок","Блок внутренний")),"]"))</f>
        <v xml:space="preserve"> Тип: PAC[Сплит-система]</v>
      </c>
      <c r="C306" t="str">
        <f>CONCATENATE($C$4,": ",CONCATENATE("N[",Worksheet!L300,"]"))</f>
        <v xml:space="preserve"> (Сплит система) Холодопроизводительность: N[5,28]</v>
      </c>
      <c r="D306" t="str">
        <f>CONCATENATE($D$4,": ",CONCATENATE("N[",Worksheet!AC300,"]"))</f>
        <v xml:space="preserve"> (Сплит система) Площадь помещения: N[35]</v>
      </c>
      <c r="E306" t="str">
        <f>CONCATENATE($E$4,": ",IF(Worksheet!K300="Y",CONCATENATE("S[","да]"),CONCATENATE("S[","нет]")))</f>
        <v xml:space="preserve"> (Сплит система) Инвертор: S[нет]</v>
      </c>
      <c r="F306" t="str">
        <f>CONCATENATE($F$4,": ",CONCATENATE("N[",Worksheet!M300,"]"))</f>
        <v xml:space="preserve"> (Сплит система) Теплопроизводительность: N[5,60]</v>
      </c>
      <c r="G306" t="str">
        <f>CONCATENATE($G$4,": ",CONCATENATE("N[",Worksheet!N300,"]"))</f>
        <v xml:space="preserve"> (Потребляемая мощность) Охлаждение: N[1,700]</v>
      </c>
      <c r="H306" t="str">
        <f>CONCATENATE($H$4,": ",CONCATENATE("N[",Worksheet!O300,"]"))</f>
        <v xml:space="preserve"> (Потребляемая мощность) Обогрев: N[1,550]</v>
      </c>
      <c r="I306" t="str">
        <f t="shared" si="40"/>
        <v xml:space="preserve"> (Рабочий ток) Охлаждение: </v>
      </c>
      <c r="J306" t="str">
        <f t="shared" si="50"/>
        <v xml:space="preserve"> (Рабочий ток) Обогрев: </v>
      </c>
      <c r="K306" t="str">
        <f t="shared" si="50"/>
        <v xml:space="preserve"> (Рабочий ток) Обогрев: </v>
      </c>
      <c r="L306" t="str">
        <f>CONCATENATE($L$4,": ",CONCATENATE("S[",Worksheet!AT300,"]"))</f>
        <v xml:space="preserve"> (Рабочий ток) Хладагент: S[R410A]</v>
      </c>
      <c r="M306" t="str">
        <f t="shared" si="42"/>
        <v xml:space="preserve"> (Рабочий ток) Количество хладагента: </v>
      </c>
      <c r="N306" t="str">
        <f t="shared" si="43"/>
        <v xml:space="preserve"> (Рабочий ток) Объем рециркулируемого воздуха внутреннего блока: </v>
      </c>
      <c r="O306" t="str">
        <f t="shared" si="44"/>
        <v xml:space="preserve"> (Внутренний блок) Размеры (Ш × Г × В): </v>
      </c>
      <c r="P306" t="str">
        <f t="shared" si="45"/>
        <v xml:space="preserve"> (Внутренний блок) Упаковка (Ш × Г × В): </v>
      </c>
      <c r="Q306" t="str">
        <f t="shared" si="46"/>
        <v xml:space="preserve"> (Внутренний блок) Масса (нетто / брутто): </v>
      </c>
      <c r="R306" t="str">
        <f>CONCATENATE($R$4,": ",CONCATENATE("S[",CONCATENATE(Worksheet!R300," / ",Worksheet!S300),"]"))</f>
        <v xml:space="preserve"> (Внутренний блок) Уровень шума мин. / макс.: S[ / ]</v>
      </c>
      <c r="S306" t="str">
        <f>CONCATENATE($S$4,": ",CONCATENATE("S[",Worksheet!AK300,"]"))</f>
        <v xml:space="preserve"> (Наружный блок) Марка компрессора: S[HIGHLY]</v>
      </c>
      <c r="T306" t="str">
        <f t="shared" si="47"/>
        <v xml:space="preserve"> (Наружный блок) Размеры (Ш × Г × В): </v>
      </c>
      <c r="U306" t="str">
        <f t="shared" si="48"/>
        <v xml:space="preserve"> (Наружный блок) Упаковка (Ш × Г × В): </v>
      </c>
      <c r="V306" t="str">
        <f t="shared" si="49"/>
        <v xml:space="preserve"> (Наружный блок) Масса (нетто / брутто): </v>
      </c>
      <c r="W306" t="str">
        <f>CONCATENATE($W$4,": ",CONCATENATE("N[",Worksheet!V300,"]"))</f>
        <v xml:space="preserve"> (Наружный блок) Максимальный уровень шума: N[]</v>
      </c>
      <c r="X306" t="str">
        <f>CONCATENATE("N[",Worksheet!AM300,"]")</f>
        <v>N[6,35]</v>
      </c>
      <c r="Y306" t="str">
        <f>CONCATENATE($Y$4,": ",CONCATENATE("N[",Worksheet!AN300,"]"))</f>
        <v xml:space="preserve"> (Соединительные трубы) Газовая линия : N[12,7]</v>
      </c>
      <c r="Z306" t="str">
        <f>CONCATENATE($Z$4,": ",CONCATENATE("N[",Worksheet!P300,"]"))</f>
        <v xml:space="preserve"> (Соединительные трубы) Максимальная длина трубопровода: N[20]</v>
      </c>
      <c r="AA306" t="str">
        <f>CONCATENATE($AA$4,": ",CONCATENATE("S[",Worksheet!Q300,"]"))</f>
        <v xml:space="preserve"> (Соединительные трубы) Максимальный перепад высот: S[15]</v>
      </c>
      <c r="AB306" t="str">
        <f>CONCATENATE($AB$4,": ",CONCATENATE("S[",CONCATENATE("от ",Worksheet!W300," до +",Worksheet!X300),"]"))</f>
        <v xml:space="preserve"> (Допустимая темп. наружного воздуха) Охлаждение: S[от -15 до +49]</v>
      </c>
      <c r="AC306" t="str">
        <f>CONCATENATE($AC$4,": ",CONCATENATE("S[",CONCATENATE("от ",Worksheet!Y300," до +",Worksheet!Z300),"]"))</f>
        <v xml:space="preserve"> (Допустимая темп. наружного воздуха) Обогрев: S[от -15 до +24]</v>
      </c>
    </row>
    <row r="307" spans="1:29" x14ac:dyDescent="0.25">
      <c r="A307" t="str">
        <f>CONCATENATE($A$4,": ",CONCATENATE("E[",Worksheet!B301,"]"))</f>
        <v>Производитель: E[QUATTROCLIMA]</v>
      </c>
      <c r="B307" s="11" t="str">
        <f>CONCATENATE($B$4,": ",CONCATENATE(Worksheet!C301,"[",IF(LEFT(TRIM(Worksheet!D301),6)="Сплит-","Сплит-система",IF(LEFT(TRIM(Worksheet!D301),1)="Блок н","Наружный блок","Блок внутренний")),"]"))</f>
        <v xml:space="preserve"> Тип: PAC[Сплит-система]</v>
      </c>
      <c r="C307" t="str">
        <f>CONCATENATE($C$4,": ",CONCATENATE("N[",Worksheet!L301,"]"))</f>
        <v xml:space="preserve"> (Сплит система) Холодопроизводительность: N[7,03]</v>
      </c>
      <c r="D307" t="str">
        <f>CONCATENATE($D$4,": ",CONCATENATE("N[",Worksheet!AC301,"]"))</f>
        <v xml:space="preserve"> (Сплит система) Площадь помещения: N[50]</v>
      </c>
      <c r="E307" t="str">
        <f>CONCATENATE($E$4,": ",IF(Worksheet!K301="Y",CONCATENATE("S[","да]"),CONCATENATE("S[","нет]")))</f>
        <v xml:space="preserve"> (Сплит система) Инвертор: S[нет]</v>
      </c>
      <c r="F307" t="str">
        <f>CONCATENATE($F$4,": ",CONCATENATE("N[",Worksheet!M301,"]"))</f>
        <v xml:space="preserve"> (Сплит система) Теплопроизводительность: N[7,88]</v>
      </c>
      <c r="G307" t="str">
        <f>CONCATENATE($G$4,": ",CONCATENATE("N[",Worksheet!N301,"]"))</f>
        <v xml:space="preserve"> (Потребляемая мощность) Охлаждение: N[2,260]</v>
      </c>
      <c r="H307" t="str">
        <f>CONCATENATE($H$4,": ",CONCATENATE("N[",Worksheet!O301,"]"))</f>
        <v xml:space="preserve"> (Потребляемая мощность) Обогрев: N[2,180]</v>
      </c>
      <c r="I307" t="str">
        <f t="shared" si="40"/>
        <v xml:space="preserve"> (Рабочий ток) Охлаждение: </v>
      </c>
      <c r="J307" t="str">
        <f t="shared" si="50"/>
        <v xml:space="preserve"> (Рабочий ток) Обогрев: </v>
      </c>
      <c r="K307" t="str">
        <f t="shared" si="50"/>
        <v xml:space="preserve"> (Рабочий ток) Обогрев: </v>
      </c>
      <c r="L307" t="str">
        <f>CONCATENATE($L$4,": ",CONCATENATE("S[",Worksheet!AT301,"]"))</f>
        <v xml:space="preserve"> (Рабочий ток) Хладагент: S[R410A]</v>
      </c>
      <c r="M307" t="str">
        <f t="shared" si="42"/>
        <v xml:space="preserve"> (Рабочий ток) Количество хладагента: </v>
      </c>
      <c r="N307" t="str">
        <f t="shared" si="43"/>
        <v xml:space="preserve"> (Рабочий ток) Объем рециркулируемого воздуха внутреннего блока: </v>
      </c>
      <c r="O307" t="str">
        <f t="shared" si="44"/>
        <v xml:space="preserve"> (Внутренний блок) Размеры (Ш × Г × В): </v>
      </c>
      <c r="P307" t="str">
        <f t="shared" si="45"/>
        <v xml:space="preserve"> (Внутренний блок) Упаковка (Ш × Г × В): </v>
      </c>
      <c r="Q307" t="str">
        <f t="shared" si="46"/>
        <v xml:space="preserve"> (Внутренний блок) Масса (нетто / брутто): </v>
      </c>
      <c r="R307" t="str">
        <f>CONCATENATE($R$4,": ",CONCATENATE("S[",CONCATENATE(Worksheet!R301," / ",Worksheet!S301),"]"))</f>
        <v xml:space="preserve"> (Внутренний блок) Уровень шума мин. / макс.: S[ / ]</v>
      </c>
      <c r="S307" t="str">
        <f>CONCATENATE($S$4,": ",CONCATENATE("S[",Worksheet!AK301,"]"))</f>
        <v xml:space="preserve"> (Наружный блок) Марка компрессора: S[HIGHLY]</v>
      </c>
      <c r="T307" t="str">
        <f t="shared" si="47"/>
        <v xml:space="preserve"> (Наружный блок) Размеры (Ш × Г × В): </v>
      </c>
      <c r="U307" t="str">
        <f t="shared" si="48"/>
        <v xml:space="preserve"> (Наружный блок) Упаковка (Ш × Г × В): </v>
      </c>
      <c r="V307" t="str">
        <f t="shared" si="49"/>
        <v xml:space="preserve"> (Наружный блок) Масса (нетто / брутто): </v>
      </c>
      <c r="W307" t="str">
        <f>CONCATENATE($W$4,": ",CONCATENATE("N[",Worksheet!V301,"]"))</f>
        <v xml:space="preserve"> (Наружный блок) Максимальный уровень шума: N[]</v>
      </c>
      <c r="X307" t="str">
        <f>CONCATENATE("N[",Worksheet!AM301,"]")</f>
        <v>N[9,52]</v>
      </c>
      <c r="Y307" t="str">
        <f>CONCATENATE($Y$4,": ",CONCATENATE("N[",Worksheet!AN301,"]"))</f>
        <v xml:space="preserve"> (Соединительные трубы) Газовая линия : N[15,88]</v>
      </c>
      <c r="Z307" t="str">
        <f>CONCATENATE($Z$4,": ",CONCATENATE("N[",Worksheet!P301,"]"))</f>
        <v xml:space="preserve"> (Соединительные трубы) Максимальная длина трубопровода: N[20]</v>
      </c>
      <c r="AA307" t="str">
        <f>CONCATENATE($AA$4,": ",CONCATENATE("S[",Worksheet!Q301,"]"))</f>
        <v xml:space="preserve"> (Соединительные трубы) Максимальный перепад высот: S[15]</v>
      </c>
      <c r="AB307" t="str">
        <f>CONCATENATE($AB$4,": ",CONCATENATE("S[",CONCATENATE("от ",Worksheet!W301," до +",Worksheet!X301),"]"))</f>
        <v xml:space="preserve"> (Допустимая темп. наружного воздуха) Охлаждение: S[от -15 до +49]</v>
      </c>
      <c r="AC307" t="str">
        <f>CONCATENATE($AC$4,": ",CONCATENATE("S[",CONCATENATE("от ",Worksheet!Y301," до +",Worksheet!Z301),"]"))</f>
        <v xml:space="preserve"> (Допустимая темп. наружного воздуха) Обогрев: S[от -15 до +24]</v>
      </c>
    </row>
    <row r="308" spans="1:29" x14ac:dyDescent="0.25">
      <c r="A308" t="str">
        <f>CONCATENATE($A$4,": ",CONCATENATE("E[",Worksheet!B302,"]"))</f>
        <v>Производитель: E[QUATTROCLIMA]</v>
      </c>
      <c r="B308" s="11" t="str">
        <f>CONCATENATE($B$4,": ",CONCATENATE(Worksheet!C302,"[",IF(LEFT(TRIM(Worksheet!D302),6)="Сплит-","Сплит-система",IF(LEFT(TRIM(Worksheet!D302),1)="Блок н","Наружный блок","Блок внутренний")),"]"))</f>
        <v xml:space="preserve"> Тип: PAC[Сплит-система]</v>
      </c>
      <c r="C308" t="str">
        <f>CONCATENATE($C$4,": ",CONCATENATE("N[",Worksheet!L302,"]"))</f>
        <v xml:space="preserve"> (Сплит система) Холодопроизводительность: N[10,60]</v>
      </c>
      <c r="D308" t="str">
        <f>CONCATENATE($D$4,": ",CONCATENATE("N[",Worksheet!AC302,"]"))</f>
        <v xml:space="preserve"> (Сплит система) Площадь помещения: N[80]</v>
      </c>
      <c r="E308" t="str">
        <f>CONCATENATE($E$4,": ",IF(Worksheet!K302="Y",CONCATENATE("S[","да]"),CONCATENATE("S[","нет]")))</f>
        <v xml:space="preserve"> (Сплит система) Инвертор: S[нет]</v>
      </c>
      <c r="F308" t="str">
        <f>CONCATENATE($F$4,": ",CONCATENATE("N[",Worksheet!M302,"]"))</f>
        <v xml:space="preserve"> (Сплит система) Теплопроизводительность: N[11,70]</v>
      </c>
      <c r="G308" t="str">
        <f>CONCATENATE($G$4,": ",CONCATENATE("N[",Worksheet!N302,"]"))</f>
        <v xml:space="preserve"> (Потребляемая мощность) Охлаждение: N[3,730]</v>
      </c>
      <c r="H308" t="str">
        <f>CONCATENATE($H$4,": ",CONCATENATE("N[",Worksheet!O302,"]"))</f>
        <v xml:space="preserve"> (Потребляемая мощность) Обогрев: N[3,500]</v>
      </c>
      <c r="I308" t="str">
        <f t="shared" si="40"/>
        <v xml:space="preserve"> (Рабочий ток) Охлаждение: </v>
      </c>
      <c r="J308" t="str">
        <f t="shared" si="50"/>
        <v xml:space="preserve"> (Рабочий ток) Обогрев: </v>
      </c>
      <c r="K308" t="str">
        <f t="shared" si="50"/>
        <v xml:space="preserve"> (Рабочий ток) Обогрев: </v>
      </c>
      <c r="L308" t="str">
        <f>CONCATENATE($L$4,": ",CONCATENATE("S[",Worksheet!AT302,"]"))</f>
        <v xml:space="preserve"> (Рабочий ток) Хладагент: S[R410A]</v>
      </c>
      <c r="M308" t="str">
        <f t="shared" si="42"/>
        <v xml:space="preserve"> (Рабочий ток) Количество хладагента: </v>
      </c>
      <c r="N308" t="str">
        <f t="shared" si="43"/>
        <v xml:space="preserve"> (Рабочий ток) Объем рециркулируемого воздуха внутреннего блока: </v>
      </c>
      <c r="O308" t="str">
        <f t="shared" si="44"/>
        <v xml:space="preserve"> (Внутренний блок) Размеры (Ш × Г × В): </v>
      </c>
      <c r="P308" t="str">
        <f t="shared" si="45"/>
        <v xml:space="preserve"> (Внутренний блок) Упаковка (Ш × Г × В): </v>
      </c>
      <c r="Q308" t="str">
        <f t="shared" si="46"/>
        <v xml:space="preserve"> (Внутренний блок) Масса (нетто / брутто): </v>
      </c>
      <c r="R308" t="str">
        <f>CONCATENATE($R$4,": ",CONCATENATE("S[",CONCATENATE(Worksheet!R302," / ",Worksheet!S302),"]"))</f>
        <v xml:space="preserve"> (Внутренний блок) Уровень шума мин. / макс.: S[ / ]</v>
      </c>
      <c r="S308" t="str">
        <f>CONCATENATE($S$4,": ",CONCATENATE("S[",Worksheet!AK302,"]"))</f>
        <v xml:space="preserve"> (Наружный блок) Марка компрессора: S[HIGHLY]</v>
      </c>
      <c r="T308" t="str">
        <f t="shared" si="47"/>
        <v xml:space="preserve"> (Наружный блок) Размеры (Ш × Г × В): </v>
      </c>
      <c r="U308" t="str">
        <f t="shared" si="48"/>
        <v xml:space="preserve"> (Наружный блок) Упаковка (Ш × Г × В): </v>
      </c>
      <c r="V308" t="str">
        <f t="shared" si="49"/>
        <v xml:space="preserve"> (Наружный блок) Масса (нетто / брутто): </v>
      </c>
      <c r="W308" t="str">
        <f>CONCATENATE($W$4,": ",CONCATENATE("N[",Worksheet!V302,"]"))</f>
        <v xml:space="preserve"> (Наружный блок) Максимальный уровень шума: N[]</v>
      </c>
      <c r="X308" t="str">
        <f>CONCATENATE("N[",Worksheet!AM302,"]")</f>
        <v>N[9,52]</v>
      </c>
      <c r="Y308" t="str">
        <f>CONCATENATE($Y$4,": ",CONCATENATE("N[",Worksheet!AN302,"]"))</f>
        <v xml:space="preserve"> (Соединительные трубы) Газовая линия : N[15,88]</v>
      </c>
      <c r="Z308" t="str">
        <f>CONCATENATE($Z$4,": ",CONCATENATE("N[",Worksheet!P302,"]"))</f>
        <v xml:space="preserve"> (Соединительные трубы) Максимальная длина трубопровода: N[30]</v>
      </c>
      <c r="AA308" t="str">
        <f>CONCATENATE($AA$4,": ",CONCATENATE("S[",Worksheet!Q302,"]"))</f>
        <v xml:space="preserve"> (Соединительные трубы) Максимальный перепад высот: S[20]</v>
      </c>
      <c r="AB308" t="str">
        <f>CONCATENATE($AB$4,": ",CONCATENATE("S[",CONCATENATE("от ",Worksheet!W302," до +",Worksheet!X302),"]"))</f>
        <v xml:space="preserve"> (Допустимая темп. наружного воздуха) Охлаждение: S[от -15 до +49]</v>
      </c>
      <c r="AC308" t="str">
        <f>CONCATENATE($AC$4,": ",CONCATENATE("S[",CONCATENATE("от ",Worksheet!Y302," до +",Worksheet!Z302),"]"))</f>
        <v xml:space="preserve"> (Допустимая темп. наружного воздуха) Обогрев: S[от -15 до +24]</v>
      </c>
    </row>
    <row r="309" spans="1:29" x14ac:dyDescent="0.25">
      <c r="A309" t="str">
        <f>CONCATENATE($A$4,": ",CONCATENATE("E[",Worksheet!B303,"]"))</f>
        <v>Производитель: E[QUATTROCLIMA]</v>
      </c>
      <c r="B309" s="11" t="str">
        <f>CONCATENATE($B$4,": ",CONCATENATE(Worksheet!C303,"[",IF(LEFT(TRIM(Worksheet!D303),6)="Сплит-","Сплит-система",IF(LEFT(TRIM(Worksheet!D303),1)="Блок н","Наружный блок","Блок внутренний")),"]"))</f>
        <v xml:space="preserve"> Тип: PAC[Сплит-система]</v>
      </c>
      <c r="C309" t="str">
        <f>CONCATENATE($C$4,": ",CONCATENATE("N[",Worksheet!L303,"]"))</f>
        <v xml:space="preserve"> (Сплит система) Холодопроизводительность: N[14,07]</v>
      </c>
      <c r="D309" t="str">
        <f>CONCATENATE($D$4,": ",CONCATENATE("N[",Worksheet!AC303,"]"))</f>
        <v xml:space="preserve"> (Сплит система) Площадь помещения: N[90]</v>
      </c>
      <c r="E309" t="str">
        <f>CONCATENATE($E$4,": ",IF(Worksheet!K303="Y",CONCATENATE("S[","да]"),CONCATENATE("S[","нет]")))</f>
        <v xml:space="preserve"> (Сплит система) Инвертор: S[нет]</v>
      </c>
      <c r="F309" t="str">
        <f>CONCATENATE($F$4,": ",CONCATENATE("N[",Worksheet!M303,"]"))</f>
        <v xml:space="preserve"> (Сплит система) Теплопроизводительность: N[15,55]</v>
      </c>
      <c r="G309" t="str">
        <f>CONCATENATE($G$4,": ",CONCATENATE("N[",Worksheet!N303,"]"))</f>
        <v xml:space="preserve"> (Потребляемая мощность) Охлаждение: N[4,850]</v>
      </c>
      <c r="H309" t="str">
        <f>CONCATENATE($H$4,": ",CONCATENATE("N[",Worksheet!O303,"]"))</f>
        <v xml:space="preserve"> (Потребляемая мощность) Обогрев: N[4,800]</v>
      </c>
      <c r="I309" t="str">
        <f t="shared" si="40"/>
        <v xml:space="preserve"> (Рабочий ток) Охлаждение: </v>
      </c>
      <c r="J309" t="str">
        <f t="shared" si="50"/>
        <v xml:space="preserve"> (Рабочий ток) Обогрев: </v>
      </c>
      <c r="K309" t="str">
        <f t="shared" si="50"/>
        <v xml:space="preserve"> (Рабочий ток) Обогрев: </v>
      </c>
      <c r="L309" t="str">
        <f>CONCATENATE($L$4,": ",CONCATENATE("S[",Worksheet!AT303,"]"))</f>
        <v xml:space="preserve"> (Рабочий ток) Хладагент: S[R410A]</v>
      </c>
      <c r="M309" t="str">
        <f t="shared" si="42"/>
        <v xml:space="preserve"> (Рабочий ток) Количество хладагента: </v>
      </c>
      <c r="N309" t="str">
        <f t="shared" si="43"/>
        <v xml:space="preserve"> (Рабочий ток) Объем рециркулируемого воздуха внутреннего блока: </v>
      </c>
      <c r="O309" t="str">
        <f t="shared" si="44"/>
        <v xml:space="preserve"> (Внутренний блок) Размеры (Ш × Г × В): </v>
      </c>
      <c r="P309" t="str">
        <f t="shared" si="45"/>
        <v xml:space="preserve"> (Внутренний блок) Упаковка (Ш × Г × В): </v>
      </c>
      <c r="Q309" t="str">
        <f t="shared" si="46"/>
        <v xml:space="preserve"> (Внутренний блок) Масса (нетто / брутто): </v>
      </c>
      <c r="R309" t="str">
        <f>CONCATENATE($R$4,": ",CONCATENATE("S[",CONCATENATE(Worksheet!R303," / ",Worksheet!S303),"]"))</f>
        <v xml:space="preserve"> (Внутренний блок) Уровень шума мин. / макс.: S[ / ]</v>
      </c>
      <c r="S309" t="str">
        <f>CONCATENATE($S$4,": ",CONCATENATE("S[",Worksheet!AK303,"]"))</f>
        <v xml:space="preserve"> (Наружный блок) Марка компрессора: S[HIGHLY]</v>
      </c>
      <c r="T309" t="str">
        <f t="shared" si="47"/>
        <v xml:space="preserve"> (Наружный блок) Размеры (Ш × Г × В): </v>
      </c>
      <c r="U309" t="str">
        <f t="shared" si="48"/>
        <v xml:space="preserve"> (Наружный блок) Упаковка (Ш × Г × В): </v>
      </c>
      <c r="V309" t="str">
        <f t="shared" si="49"/>
        <v xml:space="preserve"> (Наружный блок) Масса (нетто / брутто): </v>
      </c>
      <c r="W309" t="str">
        <f>CONCATENATE($W$4,": ",CONCATENATE("N[",Worksheet!V303,"]"))</f>
        <v xml:space="preserve"> (Наружный блок) Максимальный уровень шума: N[]</v>
      </c>
      <c r="X309" t="str">
        <f>CONCATENATE("N[",Worksheet!AM303,"]")</f>
        <v>N[9,52]</v>
      </c>
      <c r="Y309" t="str">
        <f>CONCATENATE($Y$4,": ",CONCATENATE("N[",Worksheet!AN303,"]"))</f>
        <v xml:space="preserve"> (Соединительные трубы) Газовая линия : N[19,05]</v>
      </c>
      <c r="Z309" t="str">
        <f>CONCATENATE($Z$4,": ",CONCATENATE("N[",Worksheet!P303,"]"))</f>
        <v xml:space="preserve"> (Соединительные трубы) Максимальная длина трубопровода: N[50]</v>
      </c>
      <c r="AA309" t="str">
        <f>CONCATENATE($AA$4,": ",CONCATENATE("S[",Worksheet!Q303,"]"))</f>
        <v xml:space="preserve"> (Соединительные трубы) Максимальный перепад высот: S[30]</v>
      </c>
      <c r="AB309" t="str">
        <f>CONCATENATE($AB$4,": ",CONCATENATE("S[",CONCATENATE("от ",Worksheet!W303," до +",Worksheet!X303),"]"))</f>
        <v xml:space="preserve"> (Допустимая темп. наружного воздуха) Охлаждение: S[от -15 до +49]</v>
      </c>
      <c r="AC309" t="str">
        <f>CONCATENATE($AC$4,": ",CONCATENATE("S[",CONCATENATE("от ",Worksheet!Y303," до +",Worksheet!Z303),"]"))</f>
        <v xml:space="preserve"> (Допустимая темп. наружного воздуха) Обогрев: S[от -15 до +24]</v>
      </c>
    </row>
    <row r="310" spans="1:29" x14ac:dyDescent="0.25">
      <c r="A310" t="str">
        <f>CONCATENATE($A$4,": ",CONCATENATE("E[",Worksheet!B304,"]"))</f>
        <v>Производитель: E[QUATTROCLIMA]</v>
      </c>
      <c r="B310" s="11" t="str">
        <f>CONCATENATE($B$4,": ",CONCATENATE(Worksheet!C304,"[",IF(LEFT(TRIM(Worksheet!D304),6)="Сплит-","Сплит-система",IF(LEFT(TRIM(Worksheet!D304),1)="Блок н","Наружный блок","Блок внутренний")),"]"))</f>
        <v xml:space="preserve"> Тип: PAC[Сплит-система]</v>
      </c>
      <c r="C310" t="str">
        <f>CONCATENATE($C$4,": ",CONCATENATE("N[",Worksheet!L304,"]"))</f>
        <v xml:space="preserve"> (Сплит система) Холодопроизводительность: N[17,60]</v>
      </c>
      <c r="D310" t="str">
        <f>CONCATENATE($D$4,": ",CONCATENATE("N[",Worksheet!AC304,"]"))</f>
        <v xml:space="preserve"> (Сплит система) Площадь помещения: N[115]</v>
      </c>
      <c r="E310" t="str">
        <f>CONCATENATE($E$4,": ",IF(Worksheet!K304="Y",CONCATENATE("S[","да]"),CONCATENATE("S[","нет]")))</f>
        <v xml:space="preserve"> (Сплит система) Инвертор: S[нет]</v>
      </c>
      <c r="F310" t="str">
        <f>CONCATENATE($F$4,": ",CONCATENATE("N[",Worksheet!M304,"]"))</f>
        <v xml:space="preserve"> (Сплит система) Теплопроизводительность: N[18,50]</v>
      </c>
      <c r="G310" t="str">
        <f>CONCATENATE($G$4,": ",CONCATENATE("N[",Worksheet!N304,"]"))</f>
        <v xml:space="preserve"> (Потребляемая мощность) Охлаждение: N[6,770]</v>
      </c>
      <c r="H310" t="str">
        <f>CONCATENATE($H$4,": ",CONCATENATE("N[",Worksheet!O304,"]"))</f>
        <v xml:space="preserve"> (Потребляемая мощность) Обогрев: N[5,780]</v>
      </c>
      <c r="I310" t="str">
        <f t="shared" si="40"/>
        <v xml:space="preserve"> (Рабочий ток) Охлаждение: </v>
      </c>
      <c r="J310" t="str">
        <f t="shared" si="50"/>
        <v xml:space="preserve"> (Рабочий ток) Обогрев: </v>
      </c>
      <c r="K310" t="str">
        <f t="shared" si="50"/>
        <v xml:space="preserve"> (Рабочий ток) Обогрев: </v>
      </c>
      <c r="L310" t="str">
        <f>CONCATENATE($L$4,": ",CONCATENATE("S[",Worksheet!AT304,"]"))</f>
        <v xml:space="preserve"> (Рабочий ток) Хладагент: S[R410A]</v>
      </c>
      <c r="M310" t="str">
        <f t="shared" si="42"/>
        <v xml:space="preserve"> (Рабочий ток) Количество хладагента: </v>
      </c>
      <c r="N310" t="str">
        <f t="shared" si="43"/>
        <v xml:space="preserve"> (Рабочий ток) Объем рециркулируемого воздуха внутреннего блока: </v>
      </c>
      <c r="O310" t="str">
        <f t="shared" si="44"/>
        <v xml:space="preserve"> (Внутренний блок) Размеры (Ш × Г × В): </v>
      </c>
      <c r="P310" t="str">
        <f t="shared" si="45"/>
        <v xml:space="preserve"> (Внутренний блок) Упаковка (Ш × Г × В): </v>
      </c>
      <c r="Q310" t="str">
        <f t="shared" si="46"/>
        <v xml:space="preserve"> (Внутренний блок) Масса (нетто / брутто): </v>
      </c>
      <c r="R310" t="str">
        <f>CONCATENATE($R$4,": ",CONCATENATE("S[",CONCATENATE(Worksheet!R304," / ",Worksheet!S304),"]"))</f>
        <v xml:space="preserve"> (Внутренний блок) Уровень шума мин. / макс.: S[ / ]</v>
      </c>
      <c r="S310" t="str">
        <f>CONCATENATE($S$4,": ",CONCATENATE("S[",Worksheet!AK304,"]"))</f>
        <v xml:space="preserve"> (Наружный блок) Марка компрессора: S[HIGHLY]</v>
      </c>
      <c r="T310" t="str">
        <f t="shared" si="47"/>
        <v xml:space="preserve"> (Наружный блок) Размеры (Ш × Г × В): </v>
      </c>
      <c r="U310" t="str">
        <f t="shared" si="48"/>
        <v xml:space="preserve"> (Наружный блок) Упаковка (Ш × Г × В): </v>
      </c>
      <c r="V310" t="str">
        <f t="shared" si="49"/>
        <v xml:space="preserve"> (Наружный блок) Масса (нетто / брутто): </v>
      </c>
      <c r="W310" t="str">
        <f>CONCATENATE($W$4,": ",CONCATENATE("N[",Worksheet!V304,"]"))</f>
        <v xml:space="preserve"> (Наружный блок) Максимальный уровень шума: N[]</v>
      </c>
      <c r="X310" t="str">
        <f>CONCATENATE("N[",Worksheet!AM304,"]")</f>
        <v>N[9,52]</v>
      </c>
      <c r="Y310" t="str">
        <f>CONCATENATE($Y$4,": ",CONCATENATE("N[",Worksheet!AN304,"]"))</f>
        <v xml:space="preserve"> (Соединительные трубы) Газовая линия : N[19,05]</v>
      </c>
      <c r="Z310" t="str">
        <f>CONCATENATE($Z$4,": ",CONCATENATE("N[",Worksheet!P304,"]"))</f>
        <v xml:space="preserve"> (Соединительные трубы) Максимальная длина трубопровода: N[50]</v>
      </c>
      <c r="AA310" t="str">
        <f>CONCATENATE($AA$4,": ",CONCATENATE("S[",Worksheet!Q304,"]"))</f>
        <v xml:space="preserve"> (Соединительные трубы) Максимальный перепад высот: S[30]</v>
      </c>
      <c r="AB310" t="str">
        <f>CONCATENATE($AB$4,": ",CONCATENATE("S[",CONCATENATE("от ",Worksheet!W304," до +",Worksheet!X304),"]"))</f>
        <v xml:space="preserve"> (Допустимая темп. наружного воздуха) Охлаждение: S[от -15 до +49]</v>
      </c>
      <c r="AC310" t="str">
        <f>CONCATENATE($AC$4,": ",CONCATENATE("S[",CONCATENATE("от ",Worksheet!Y304," до +",Worksheet!Z304),"]"))</f>
        <v xml:space="preserve"> (Допустимая темп. наружного воздуха) Обогрев: S[от -15 до +24]</v>
      </c>
    </row>
    <row r="311" spans="1:29" x14ac:dyDescent="0.25">
      <c r="A311" t="str">
        <f>CONCATENATE($A$4,": ",CONCATENATE("E[",Worksheet!B305,"]"))</f>
        <v>Производитель: E[QUATTROCLIMA]</v>
      </c>
      <c r="B311" s="11" t="str">
        <f>CONCATENATE($B$4,": ",CONCATENATE(Worksheet!C305,"[",IF(LEFT(TRIM(Worksheet!D305),6)="Сплит-","Сплит-система",IF(LEFT(TRIM(Worksheet!D305),1)="Блок н","Наружный блок","Блок внутренний")),"]"))</f>
        <v xml:space="preserve"> Тип: PAC[Сплит-система]</v>
      </c>
      <c r="C311" t="str">
        <f>CONCATENATE($C$4,": ",CONCATENATE("N[",Worksheet!L305,"]"))</f>
        <v xml:space="preserve"> (Сплит система) Холодопроизводительность: N[5,30]</v>
      </c>
      <c r="D311" t="str">
        <f>CONCATENATE($D$4,": ",CONCATENATE("N[",Worksheet!AC305,"]"))</f>
        <v xml:space="preserve"> (Сплит система) Площадь помещения: N[35]</v>
      </c>
      <c r="E311" t="str">
        <f>CONCATENATE($E$4,": ",IF(Worksheet!K305="Y",CONCATENATE("S[","да]"),CONCATENATE("S[","нет]")))</f>
        <v xml:space="preserve"> (Сплит система) Инвертор: S[нет]</v>
      </c>
      <c r="F311" t="str">
        <f>CONCATENATE($F$4,": ",CONCATENATE("N[",Worksheet!M305,"]"))</f>
        <v xml:space="preserve"> (Сплит система) Теплопроизводительность: N[5,90]</v>
      </c>
      <c r="G311" t="str">
        <f>CONCATENATE($G$4,": ",CONCATENATE("N[",Worksheet!N305,"]"))</f>
        <v xml:space="preserve"> (Потребляемая мощность) Охлаждение: N[1,761]</v>
      </c>
      <c r="H311" t="str">
        <f>CONCATENATE($H$4,": ",CONCATENATE("N[",Worksheet!O305,"]"))</f>
        <v xml:space="preserve"> (Потребляемая мощность) Обогрев: N[1,513]</v>
      </c>
      <c r="I311" t="str">
        <f t="shared" si="40"/>
        <v xml:space="preserve"> (Рабочий ток) Охлаждение: </v>
      </c>
      <c r="J311" t="str">
        <f t="shared" si="50"/>
        <v xml:space="preserve"> (Рабочий ток) Обогрев: </v>
      </c>
      <c r="K311" t="str">
        <f t="shared" si="50"/>
        <v xml:space="preserve"> (Рабочий ток) Обогрев: </v>
      </c>
      <c r="L311" t="str">
        <f>CONCATENATE($L$4,": ",CONCATENATE("S[",Worksheet!AT305,"]"))</f>
        <v xml:space="preserve"> (Рабочий ток) Хладагент: S[R410A]</v>
      </c>
      <c r="M311" t="str">
        <f t="shared" si="42"/>
        <v xml:space="preserve"> (Рабочий ток) Количество хладагента: </v>
      </c>
      <c r="N311" t="str">
        <f t="shared" si="43"/>
        <v xml:space="preserve"> (Рабочий ток) Объем рециркулируемого воздуха внутреннего блока: </v>
      </c>
      <c r="O311" t="str">
        <f t="shared" si="44"/>
        <v xml:space="preserve"> (Внутренний блок) Размеры (Ш × Г × В): </v>
      </c>
      <c r="P311" t="str">
        <f t="shared" si="45"/>
        <v xml:space="preserve"> (Внутренний блок) Упаковка (Ш × Г × В): </v>
      </c>
      <c r="Q311" t="str">
        <f t="shared" si="46"/>
        <v xml:space="preserve"> (Внутренний блок) Масса (нетто / брутто): </v>
      </c>
      <c r="R311" t="str">
        <f>CONCATENATE($R$4,": ",CONCATENATE("S[",CONCATENATE(Worksheet!R305," / ",Worksheet!S305),"]"))</f>
        <v xml:space="preserve"> (Внутренний блок) Уровень шума мин. / макс.: S[ / ]</v>
      </c>
      <c r="S311" t="str">
        <f>CONCATENATE($S$4,": ",CONCATENATE("S[",Worksheet!AK305,"]"))</f>
        <v xml:space="preserve"> (Наружный блок) Марка компрессора: S[GMCC]</v>
      </c>
      <c r="T311" t="str">
        <f t="shared" si="47"/>
        <v xml:space="preserve"> (Наружный блок) Размеры (Ш × Г × В): </v>
      </c>
      <c r="U311" t="str">
        <f t="shared" si="48"/>
        <v xml:space="preserve"> (Наружный блок) Упаковка (Ш × Г × В): </v>
      </c>
      <c r="V311" t="str">
        <f t="shared" si="49"/>
        <v xml:space="preserve"> (Наружный блок) Масса (нетто / брутто): </v>
      </c>
      <c r="W311" t="str">
        <f>CONCATENATE($W$4,": ",CONCATENATE("N[",Worksheet!V305,"]"))</f>
        <v xml:space="preserve"> (Наружный блок) Максимальный уровень шума: N[]</v>
      </c>
      <c r="X311" t="str">
        <f>CONCATENATE("N[",Worksheet!AM305,"]")</f>
        <v>N[6,35]</v>
      </c>
      <c r="Y311" t="str">
        <f>CONCATENATE($Y$4,": ",CONCATENATE("N[",Worksheet!AN305,"]"))</f>
        <v xml:space="preserve"> (Соединительные трубы) Газовая линия : N[12,7]</v>
      </c>
      <c r="Z311" t="str">
        <f>CONCATENATE($Z$4,": ",CONCATENATE("N[",Worksheet!P305,"]"))</f>
        <v xml:space="preserve"> (Соединительные трубы) Максимальная длина трубопровода: N[25]</v>
      </c>
      <c r="AA311" t="str">
        <f>CONCATENATE($AA$4,": ",CONCATENATE("S[",Worksheet!Q305,"]"))</f>
        <v xml:space="preserve"> (Соединительные трубы) Максимальный перепад высот: S[15]</v>
      </c>
      <c r="AB311" t="str">
        <f>CONCATENATE($AB$4,": ",CONCATENATE("S[",CONCATENATE("от ",Worksheet!W305," до +",Worksheet!X305),"]"))</f>
        <v xml:space="preserve"> (Допустимая темп. наружного воздуха) Охлаждение: S[от 17 до +43]</v>
      </c>
      <c r="AC311" t="str">
        <f>CONCATENATE($AC$4,": ",CONCATENATE("S[",CONCATENATE("от ",Worksheet!Y305," до +",Worksheet!Z305),"]"))</f>
        <v xml:space="preserve"> (Допустимая темп. наружного воздуха) Обогрев: S[от -7 до +24]</v>
      </c>
    </row>
    <row r="312" spans="1:29" x14ac:dyDescent="0.25">
      <c r="A312" t="str">
        <f>CONCATENATE($A$4,": ",CONCATENATE("E[",Worksheet!B306,"]"))</f>
        <v>Производитель: E[QUATTROCLIMA]</v>
      </c>
      <c r="B312" s="11" t="str">
        <f>CONCATENATE($B$4,": ",CONCATENATE(Worksheet!C306,"[",IF(LEFT(TRIM(Worksheet!D306),6)="Сплит-","Сплит-система",IF(LEFT(TRIM(Worksheet!D306),1)="Блок н","Наружный блок","Блок внутренний")),"]"))</f>
        <v xml:space="preserve"> Тип: PAC[Сплит-система]</v>
      </c>
      <c r="C312" t="str">
        <f>CONCATENATE($C$4,": ",CONCATENATE("N[",Worksheet!L306,"]"))</f>
        <v xml:space="preserve"> (Сплит система) Холодопроизводительность: N[7,20]</v>
      </c>
      <c r="D312" t="str">
        <f>CONCATENATE($D$4,": ",CONCATENATE("N[",Worksheet!AC306,"]"))</f>
        <v xml:space="preserve"> (Сплит система) Площадь помещения: N[50]</v>
      </c>
      <c r="E312" t="str">
        <f>CONCATENATE($E$4,": ",IF(Worksheet!K306="Y",CONCATENATE("S[","да]"),CONCATENATE("S[","нет]")))</f>
        <v xml:space="preserve"> (Сплит система) Инвертор: S[нет]</v>
      </c>
      <c r="F312" t="str">
        <f>CONCATENATE($F$4,": ",CONCATENATE("N[",Worksheet!M306,"]"))</f>
        <v xml:space="preserve"> (Сплит система) Теплопроизводительность: N[7,90]</v>
      </c>
      <c r="G312" t="str">
        <f>CONCATENATE($G$4,": ",CONCATENATE("N[",Worksheet!N306,"]"))</f>
        <v xml:space="preserve"> (Потребляемая мощность) Охлаждение: N[2,351]</v>
      </c>
      <c r="H312" t="str">
        <f>CONCATENATE($H$4,": ",CONCATENATE("N[",Worksheet!O306,"]"))</f>
        <v xml:space="preserve"> (Потребляемая мощность) Обогрев: N[2,388]</v>
      </c>
      <c r="I312" t="str">
        <f t="shared" si="40"/>
        <v xml:space="preserve"> (Рабочий ток) Охлаждение: </v>
      </c>
      <c r="J312" t="str">
        <f t="shared" si="50"/>
        <v xml:space="preserve"> (Рабочий ток) Обогрев: </v>
      </c>
      <c r="K312" t="str">
        <f t="shared" si="50"/>
        <v xml:space="preserve"> (Рабочий ток) Обогрев: </v>
      </c>
      <c r="L312" t="str">
        <f>CONCATENATE($L$4,": ",CONCATENATE("S[",Worksheet!AT306,"]"))</f>
        <v xml:space="preserve"> (Рабочий ток) Хладагент: S[R410A]</v>
      </c>
      <c r="M312" t="str">
        <f t="shared" si="42"/>
        <v xml:space="preserve"> (Рабочий ток) Количество хладагента: </v>
      </c>
      <c r="N312" t="str">
        <f t="shared" si="43"/>
        <v xml:space="preserve"> (Рабочий ток) Объем рециркулируемого воздуха внутреннего блока: </v>
      </c>
      <c r="O312" t="str">
        <f t="shared" si="44"/>
        <v xml:space="preserve"> (Внутренний блок) Размеры (Ш × Г × В): </v>
      </c>
      <c r="P312" t="str">
        <f t="shared" si="45"/>
        <v xml:space="preserve"> (Внутренний блок) Упаковка (Ш × Г × В): </v>
      </c>
      <c r="Q312" t="str">
        <f t="shared" si="46"/>
        <v xml:space="preserve"> (Внутренний блок) Масса (нетто / брутто): </v>
      </c>
      <c r="R312" t="str">
        <f>CONCATENATE($R$4,": ",CONCATENATE("S[",CONCATENATE(Worksheet!R306," / ",Worksheet!S306),"]"))</f>
        <v xml:space="preserve"> (Внутренний блок) Уровень шума мин. / макс.: S[ / ]</v>
      </c>
      <c r="S312" t="str">
        <f>CONCATENATE($S$4,": ",CONCATENATE("S[",Worksheet!AK306,"]"))</f>
        <v xml:space="preserve"> (Наружный блок) Марка компрессора: S[GMCC]</v>
      </c>
      <c r="T312" t="str">
        <f t="shared" si="47"/>
        <v xml:space="preserve"> (Наружный блок) Размеры (Ш × Г × В): </v>
      </c>
      <c r="U312" t="str">
        <f t="shared" si="48"/>
        <v xml:space="preserve"> (Наружный блок) Упаковка (Ш × Г × В): </v>
      </c>
      <c r="V312" t="str">
        <f t="shared" si="49"/>
        <v xml:space="preserve"> (Наружный блок) Масса (нетто / брутто): </v>
      </c>
      <c r="W312" t="str">
        <f>CONCATENATE($W$4,": ",CONCATENATE("N[",Worksheet!V306,"]"))</f>
        <v xml:space="preserve"> (Наружный блок) Максимальный уровень шума: N[]</v>
      </c>
      <c r="X312" t="str">
        <f>CONCATENATE("N[",Worksheet!AM306,"]")</f>
        <v>N[9,52]</v>
      </c>
      <c r="Y312" t="str">
        <f>CONCATENATE($Y$4,": ",CONCATENATE("N[",Worksheet!AN306,"]"))</f>
        <v xml:space="preserve"> (Соединительные трубы) Газовая линия : N[15,88]</v>
      </c>
      <c r="Z312" t="str">
        <f>CONCATENATE($Z$4,": ",CONCATENATE("N[",Worksheet!P306,"]"))</f>
        <v xml:space="preserve"> (Соединительные трубы) Максимальная длина трубопровода: N[30]</v>
      </c>
      <c r="AA312" t="str">
        <f>CONCATENATE($AA$4,": ",CONCATENATE("S[",Worksheet!Q306,"]"))</f>
        <v xml:space="preserve"> (Соединительные трубы) Максимальный перепад высот: S[15]</v>
      </c>
      <c r="AB312" t="str">
        <f>CONCATENATE($AB$4,": ",CONCATENATE("S[",CONCATENATE("от ",Worksheet!W306," до +",Worksheet!X306),"]"))</f>
        <v xml:space="preserve"> (Допустимая темп. наружного воздуха) Охлаждение: S[от 17 до +43]</v>
      </c>
      <c r="AC312" t="str">
        <f>CONCATENATE($AC$4,": ",CONCATENATE("S[",CONCATENATE("от ",Worksheet!Y306," до +",Worksheet!Z306),"]"))</f>
        <v xml:space="preserve"> (Допустимая темп. наружного воздуха) Обогрев: S[от -7 до +24]</v>
      </c>
    </row>
    <row r="313" spans="1:29" x14ac:dyDescent="0.25">
      <c r="A313" t="str">
        <f>CONCATENATE($A$4,": ",CONCATENATE("E[",Worksheet!B307,"]"))</f>
        <v>Производитель: E[QUATTROCLIMA]</v>
      </c>
      <c r="B313" s="11" t="str">
        <f>CONCATENATE($B$4,": ",CONCATENATE(Worksheet!C307,"[",IF(LEFT(TRIM(Worksheet!D307),6)="Сплит-","Сплит-система",IF(LEFT(TRIM(Worksheet!D307),1)="Блок н","Наружный блок","Блок внутренний")),"]"))</f>
        <v xml:space="preserve"> Тип: PAC[Сплит-система]</v>
      </c>
      <c r="C313" t="str">
        <f>CONCATENATE($C$4,": ",CONCATENATE("N[",Worksheet!L307,"]"))</f>
        <v xml:space="preserve"> (Сплит система) Холодопроизводительность: N[10,55]</v>
      </c>
      <c r="D313" t="str">
        <f>CONCATENATE($D$4,": ",CONCATENATE("N[",Worksheet!AC307,"]"))</f>
        <v xml:space="preserve"> (Сплит система) Площадь помещения: N[80]</v>
      </c>
      <c r="E313" t="str">
        <f>CONCATENATE($E$4,": ",IF(Worksheet!K307="Y",CONCATENATE("S[","да]"),CONCATENATE("S[","нет]")))</f>
        <v xml:space="preserve"> (Сплит система) Инвертор: S[нет]</v>
      </c>
      <c r="F313" t="str">
        <f>CONCATENATE($F$4,": ",CONCATENATE("N[",Worksheet!M307,"]"))</f>
        <v xml:space="preserve"> (Сплит система) Теплопроизводительность: N[12,00]</v>
      </c>
      <c r="G313" t="str">
        <f>CONCATENATE($G$4,": ",CONCATENATE("N[",Worksheet!N307,"]"))</f>
        <v xml:space="preserve"> (Потребляемая мощность) Охлаждение: N[3,584]</v>
      </c>
      <c r="H313" t="str">
        <f>CONCATENATE($H$4,": ",CONCATENATE("N[",Worksheet!O307,"]"))</f>
        <v xml:space="preserve"> (Потребляемая мощность) Обогрев: N[3,468]</v>
      </c>
      <c r="I313" t="str">
        <f t="shared" si="40"/>
        <v xml:space="preserve"> (Рабочий ток) Охлаждение: </v>
      </c>
      <c r="J313" t="str">
        <f t="shared" si="50"/>
        <v xml:space="preserve"> (Рабочий ток) Обогрев: </v>
      </c>
      <c r="K313" t="str">
        <f t="shared" si="50"/>
        <v xml:space="preserve"> (Рабочий ток) Обогрев: </v>
      </c>
      <c r="L313" t="str">
        <f>CONCATENATE($L$4,": ",CONCATENATE("S[",Worksheet!AT307,"]"))</f>
        <v xml:space="preserve"> (Рабочий ток) Хладагент: S[R410A]</v>
      </c>
      <c r="M313" t="str">
        <f t="shared" si="42"/>
        <v xml:space="preserve"> (Рабочий ток) Количество хладагента: </v>
      </c>
      <c r="N313" t="str">
        <f t="shared" si="43"/>
        <v xml:space="preserve"> (Рабочий ток) Объем рециркулируемого воздуха внутреннего блока: </v>
      </c>
      <c r="O313" t="str">
        <f t="shared" si="44"/>
        <v xml:space="preserve"> (Внутренний блок) Размеры (Ш × Г × В): </v>
      </c>
      <c r="P313" t="str">
        <f t="shared" si="45"/>
        <v xml:space="preserve"> (Внутренний блок) Упаковка (Ш × Г × В): </v>
      </c>
      <c r="Q313" t="str">
        <f t="shared" si="46"/>
        <v xml:space="preserve"> (Внутренний блок) Масса (нетто / брутто): </v>
      </c>
      <c r="R313" t="str">
        <f>CONCATENATE($R$4,": ",CONCATENATE("S[",CONCATENATE(Worksheet!R307," / ",Worksheet!S307),"]"))</f>
        <v xml:space="preserve"> (Внутренний блок) Уровень шума мин. / макс.: S[ / ]</v>
      </c>
      <c r="S313" t="str">
        <f>CONCATENATE($S$4,": ",CONCATENATE("S[",Worksheet!AK307,"]"))</f>
        <v xml:space="preserve"> (Наружный блок) Марка компрессора: S[HIGHLY]</v>
      </c>
      <c r="T313" t="str">
        <f t="shared" si="47"/>
        <v xml:space="preserve"> (Наружный блок) Размеры (Ш × Г × В): </v>
      </c>
      <c r="U313" t="str">
        <f t="shared" si="48"/>
        <v xml:space="preserve"> (Наружный блок) Упаковка (Ш × Г × В): </v>
      </c>
      <c r="V313" t="str">
        <f t="shared" si="49"/>
        <v xml:space="preserve"> (Наружный блок) Масса (нетто / брутто): </v>
      </c>
      <c r="W313" t="str">
        <f>CONCATENATE($W$4,": ",CONCATENATE("N[",Worksheet!V307,"]"))</f>
        <v xml:space="preserve"> (Наружный блок) Максимальный уровень шума: N[]</v>
      </c>
      <c r="X313" t="str">
        <f>CONCATENATE("N[",Worksheet!AM307,"]")</f>
        <v>N[9,52]</v>
      </c>
      <c r="Y313" t="str">
        <f>CONCATENATE($Y$4,": ",CONCATENATE("N[",Worksheet!AN307,"]"))</f>
        <v xml:space="preserve"> (Соединительные трубы) Газовая линия : N[19,05]</v>
      </c>
      <c r="Z313" t="str">
        <f>CONCATENATE($Z$4,": ",CONCATENATE("N[",Worksheet!P307,"]"))</f>
        <v xml:space="preserve"> (Соединительные трубы) Максимальная длина трубопровода: N[30]</v>
      </c>
      <c r="AA313" t="str">
        <f>CONCATENATE($AA$4,": ",CONCATENATE("S[",Worksheet!Q307,"]"))</f>
        <v xml:space="preserve"> (Соединительные трубы) Максимальный перепад высот: S[20]</v>
      </c>
      <c r="AB313" t="str">
        <f>CONCATENATE($AB$4,": ",CONCATENATE("S[",CONCATENATE("от ",Worksheet!W307," до +",Worksheet!X307),"]"))</f>
        <v xml:space="preserve"> (Допустимая темп. наружного воздуха) Охлаждение: S[от 17 до +43]</v>
      </c>
      <c r="AC313" t="str">
        <f>CONCATENATE($AC$4,": ",CONCATENATE("S[",CONCATENATE("от ",Worksheet!Y307," до +",Worksheet!Z307),"]"))</f>
        <v xml:space="preserve"> (Допустимая темп. наружного воздуха) Обогрев: S[от -7 до +24]</v>
      </c>
    </row>
    <row r="314" spans="1:29" x14ac:dyDescent="0.25">
      <c r="A314" t="str">
        <f>CONCATENATE($A$4,": ",CONCATENATE("E[",Worksheet!B308,"]"))</f>
        <v>Производитель: E[QUATTROCLIMA]</v>
      </c>
      <c r="B314" s="11" t="str">
        <f>CONCATENATE($B$4,": ",CONCATENATE(Worksheet!C308,"[",IF(LEFT(TRIM(Worksheet!D308),6)="Сплит-","Сплит-система",IF(LEFT(TRIM(Worksheet!D308),1)="Блок н","Наружный блок","Блок внутренний")),"]"))</f>
        <v xml:space="preserve"> Тип: PAC[Сплит-система]</v>
      </c>
      <c r="C314" t="str">
        <f>CONCATENATE($C$4,": ",CONCATENATE("N[",Worksheet!L308,"]"))</f>
        <v xml:space="preserve"> (Сплит система) Холодопроизводительность: N[14,00]</v>
      </c>
      <c r="D314" t="str">
        <f>CONCATENATE($D$4,": ",CONCATENATE("N[",Worksheet!AC308,"]"))</f>
        <v xml:space="preserve"> (Сплит система) Площадь помещения: N[90]</v>
      </c>
      <c r="E314" t="str">
        <f>CONCATENATE($E$4,": ",IF(Worksheet!K308="Y",CONCATENATE("S[","да]"),CONCATENATE("S[","нет]")))</f>
        <v xml:space="preserve"> (Сплит система) Инвертор: S[нет]</v>
      </c>
      <c r="F314" t="str">
        <f>CONCATENATE($F$4,": ",CONCATENATE("N[",Worksheet!M308,"]"))</f>
        <v xml:space="preserve"> (Сплит система) Теплопроизводительность: N[14,65]</v>
      </c>
      <c r="G314" t="str">
        <f>CONCATENATE($G$4,": ",CONCATENATE("N[",Worksheet!N308,"]"))</f>
        <v xml:space="preserve"> (Потребляемая мощность) Охлаждение: N[4,56]</v>
      </c>
      <c r="H314" t="str">
        <f>CONCATENATE($H$4,": ",CONCATENATE("N[",Worksheet!O308,"]"))</f>
        <v xml:space="preserve"> (Потребляемая мощность) Обогрев: N[4,446]</v>
      </c>
      <c r="I314" t="str">
        <f t="shared" si="40"/>
        <v xml:space="preserve"> (Рабочий ток) Охлаждение: </v>
      </c>
      <c r="J314" t="str">
        <f t="shared" si="50"/>
        <v xml:space="preserve"> (Рабочий ток) Обогрев: </v>
      </c>
      <c r="K314" t="str">
        <f t="shared" si="50"/>
        <v xml:space="preserve"> (Рабочий ток) Обогрев: </v>
      </c>
      <c r="L314" t="str">
        <f>CONCATENATE($L$4,": ",CONCATENATE("S[",Worksheet!AT308,"]"))</f>
        <v xml:space="preserve"> (Рабочий ток) Хладагент: S[R410A]</v>
      </c>
      <c r="M314" t="str">
        <f t="shared" si="42"/>
        <v xml:space="preserve"> (Рабочий ток) Количество хладагента: </v>
      </c>
      <c r="N314" t="str">
        <f t="shared" si="43"/>
        <v xml:space="preserve"> (Рабочий ток) Объем рециркулируемого воздуха внутреннего блока: </v>
      </c>
      <c r="O314" t="str">
        <f t="shared" si="44"/>
        <v xml:space="preserve"> (Внутренний блок) Размеры (Ш × Г × В): </v>
      </c>
      <c r="P314" t="str">
        <f t="shared" si="45"/>
        <v xml:space="preserve"> (Внутренний блок) Упаковка (Ш × Г × В): </v>
      </c>
      <c r="Q314" t="str">
        <f t="shared" si="46"/>
        <v xml:space="preserve"> (Внутренний блок) Масса (нетто / брутто): </v>
      </c>
      <c r="R314" t="str">
        <f>CONCATENATE($R$4,": ",CONCATENATE("S[",CONCATENATE(Worksheet!R308," / ",Worksheet!S308),"]"))</f>
        <v xml:space="preserve"> (Внутренний блок) Уровень шума мин. / макс.: S[ / ]</v>
      </c>
      <c r="S314" t="str">
        <f>CONCATENATE($S$4,": ",CONCATENATE("S[",Worksheet!AK308,"]"))</f>
        <v xml:space="preserve"> (Наружный блок) Марка компрессора: S[HIGHLY]</v>
      </c>
      <c r="T314" t="str">
        <f t="shared" si="47"/>
        <v xml:space="preserve"> (Наружный блок) Размеры (Ш × Г × В): </v>
      </c>
      <c r="U314" t="str">
        <f t="shared" si="48"/>
        <v xml:space="preserve"> (Наружный блок) Упаковка (Ш × Г × В): </v>
      </c>
      <c r="V314" t="str">
        <f t="shared" si="49"/>
        <v xml:space="preserve"> (Наружный блок) Масса (нетто / брутто): </v>
      </c>
      <c r="W314" t="str">
        <f>CONCATENATE($W$4,": ",CONCATENATE("N[",Worksheet!V308,"]"))</f>
        <v xml:space="preserve"> (Наружный блок) Максимальный уровень шума: N[]</v>
      </c>
      <c r="X314" t="str">
        <f>CONCATENATE("N[",Worksheet!AM308,"]")</f>
        <v>N[9,52]</v>
      </c>
      <c r="Y314" t="str">
        <f>CONCATENATE($Y$4,": ",CONCATENATE("N[",Worksheet!AN308,"]"))</f>
        <v xml:space="preserve"> (Соединительные трубы) Газовая линия : N[19,05]</v>
      </c>
      <c r="Z314" t="str">
        <f>CONCATENATE($Z$4,": ",CONCATENATE("N[",Worksheet!P308,"]"))</f>
        <v xml:space="preserve"> (Соединительные трубы) Максимальная длина трубопровода: N[50]</v>
      </c>
      <c r="AA314" t="str">
        <f>CONCATENATE($AA$4,": ",CONCATENATE("S[",Worksheet!Q308,"]"))</f>
        <v xml:space="preserve"> (Соединительные трубы) Максимальный перепад высот: S[30]</v>
      </c>
      <c r="AB314" t="str">
        <f>CONCATENATE($AB$4,": ",CONCATENATE("S[",CONCATENATE("от ",Worksheet!W308," до +",Worksheet!X308),"]"))</f>
        <v xml:space="preserve"> (Допустимая темп. наружного воздуха) Охлаждение: S[от 17 до +43]</v>
      </c>
      <c r="AC314" t="str">
        <f>CONCATENATE($AC$4,": ",CONCATENATE("S[",CONCATENATE("от ",Worksheet!Y308," до +",Worksheet!Z308),"]"))</f>
        <v xml:space="preserve"> (Допустимая темп. наружного воздуха) Обогрев: S[от -7 до +24]</v>
      </c>
    </row>
    <row r="315" spans="1:29" x14ac:dyDescent="0.25">
      <c r="A315" t="str">
        <f>CONCATENATE($A$4,": ",CONCATENATE("E[",Worksheet!B309,"]"))</f>
        <v>Производитель: E[QUATTROCLIMA]</v>
      </c>
      <c r="B315" s="11" t="str">
        <f>CONCATENATE($B$4,": ",CONCATENATE(Worksheet!C309,"[",IF(LEFT(TRIM(Worksheet!D309),6)="Сплит-","Сплит-система",IF(LEFT(TRIM(Worksheet!D309),1)="Блок н","Наружный блок","Блок внутренний")),"]"))</f>
        <v xml:space="preserve"> Тип: PAC[Сплит-система]</v>
      </c>
      <c r="C315" t="str">
        <f>CONCATENATE($C$4,": ",CONCATENATE("N[",Worksheet!L309,"]"))</f>
        <v xml:space="preserve"> (Сплит система) Холодопроизводительность: N[16,12]</v>
      </c>
      <c r="D315" t="str">
        <f>CONCATENATE($D$4,": ",CONCATENATE("N[",Worksheet!AC309,"]"))</f>
        <v xml:space="preserve"> (Сплит система) Площадь помещения: N[115]</v>
      </c>
      <c r="E315" t="str">
        <f>CONCATENATE($E$4,": ",IF(Worksheet!K309="Y",CONCATENATE("S[","да]"),CONCATENATE("S[","нет]")))</f>
        <v xml:space="preserve"> (Сплит система) Инвертор: S[нет]</v>
      </c>
      <c r="F315" t="str">
        <f>CONCATENATE($F$4,": ",CONCATENATE("N[",Worksheet!M309,"]"))</f>
        <v xml:space="preserve"> (Сплит система) Теплопроизводительность: N[17,73]</v>
      </c>
      <c r="G315" t="str">
        <f>CONCATENATE($G$4,": ",CONCATENATE("N[",Worksheet!N309,"]"))</f>
        <v xml:space="preserve"> (Потребляемая мощность) Охлаждение: N[5,694]</v>
      </c>
      <c r="H315" t="str">
        <f>CONCATENATE($H$4,": ",CONCATENATE("N[",Worksheet!O309,"]"))</f>
        <v xml:space="preserve"> (Потребляемая мощность) Обогрев: N[4,845]</v>
      </c>
      <c r="I315" t="str">
        <f t="shared" si="40"/>
        <v xml:space="preserve"> (Рабочий ток) Охлаждение: </v>
      </c>
      <c r="J315" t="str">
        <f t="shared" si="50"/>
        <v xml:space="preserve"> (Рабочий ток) Обогрев: </v>
      </c>
      <c r="K315" t="str">
        <f t="shared" si="50"/>
        <v xml:space="preserve"> (Рабочий ток) Обогрев: </v>
      </c>
      <c r="L315" t="str">
        <f>CONCATENATE($L$4,": ",CONCATENATE("S[",Worksheet!AT309,"]"))</f>
        <v xml:space="preserve"> (Рабочий ток) Хладагент: S[R410A]</v>
      </c>
      <c r="M315" t="str">
        <f t="shared" si="42"/>
        <v xml:space="preserve"> (Рабочий ток) Количество хладагента: </v>
      </c>
      <c r="N315" t="str">
        <f t="shared" si="43"/>
        <v xml:space="preserve"> (Рабочий ток) Объем рециркулируемого воздуха внутреннего блока: </v>
      </c>
      <c r="O315" t="str">
        <f t="shared" si="44"/>
        <v xml:space="preserve"> (Внутренний блок) Размеры (Ш × Г × В): </v>
      </c>
      <c r="P315" t="str">
        <f t="shared" si="45"/>
        <v xml:space="preserve"> (Внутренний блок) Упаковка (Ш × Г × В): </v>
      </c>
      <c r="Q315" t="str">
        <f t="shared" si="46"/>
        <v xml:space="preserve"> (Внутренний блок) Масса (нетто / брутто): </v>
      </c>
      <c r="R315" t="str">
        <f>CONCATENATE($R$4,": ",CONCATENATE("S[",CONCATENATE(Worksheet!R309," / ",Worksheet!S309),"]"))</f>
        <v xml:space="preserve"> (Внутренний блок) Уровень шума мин. / макс.: S[ / ]</v>
      </c>
      <c r="S315" t="str">
        <f>CONCATENATE($S$4,": ",CONCATENATE("S[",Worksheet!AK309,"]"))</f>
        <v xml:space="preserve"> (Наружный блок) Марка компрессора: S[HIGHLY]</v>
      </c>
      <c r="T315" t="str">
        <f t="shared" si="47"/>
        <v xml:space="preserve"> (Наружный блок) Размеры (Ш × Г × В): </v>
      </c>
      <c r="U315" t="str">
        <f t="shared" si="48"/>
        <v xml:space="preserve"> (Наружный блок) Упаковка (Ш × Г × В): </v>
      </c>
      <c r="V315" t="str">
        <f t="shared" si="49"/>
        <v xml:space="preserve"> (Наружный блок) Масса (нетто / брутто): </v>
      </c>
      <c r="W315" t="str">
        <f>CONCATENATE($W$4,": ",CONCATENATE("N[",Worksheet!V309,"]"))</f>
        <v xml:space="preserve"> (Наружный блок) Максимальный уровень шума: N[]</v>
      </c>
      <c r="X315" t="str">
        <f>CONCATENATE("N[",Worksheet!AM309,"]")</f>
        <v>N[9,52]</v>
      </c>
      <c r="Y315" t="str">
        <f>CONCATENATE($Y$4,": ",CONCATENATE("N[",Worksheet!AN309,"]"))</f>
        <v xml:space="preserve"> (Соединительные трубы) Газовая линия : N[19,05]</v>
      </c>
      <c r="Z315" t="str">
        <f>CONCATENATE($Z$4,": ",CONCATENATE("N[",Worksheet!P309,"]"))</f>
        <v xml:space="preserve"> (Соединительные трубы) Максимальная длина трубопровода: N[50]</v>
      </c>
      <c r="AA315" t="str">
        <f>CONCATENATE($AA$4,": ",CONCATENATE("S[",Worksheet!Q309,"]"))</f>
        <v xml:space="preserve"> (Соединительные трубы) Максимальный перепад высот: S[30]</v>
      </c>
      <c r="AB315" t="str">
        <f>CONCATENATE($AB$4,": ",CONCATENATE("S[",CONCATENATE("от ",Worksheet!W309," до +",Worksheet!X309),"]"))</f>
        <v xml:space="preserve"> (Допустимая темп. наружного воздуха) Охлаждение: S[от 17 до +43]</v>
      </c>
      <c r="AC315" t="str">
        <f>CONCATENATE($AC$4,": ",CONCATENATE("S[",CONCATENATE("от ",Worksheet!Y309," до +",Worksheet!Z309),"]"))</f>
        <v xml:space="preserve"> (Допустимая темп. наружного воздуха) Обогрев: S[от -7 до +24]</v>
      </c>
    </row>
    <row r="316" spans="1:29" x14ac:dyDescent="0.25">
      <c r="A316" t="str">
        <f>CONCATENATE($A$4,": ",CONCATENATE("E[",Worksheet!B310,"]"))</f>
        <v>Производитель: E[QUATTROCLIMA]</v>
      </c>
      <c r="B316" s="11" t="str">
        <f>CONCATENATE($B$4,": ",CONCATENATE(Worksheet!C310,"[",IF(LEFT(TRIM(Worksheet!D310),6)="Сплит-","Сплит-система",IF(LEFT(TRIM(Worksheet!D310),1)="Блок н","Наружный блок","Блок внутренний")),"]"))</f>
        <v xml:space="preserve"> Тип: PAC[Сплит-система]</v>
      </c>
      <c r="C316" t="str">
        <f>CONCATENATE($C$4,": ",CONCATENATE("N[",Worksheet!L310,"]"))</f>
        <v xml:space="preserve"> (Сплит система) Холодопроизводительность: N[5,28]</v>
      </c>
      <c r="D316" t="str">
        <f>CONCATENATE($D$4,": ",CONCATENATE("N[",Worksheet!AC310,"]"))</f>
        <v xml:space="preserve"> (Сплит система) Площадь помещения: N[]</v>
      </c>
      <c r="E316" t="str">
        <f>CONCATENATE($E$4,": ",IF(Worksheet!K310="Y",CONCATENATE("S[","да]"),CONCATENATE("S[","нет]")))</f>
        <v xml:space="preserve"> (Сплит система) Инвертор: S[нет]</v>
      </c>
      <c r="F316" t="str">
        <f>CONCATENATE($F$4,": ",CONCATENATE("N[",Worksheet!M310,"]"))</f>
        <v xml:space="preserve"> (Сплит система) Теплопроизводительность: N[5,60]</v>
      </c>
      <c r="G316" t="str">
        <f>CONCATENATE($G$4,": ",CONCATENATE("N[",Worksheet!N310,"]"))</f>
        <v xml:space="preserve"> (Потребляемая мощность) Охлаждение: N[1,73]</v>
      </c>
      <c r="H316" t="str">
        <f>CONCATENATE($H$4,": ",CONCATENATE("N[",Worksheet!O310,"]"))</f>
        <v xml:space="preserve"> (Потребляемая мощность) Обогрев: N[1,55]</v>
      </c>
      <c r="I316" t="str">
        <f t="shared" si="40"/>
        <v xml:space="preserve"> (Рабочий ток) Охлаждение: </v>
      </c>
      <c r="J316" t="str">
        <f t="shared" si="50"/>
        <v xml:space="preserve"> (Рабочий ток) Обогрев: </v>
      </c>
      <c r="K316" t="str">
        <f t="shared" si="50"/>
        <v xml:space="preserve"> (Рабочий ток) Обогрев: </v>
      </c>
      <c r="L316" t="str">
        <f>CONCATENATE($L$4,": ",CONCATENATE("S[",Worksheet!AT310,"]"))</f>
        <v xml:space="preserve"> (Рабочий ток) Хладагент: S[R410A]</v>
      </c>
      <c r="M316" t="str">
        <f t="shared" si="42"/>
        <v xml:space="preserve"> (Рабочий ток) Количество хладагента: </v>
      </c>
      <c r="N316" t="str">
        <f t="shared" si="43"/>
        <v xml:space="preserve"> (Рабочий ток) Объем рециркулируемого воздуха внутреннего блока: </v>
      </c>
      <c r="O316" t="str">
        <f t="shared" si="44"/>
        <v xml:space="preserve"> (Внутренний блок) Размеры (Ш × Г × В): </v>
      </c>
      <c r="P316" t="str">
        <f t="shared" si="45"/>
        <v xml:space="preserve"> (Внутренний блок) Упаковка (Ш × Г × В): </v>
      </c>
      <c r="Q316" t="str">
        <f t="shared" si="46"/>
        <v xml:space="preserve"> (Внутренний блок) Масса (нетто / брутто): </v>
      </c>
      <c r="R316" t="str">
        <f>CONCATENATE($R$4,": ",CONCATENATE("S[",CONCATENATE(Worksheet!R310," / ",Worksheet!S310),"]"))</f>
        <v xml:space="preserve"> (Внутренний блок) Уровень шума мин. / макс.: S[ / ]</v>
      </c>
      <c r="S316" t="str">
        <f>CONCATENATE($S$4,": ",CONCATENATE("S[",Worksheet!AK310,"]"))</f>
        <v xml:space="preserve"> (Наружный блок) Марка компрессора: S[HIGHLY]</v>
      </c>
      <c r="T316" t="str">
        <f t="shared" si="47"/>
        <v xml:space="preserve"> (Наружный блок) Размеры (Ш × Г × В): </v>
      </c>
      <c r="U316" t="str">
        <f t="shared" si="48"/>
        <v xml:space="preserve"> (Наружный блок) Упаковка (Ш × Г × В): </v>
      </c>
      <c r="V316" t="str">
        <f t="shared" si="49"/>
        <v xml:space="preserve"> (Наружный блок) Масса (нетто / брутто): </v>
      </c>
      <c r="W316" t="str">
        <f>CONCATENATE($W$4,": ",CONCATENATE("N[",Worksheet!V310,"]"))</f>
        <v xml:space="preserve"> (Наружный блок) Максимальный уровень шума: N[]</v>
      </c>
      <c r="X316" t="str">
        <f>CONCATENATE("N[",Worksheet!AM310,"]")</f>
        <v>N[6,35]</v>
      </c>
      <c r="Y316" t="str">
        <f>CONCATENATE($Y$4,": ",CONCATENATE("N[",Worksheet!AN310,"]"))</f>
        <v xml:space="preserve"> (Соединительные трубы) Газовая линия : N[12,7]</v>
      </c>
      <c r="Z316" t="str">
        <f>CONCATENATE($Z$4,": ",CONCATENATE("N[",Worksheet!P310,"]"))</f>
        <v xml:space="preserve"> (Соединительные трубы) Максимальная длина трубопровода: N[20]</v>
      </c>
      <c r="AA316" t="str">
        <f>CONCATENATE($AA$4,": ",CONCATENATE("S[",Worksheet!Q310,"]"))</f>
        <v xml:space="preserve"> (Соединительные трубы) Максимальный перепад высот: S[15]</v>
      </c>
      <c r="AB316" t="str">
        <f>CONCATENATE($AB$4,": ",CONCATENATE("S[",CONCATENATE("от ",Worksheet!W310," до +",Worksheet!X310),"]"))</f>
        <v xml:space="preserve"> (Допустимая темп. наружного воздуха) Охлаждение: S[от -15 до +49]</v>
      </c>
      <c r="AC316" t="str">
        <f>CONCATENATE($AC$4,": ",CONCATENATE("S[",CONCATENATE("от ",Worksheet!Y310," до +",Worksheet!Z310),"]"))</f>
        <v xml:space="preserve"> (Допустимая темп. наружного воздуха) Обогрев: S[от -15 до +24]</v>
      </c>
    </row>
    <row r="317" spans="1:29" x14ac:dyDescent="0.25">
      <c r="A317" t="str">
        <f>CONCATENATE($A$4,": ",CONCATENATE("E[",Worksheet!B311,"]"))</f>
        <v>Производитель: E[QUATTROCLIMA]</v>
      </c>
      <c r="B317" s="11" t="str">
        <f>CONCATENATE($B$4,": ",CONCATENATE(Worksheet!C311,"[",IF(LEFT(TRIM(Worksheet!D311),6)="Сплит-","Сплит-система",IF(LEFT(TRIM(Worksheet!D311),1)="Блок н","Наружный блок","Блок внутренний")),"]"))</f>
        <v xml:space="preserve"> Тип: PAC[Сплит-система]</v>
      </c>
      <c r="C317" t="str">
        <f>CONCATENATE($C$4,": ",CONCATENATE("N[",Worksheet!L311,"]"))</f>
        <v xml:space="preserve"> (Сплит система) Холодопроизводительность: N[7,03]</v>
      </c>
      <c r="D317" t="str">
        <f>CONCATENATE($D$4,": ",CONCATENATE("N[",Worksheet!AC311,"]"))</f>
        <v xml:space="preserve"> (Сплит система) Площадь помещения: N[]</v>
      </c>
      <c r="E317" t="str">
        <f>CONCATENATE($E$4,": ",IF(Worksheet!K311="Y",CONCATENATE("S[","да]"),CONCATENATE("S[","нет]")))</f>
        <v xml:space="preserve"> (Сплит система) Инвертор: S[нет]</v>
      </c>
      <c r="F317" t="str">
        <f>CONCATENATE($F$4,": ",CONCATENATE("N[",Worksheet!M311,"]"))</f>
        <v xml:space="preserve"> (Сплит система) Теплопроизводительность: N[7,40]</v>
      </c>
      <c r="G317" t="str">
        <f>CONCATENATE($G$4,": ",CONCATENATE("N[",Worksheet!N311,"]"))</f>
        <v xml:space="preserve"> (Потребляемая мощность) Охлаждение: N[2,15]</v>
      </c>
      <c r="H317" t="str">
        <f>CONCATENATE($H$4,": ",CONCATENATE("N[",Worksheet!O311,"]"))</f>
        <v xml:space="preserve"> (Потребляемая мощность) Обогрев: N[1,88]</v>
      </c>
      <c r="I317" t="str">
        <f t="shared" si="40"/>
        <v xml:space="preserve"> (Рабочий ток) Охлаждение: </v>
      </c>
      <c r="J317" t="str">
        <f t="shared" si="50"/>
        <v xml:space="preserve"> (Рабочий ток) Обогрев: </v>
      </c>
      <c r="K317" t="str">
        <f t="shared" si="50"/>
        <v xml:space="preserve"> (Рабочий ток) Обогрев: </v>
      </c>
      <c r="L317" t="str">
        <f>CONCATENATE($L$4,": ",CONCATENATE("S[",Worksheet!AT311,"]"))</f>
        <v xml:space="preserve"> (Рабочий ток) Хладагент: S[R410A]</v>
      </c>
      <c r="M317" t="str">
        <f t="shared" si="42"/>
        <v xml:space="preserve"> (Рабочий ток) Количество хладагента: </v>
      </c>
      <c r="N317" t="str">
        <f t="shared" si="43"/>
        <v xml:space="preserve"> (Рабочий ток) Объем рециркулируемого воздуха внутреннего блока: </v>
      </c>
      <c r="O317" t="str">
        <f t="shared" si="44"/>
        <v xml:space="preserve"> (Внутренний блок) Размеры (Ш × Г × В): </v>
      </c>
      <c r="P317" t="str">
        <f t="shared" si="45"/>
        <v xml:space="preserve"> (Внутренний блок) Упаковка (Ш × Г × В): </v>
      </c>
      <c r="Q317" t="str">
        <f t="shared" si="46"/>
        <v xml:space="preserve"> (Внутренний блок) Масса (нетто / брутто): </v>
      </c>
      <c r="R317" t="str">
        <f>CONCATENATE($R$4,": ",CONCATENATE("S[",CONCATENATE(Worksheet!R311," / ",Worksheet!S311),"]"))</f>
        <v xml:space="preserve"> (Внутренний блок) Уровень шума мин. / макс.: S[ / ]</v>
      </c>
      <c r="S317" t="str">
        <f>CONCATENATE($S$4,": ",CONCATENATE("S[",Worksheet!AK311,"]"))</f>
        <v xml:space="preserve"> (Наружный блок) Марка компрессора: S[HIGHLY]</v>
      </c>
      <c r="T317" t="str">
        <f t="shared" si="47"/>
        <v xml:space="preserve"> (Наружный блок) Размеры (Ш × Г × В): </v>
      </c>
      <c r="U317" t="str">
        <f t="shared" si="48"/>
        <v xml:space="preserve"> (Наружный блок) Упаковка (Ш × Г × В): </v>
      </c>
      <c r="V317" t="str">
        <f t="shared" si="49"/>
        <v xml:space="preserve"> (Наружный блок) Масса (нетто / брутто): </v>
      </c>
      <c r="W317" t="str">
        <f>CONCATENATE($W$4,": ",CONCATENATE("N[",Worksheet!V311,"]"))</f>
        <v xml:space="preserve"> (Наружный блок) Максимальный уровень шума: N[]</v>
      </c>
      <c r="X317" t="str">
        <f>CONCATENATE("N[",Worksheet!AM311,"]")</f>
        <v>N[9,52]</v>
      </c>
      <c r="Y317" t="str">
        <f>CONCATENATE($Y$4,": ",CONCATENATE("N[",Worksheet!AN311,"]"))</f>
        <v xml:space="preserve"> (Соединительные трубы) Газовая линия : N[15,88]</v>
      </c>
      <c r="Z317" t="str">
        <f>CONCATENATE($Z$4,": ",CONCATENATE("N[",Worksheet!P311,"]"))</f>
        <v xml:space="preserve"> (Соединительные трубы) Максимальная длина трубопровода: N[20]</v>
      </c>
      <c r="AA317" t="str">
        <f>CONCATENATE($AA$4,": ",CONCATENATE("S[",Worksheet!Q311,"]"))</f>
        <v xml:space="preserve"> (Соединительные трубы) Максимальный перепад высот: S[15]</v>
      </c>
      <c r="AB317" t="str">
        <f>CONCATENATE($AB$4,": ",CONCATENATE("S[",CONCATENATE("от ",Worksheet!W311," до +",Worksheet!X311),"]"))</f>
        <v xml:space="preserve"> (Допустимая темп. наружного воздуха) Охлаждение: S[от -15 до +49]</v>
      </c>
      <c r="AC317" t="str">
        <f>CONCATENATE($AC$4,": ",CONCATENATE("S[",CONCATENATE("от ",Worksheet!Y311," до +",Worksheet!Z311),"]"))</f>
        <v xml:space="preserve"> (Допустимая темп. наружного воздуха) Обогрев: S[от -15 до +24]</v>
      </c>
    </row>
    <row r="318" spans="1:29" x14ac:dyDescent="0.25">
      <c r="A318" t="str">
        <f>CONCATENATE($A$4,": ",CONCATENATE("E[",Worksheet!B312,"]"))</f>
        <v>Производитель: E[QUATTROCLIMA]</v>
      </c>
      <c r="B318" s="11" t="str">
        <f>CONCATENATE($B$4,": ",CONCATENATE(Worksheet!C312,"[",IF(LEFT(TRIM(Worksheet!D312),6)="Сплит-","Сплит-система",IF(LEFT(TRIM(Worksheet!D312),1)="Блок н","Наружный блок","Блок внутренний")),"]"))</f>
        <v xml:space="preserve"> Тип: PAC[Сплит-система]</v>
      </c>
      <c r="C318" t="str">
        <f>CONCATENATE($C$4,": ",CONCATENATE("N[",Worksheet!L312,"]"))</f>
        <v xml:space="preserve"> (Сплит система) Холодопроизводительность: N[10,55]</v>
      </c>
      <c r="D318" t="str">
        <f>CONCATENATE($D$4,": ",CONCATENATE("N[",Worksheet!AC312,"]"))</f>
        <v xml:space="preserve"> (Сплит система) Площадь помещения: N[]</v>
      </c>
      <c r="E318" t="str">
        <f>CONCATENATE($E$4,": ",IF(Worksheet!K312="Y",CONCATENATE("S[","да]"),CONCATENATE("S[","нет]")))</f>
        <v xml:space="preserve"> (Сплит система) Инвертор: S[нет]</v>
      </c>
      <c r="F318" t="str">
        <f>CONCATENATE($F$4,": ",CONCATENATE("N[",Worksheet!M312,"]"))</f>
        <v xml:space="preserve"> (Сплит система) Теплопроизводительность: N[11,70]</v>
      </c>
      <c r="G318" t="str">
        <f>CONCATENATE($G$4,": ",CONCATENATE("N[",Worksheet!N312,"]"))</f>
        <v xml:space="preserve"> (Потребляемая мощность) Охлаждение: N[3,50]</v>
      </c>
      <c r="H318" t="str">
        <f>CONCATENATE($H$4,": ",CONCATENATE("N[",Worksheet!O312,"]"))</f>
        <v xml:space="preserve"> (Потребляемая мощность) Обогрев: N[3,43]</v>
      </c>
      <c r="I318" t="str">
        <f t="shared" si="40"/>
        <v xml:space="preserve"> (Рабочий ток) Охлаждение: </v>
      </c>
      <c r="J318" t="str">
        <f t="shared" si="50"/>
        <v xml:space="preserve"> (Рабочий ток) Обогрев: </v>
      </c>
      <c r="K318" t="str">
        <f t="shared" si="50"/>
        <v xml:space="preserve"> (Рабочий ток) Обогрев: </v>
      </c>
      <c r="L318" t="str">
        <f>CONCATENATE($L$4,": ",CONCATENATE("S[",Worksheet!AT312,"]"))</f>
        <v xml:space="preserve"> (Рабочий ток) Хладагент: S[R410A]</v>
      </c>
      <c r="M318" t="str">
        <f t="shared" si="42"/>
        <v xml:space="preserve"> (Рабочий ток) Количество хладагента: </v>
      </c>
      <c r="N318" t="str">
        <f t="shared" si="43"/>
        <v xml:space="preserve"> (Рабочий ток) Объем рециркулируемого воздуха внутреннего блока: </v>
      </c>
      <c r="O318" t="str">
        <f t="shared" si="44"/>
        <v xml:space="preserve"> (Внутренний блок) Размеры (Ш × Г × В): </v>
      </c>
      <c r="P318" t="str">
        <f t="shared" si="45"/>
        <v xml:space="preserve"> (Внутренний блок) Упаковка (Ш × Г × В): </v>
      </c>
      <c r="Q318" t="str">
        <f t="shared" si="46"/>
        <v xml:space="preserve"> (Внутренний блок) Масса (нетто / брутто): </v>
      </c>
      <c r="R318" t="str">
        <f>CONCATENATE($R$4,": ",CONCATENATE("S[",CONCATENATE(Worksheet!R312," / ",Worksheet!S312),"]"))</f>
        <v xml:space="preserve"> (Внутренний блок) Уровень шума мин. / макс.: S[ / ]</v>
      </c>
      <c r="S318" t="str">
        <f>CONCATENATE($S$4,": ",CONCATENATE("S[",Worksheet!AK312,"]"))</f>
        <v xml:space="preserve"> (Наружный блок) Марка компрессора: S[Gree]</v>
      </c>
      <c r="T318" t="str">
        <f t="shared" si="47"/>
        <v xml:space="preserve"> (Наружный блок) Размеры (Ш × Г × В): </v>
      </c>
      <c r="U318" t="str">
        <f t="shared" si="48"/>
        <v xml:space="preserve"> (Наружный блок) Упаковка (Ш × Г × В): </v>
      </c>
      <c r="V318" t="str">
        <f t="shared" si="49"/>
        <v xml:space="preserve"> (Наружный блок) Масса (нетто / брутто): </v>
      </c>
      <c r="W318" t="str">
        <f>CONCATENATE($W$4,": ",CONCATENATE("N[",Worksheet!V312,"]"))</f>
        <v xml:space="preserve"> (Наружный блок) Максимальный уровень шума: N[]</v>
      </c>
      <c r="X318" t="str">
        <f>CONCATENATE("N[",Worksheet!AM312,"]")</f>
        <v>N[9,52]</v>
      </c>
      <c r="Y318" t="str">
        <f>CONCATENATE($Y$4,": ",CONCATENATE("N[",Worksheet!AN312,"]"))</f>
        <v xml:space="preserve"> (Соединительные трубы) Газовая линия : N[15,88]</v>
      </c>
      <c r="Z318" t="str">
        <f>CONCATENATE($Z$4,": ",CONCATENATE("N[",Worksheet!P312,"]"))</f>
        <v xml:space="preserve"> (Соединительные трубы) Максимальная длина трубопровода: N[30]</v>
      </c>
      <c r="AA318" t="str">
        <f>CONCATENATE($AA$4,": ",CONCATENATE("S[",Worksheet!Q312,"]"))</f>
        <v xml:space="preserve"> (Соединительные трубы) Максимальный перепад высот: S[20]</v>
      </c>
      <c r="AB318" t="str">
        <f>CONCATENATE($AB$4,": ",CONCATENATE("S[",CONCATENATE("от ",Worksheet!W312," до +",Worksheet!X312),"]"))</f>
        <v xml:space="preserve"> (Допустимая темп. наружного воздуха) Охлаждение: S[от -15 до +49]</v>
      </c>
      <c r="AC318" t="str">
        <f>CONCATENATE($AC$4,": ",CONCATENATE("S[",CONCATENATE("от ",Worksheet!Y312," до +",Worksheet!Z312),"]"))</f>
        <v xml:space="preserve"> (Допустимая темп. наружного воздуха) Обогрев: S[от -15 до +24]</v>
      </c>
    </row>
    <row r="319" spans="1:29" x14ac:dyDescent="0.25">
      <c r="A319" t="str">
        <f>CONCATENATE($A$4,": ",CONCATENATE("E[",Worksheet!B313,"]"))</f>
        <v>Производитель: E[QUATTROCLIMA]</v>
      </c>
      <c r="B319" s="11" t="str">
        <f>CONCATENATE($B$4,": ",CONCATENATE(Worksheet!C313,"[",IF(LEFT(TRIM(Worksheet!D313),6)="Сплит-","Сплит-система",IF(LEFT(TRIM(Worksheet!D313),1)="Блок н","Наружный блок","Блок внутренний")),"]"))</f>
        <v xml:space="preserve"> Тип: PAC[Сплит-система]</v>
      </c>
      <c r="C319" t="str">
        <f>CONCATENATE($C$4,": ",CONCATENATE("N[",Worksheet!L313,"]"))</f>
        <v xml:space="preserve"> (Сплит система) Холодопроизводительность: N[14,07]</v>
      </c>
      <c r="D319" t="str">
        <f>CONCATENATE($D$4,": ",CONCATENATE("N[",Worksheet!AC313,"]"))</f>
        <v xml:space="preserve"> (Сплит система) Площадь помещения: N[]</v>
      </c>
      <c r="E319" t="str">
        <f>CONCATENATE($E$4,": ",IF(Worksheet!K313="Y",CONCATENATE("S[","да]"),CONCATENATE("S[","нет]")))</f>
        <v xml:space="preserve"> (Сплит система) Инвертор: S[нет]</v>
      </c>
      <c r="F319" t="str">
        <f>CONCATENATE($F$4,": ",CONCATENATE("N[",Worksheet!M313,"]"))</f>
        <v xml:space="preserve"> (Сплит система) Теплопроизводительность: N[15,24]</v>
      </c>
      <c r="G319" t="str">
        <f>CONCATENATE($G$4,": ",CONCATENATE("N[",Worksheet!N313,"]"))</f>
        <v xml:space="preserve"> (Потребляемая мощность) Охлаждение: N[4,68]</v>
      </c>
      <c r="H319" t="str">
        <f>CONCATENATE($H$4,": ",CONCATENATE("N[",Worksheet!O313,"]"))</f>
        <v xml:space="preserve"> (Потребляемая мощность) Обогрев: N[4,42]</v>
      </c>
      <c r="I319" t="str">
        <f t="shared" si="40"/>
        <v xml:space="preserve"> (Рабочий ток) Охлаждение: </v>
      </c>
      <c r="J319" t="str">
        <f t="shared" si="50"/>
        <v xml:space="preserve"> (Рабочий ток) Обогрев: </v>
      </c>
      <c r="K319" t="str">
        <f t="shared" si="50"/>
        <v xml:space="preserve"> (Рабочий ток) Обогрев: </v>
      </c>
      <c r="L319" t="str">
        <f>CONCATENATE($L$4,": ",CONCATENATE("S[",Worksheet!AT313,"]"))</f>
        <v xml:space="preserve"> (Рабочий ток) Хладагент: S[R410A]</v>
      </c>
      <c r="M319" t="str">
        <f t="shared" si="42"/>
        <v xml:space="preserve"> (Рабочий ток) Количество хладагента: </v>
      </c>
      <c r="N319" t="str">
        <f t="shared" si="43"/>
        <v xml:space="preserve"> (Рабочий ток) Объем рециркулируемого воздуха внутреннего блока: </v>
      </c>
      <c r="O319" t="str">
        <f t="shared" si="44"/>
        <v xml:space="preserve"> (Внутренний блок) Размеры (Ш × Г × В): </v>
      </c>
      <c r="P319" t="str">
        <f t="shared" si="45"/>
        <v xml:space="preserve"> (Внутренний блок) Упаковка (Ш × Г × В): </v>
      </c>
      <c r="Q319" t="str">
        <f t="shared" si="46"/>
        <v xml:space="preserve"> (Внутренний блок) Масса (нетто / брутто): </v>
      </c>
      <c r="R319" t="str">
        <f>CONCATENATE($R$4,": ",CONCATENATE("S[",CONCATENATE(Worksheet!R313," / ",Worksheet!S313),"]"))</f>
        <v xml:space="preserve"> (Внутренний блок) Уровень шума мин. / макс.: S[ / ]</v>
      </c>
      <c r="S319" t="str">
        <f>CONCATENATE($S$4,": ",CONCATENATE("S[",Worksheet!AK313,"]"))</f>
        <v xml:space="preserve"> (Наружный блок) Марка компрессора: S[GMCC]</v>
      </c>
      <c r="T319" t="str">
        <f t="shared" si="47"/>
        <v xml:space="preserve"> (Наружный блок) Размеры (Ш × Г × В): </v>
      </c>
      <c r="U319" t="str">
        <f t="shared" si="48"/>
        <v xml:space="preserve"> (Наружный блок) Упаковка (Ш × Г × В): </v>
      </c>
      <c r="V319" t="str">
        <f t="shared" si="49"/>
        <v xml:space="preserve"> (Наружный блок) Масса (нетто / брутто): </v>
      </c>
      <c r="W319" t="str">
        <f>CONCATENATE($W$4,": ",CONCATENATE("N[",Worksheet!V313,"]"))</f>
        <v xml:space="preserve"> (Наружный блок) Максимальный уровень шума: N[]</v>
      </c>
      <c r="X319" t="str">
        <f>CONCATENATE("N[",Worksheet!AM313,"]")</f>
        <v>N[9,52]</v>
      </c>
      <c r="Y319" t="str">
        <f>CONCATENATE($Y$4,": ",CONCATENATE("N[",Worksheet!AN313,"]"))</f>
        <v xml:space="preserve"> (Соединительные трубы) Газовая линия : N[19,05]</v>
      </c>
      <c r="Z319" t="str">
        <f>CONCATENATE($Z$4,": ",CONCATENATE("N[",Worksheet!P313,"]"))</f>
        <v xml:space="preserve"> (Соединительные трубы) Максимальная длина трубопровода: N[50]</v>
      </c>
      <c r="AA319" t="str">
        <f>CONCATENATE($AA$4,": ",CONCATENATE("S[",Worksheet!Q313,"]"))</f>
        <v xml:space="preserve"> (Соединительные трубы) Максимальный перепад высот: S[30]</v>
      </c>
      <c r="AB319" t="str">
        <f>CONCATENATE($AB$4,": ",CONCATENATE("S[",CONCATENATE("от ",Worksheet!W313," до +",Worksheet!X313),"]"))</f>
        <v xml:space="preserve"> (Допустимая темп. наружного воздуха) Охлаждение: S[от -15 до +49]</v>
      </c>
      <c r="AC319" t="str">
        <f>CONCATENATE($AC$4,": ",CONCATENATE("S[",CONCATENATE("от ",Worksheet!Y313," до +",Worksheet!Z313),"]"))</f>
        <v xml:space="preserve"> (Допустимая темп. наружного воздуха) Обогрев: S[от -15 до +24]</v>
      </c>
    </row>
    <row r="320" spans="1:29" x14ac:dyDescent="0.25">
      <c r="A320" t="str">
        <f>CONCATENATE($A$4,": ",CONCATENATE("E[",Worksheet!B314,"]"))</f>
        <v>Производитель: E[QUATTROCLIMA]</v>
      </c>
      <c r="B320" s="11" t="str">
        <f>CONCATENATE($B$4,": ",CONCATENATE(Worksheet!C314,"[",IF(LEFT(TRIM(Worksheet!D314),6)="Сплит-","Сплит-система",IF(LEFT(TRIM(Worksheet!D314),1)="Блок н","Наружный блок","Блок внутренний")),"]"))</f>
        <v xml:space="preserve"> Тип: PAC[Сплит-система]</v>
      </c>
      <c r="C320" t="str">
        <f>CONCATENATE($C$4,": ",CONCATENATE("N[",Worksheet!L314,"]"))</f>
        <v xml:space="preserve"> (Сплит система) Холодопроизводительность: N[16,12]</v>
      </c>
      <c r="D320" t="str">
        <f>CONCATENATE($D$4,": ",CONCATENATE("N[",Worksheet!AC314,"]"))</f>
        <v xml:space="preserve"> (Сплит система) Площадь помещения: N[]</v>
      </c>
      <c r="E320" t="str">
        <f>CONCATENATE($E$4,": ",IF(Worksheet!K314="Y",CONCATENATE("S[","да]"),CONCATENATE("S[","нет]")))</f>
        <v xml:space="preserve"> (Сплит система) Инвертор: S[нет]</v>
      </c>
      <c r="F320" t="str">
        <f>CONCATENATE($F$4,": ",CONCATENATE("N[",Worksheet!M314,"]"))</f>
        <v xml:space="preserve"> (Сплит система) Теплопроизводительность: N[17,60]</v>
      </c>
      <c r="G320" t="str">
        <f>CONCATENATE($G$4,": ",CONCATENATE("N[",Worksheet!N314,"]"))</f>
        <v xml:space="preserve"> (Потребляемая мощность) Охлаждение: N[5,55]</v>
      </c>
      <c r="H320" t="str">
        <f>CONCATENATE($H$4,": ",CONCATENATE("N[",Worksheet!O314,"]"))</f>
        <v xml:space="preserve"> (Потребляемая мощность) Обогрев: N[5,01]</v>
      </c>
      <c r="I320" t="str">
        <f t="shared" si="40"/>
        <v xml:space="preserve"> (Рабочий ток) Охлаждение: </v>
      </c>
      <c r="J320" t="str">
        <f t="shared" si="50"/>
        <v xml:space="preserve"> (Рабочий ток) Обогрев: </v>
      </c>
      <c r="K320" t="str">
        <f t="shared" si="50"/>
        <v xml:space="preserve"> (Рабочий ток) Обогрев: </v>
      </c>
      <c r="L320" t="str">
        <f>CONCATENATE($L$4,": ",CONCATENATE("S[",Worksheet!AT314,"]"))</f>
        <v xml:space="preserve"> (Рабочий ток) Хладагент: S[R410A]</v>
      </c>
      <c r="M320" t="str">
        <f t="shared" si="42"/>
        <v xml:space="preserve"> (Рабочий ток) Количество хладагента: </v>
      </c>
      <c r="N320" t="str">
        <f t="shared" si="43"/>
        <v xml:space="preserve"> (Рабочий ток) Объем рециркулируемого воздуха внутреннего блока: </v>
      </c>
      <c r="O320" t="str">
        <f t="shared" si="44"/>
        <v xml:space="preserve"> (Внутренний блок) Размеры (Ш × Г × В): </v>
      </c>
      <c r="P320" t="str">
        <f t="shared" si="45"/>
        <v xml:space="preserve"> (Внутренний блок) Упаковка (Ш × Г × В): </v>
      </c>
      <c r="Q320" t="str">
        <f t="shared" si="46"/>
        <v xml:space="preserve"> (Внутренний блок) Масса (нетто / брутто): </v>
      </c>
      <c r="R320" t="str">
        <f>CONCATENATE($R$4,": ",CONCATENATE("S[",CONCATENATE(Worksheet!R314," / ",Worksheet!S314),"]"))</f>
        <v xml:space="preserve"> (Внутренний блок) Уровень шума мин. / макс.: S[ / ]</v>
      </c>
      <c r="S320" t="str">
        <f>CONCATENATE($S$4,": ",CONCATENATE("S[",Worksheet!AK314,"]"))</f>
        <v xml:space="preserve"> (Наружный блок) Марка компрессора: S[GMCC]</v>
      </c>
      <c r="T320" t="str">
        <f t="shared" si="47"/>
        <v xml:space="preserve"> (Наружный блок) Размеры (Ш × Г × В): </v>
      </c>
      <c r="U320" t="str">
        <f t="shared" si="48"/>
        <v xml:space="preserve"> (Наружный блок) Упаковка (Ш × Г × В): </v>
      </c>
      <c r="V320" t="str">
        <f t="shared" si="49"/>
        <v xml:space="preserve"> (Наружный блок) Масса (нетто / брутто): </v>
      </c>
      <c r="W320" t="str">
        <f>CONCATENATE($W$4,": ",CONCATENATE("N[",Worksheet!V314,"]"))</f>
        <v xml:space="preserve"> (Наружный блок) Максимальный уровень шума: N[]</v>
      </c>
      <c r="X320" t="str">
        <f>CONCATENATE("N[",Worksheet!AM314,"]")</f>
        <v>N[9,52]</v>
      </c>
      <c r="Y320" t="str">
        <f>CONCATENATE($Y$4,": ",CONCATENATE("N[",Worksheet!AN314,"]"))</f>
        <v xml:space="preserve"> (Соединительные трубы) Газовая линия : N[19,05]</v>
      </c>
      <c r="Z320" t="str">
        <f>CONCATENATE($Z$4,": ",CONCATENATE("N[",Worksheet!P314,"]"))</f>
        <v xml:space="preserve"> (Соединительные трубы) Максимальная длина трубопровода: N[50]</v>
      </c>
      <c r="AA320" t="str">
        <f>CONCATENATE($AA$4,": ",CONCATENATE("S[",Worksheet!Q314,"]"))</f>
        <v xml:space="preserve"> (Соединительные трубы) Максимальный перепад высот: S[30]</v>
      </c>
      <c r="AB320" t="str">
        <f>CONCATENATE($AB$4,": ",CONCATENATE("S[",CONCATENATE("от ",Worksheet!W314," до +",Worksheet!X314),"]"))</f>
        <v xml:space="preserve"> (Допустимая темп. наружного воздуха) Охлаждение: S[от -15 до +49]</v>
      </c>
      <c r="AC320" t="str">
        <f>CONCATENATE($AC$4,": ",CONCATENATE("S[",CONCATENATE("от ",Worksheet!Y314," до +",Worksheet!Z314),"]"))</f>
        <v xml:space="preserve"> (Допустимая темп. наружного воздуха) Обогрев: S[от -15 до +24]</v>
      </c>
    </row>
    <row r="321" spans="1:29" x14ac:dyDescent="0.25">
      <c r="A321" t="str">
        <f>CONCATENATE($A$4,": ",CONCATENATE("E[",Worksheet!B315,"]"))</f>
        <v>Производитель: E[QUATTROCLIMA]</v>
      </c>
      <c r="B321" s="11" t="str">
        <f>CONCATENATE($B$4,": ",CONCATENATE(Worksheet!C315,"[",IF(LEFT(TRIM(Worksheet!D315),6)="Сплит-","Сплит-система",IF(LEFT(TRIM(Worksheet!D315),1)="Блок н","Наружный блок","Блок внутренний")),"]"))</f>
        <v xml:space="preserve"> Тип: PAC[Сплит-система]</v>
      </c>
      <c r="C321" t="str">
        <f>CONCATENATE($C$4,": ",CONCATENATE("N[",Worksheet!L315,"]"))</f>
        <v xml:space="preserve"> (Сплит система) Холодопроизводительность: N[3,52]</v>
      </c>
      <c r="D321" t="str">
        <f>CONCATENATE($D$4,": ",CONCATENATE("N[",Worksheet!AC315,"]"))</f>
        <v xml:space="preserve"> (Сплит система) Площадь помещения: N[25]</v>
      </c>
      <c r="E321" t="str">
        <f>CONCATENATE($E$4,": ",IF(Worksheet!K315="Y",CONCATENATE("S[","да]"),CONCATENATE("S[","нет]")))</f>
        <v xml:space="preserve"> (Сплит система) Инвертор: S[нет]</v>
      </c>
      <c r="F321" t="str">
        <f>CONCATENATE($F$4,": ",CONCATENATE("N[",Worksheet!M315,"]"))</f>
        <v xml:space="preserve"> (Сплит система) Теплопроизводительность: N[3,96]</v>
      </c>
      <c r="G321" t="str">
        <f>CONCATENATE($G$4,": ",CONCATENATE("N[",Worksheet!N315,"]"))</f>
        <v xml:space="preserve"> (Потребляемая мощность) Охлаждение: N[1,160]</v>
      </c>
      <c r="H321" t="str">
        <f>CONCATENATE($H$4,": ",CONCATENATE("N[",Worksheet!O315,"]"))</f>
        <v xml:space="preserve"> (Потребляемая мощность) Обогрев: N[1,220]</v>
      </c>
      <c r="I321" t="str">
        <f t="shared" si="40"/>
        <v xml:space="preserve"> (Рабочий ток) Охлаждение: </v>
      </c>
      <c r="J321" t="str">
        <f t="shared" si="50"/>
        <v xml:space="preserve"> (Рабочий ток) Обогрев: </v>
      </c>
      <c r="K321" t="str">
        <f t="shared" si="50"/>
        <v xml:space="preserve"> (Рабочий ток) Обогрев: </v>
      </c>
      <c r="L321" t="str">
        <f>CONCATENATE($L$4,": ",CONCATENATE("S[",Worksheet!AT315,"]"))</f>
        <v xml:space="preserve"> (Рабочий ток) Хладагент: S[R410A]</v>
      </c>
      <c r="M321" t="str">
        <f t="shared" si="42"/>
        <v xml:space="preserve"> (Рабочий ток) Количество хладагента: </v>
      </c>
      <c r="N321" t="str">
        <f t="shared" si="43"/>
        <v xml:space="preserve"> (Рабочий ток) Объем рециркулируемого воздуха внутреннего блока: </v>
      </c>
      <c r="O321" t="str">
        <f t="shared" si="44"/>
        <v xml:space="preserve"> (Внутренний блок) Размеры (Ш × Г × В): </v>
      </c>
      <c r="P321" t="str">
        <f t="shared" si="45"/>
        <v xml:space="preserve"> (Внутренний блок) Упаковка (Ш × Г × В): </v>
      </c>
      <c r="Q321" t="str">
        <f t="shared" si="46"/>
        <v xml:space="preserve"> (Внутренний блок) Масса (нетто / брутто): </v>
      </c>
      <c r="R321" t="str">
        <f>CONCATENATE($R$4,": ",CONCATENATE("S[",CONCATENATE(Worksheet!R315," / ",Worksheet!S315),"]"))</f>
        <v xml:space="preserve"> (Внутренний блок) Уровень шума мин. / макс.: S[ / ]</v>
      </c>
      <c r="S321" t="str">
        <f>CONCATENATE($S$4,": ",CONCATENATE("S[",Worksheet!AK315,"]"))</f>
        <v xml:space="preserve"> (Наружный блок) Марка компрессора: S[Gree]</v>
      </c>
      <c r="T321" t="str">
        <f t="shared" si="47"/>
        <v xml:space="preserve"> (Наружный блок) Размеры (Ш × Г × В): </v>
      </c>
      <c r="U321" t="str">
        <f t="shared" si="48"/>
        <v xml:space="preserve"> (Наружный блок) Упаковка (Ш × Г × В): </v>
      </c>
      <c r="V321" t="str">
        <f t="shared" si="49"/>
        <v xml:space="preserve"> (Наружный блок) Масса (нетто / брутто): </v>
      </c>
      <c r="W321" t="str">
        <f>CONCATENATE($W$4,": ",CONCATENATE("N[",Worksheet!V315,"]"))</f>
        <v xml:space="preserve"> (Наружный блок) Максимальный уровень шума: N[]</v>
      </c>
      <c r="X321" t="str">
        <f>CONCATENATE("N[",Worksheet!AM315,"]")</f>
        <v>N[6,35]</v>
      </c>
      <c r="Y321" t="str">
        <f>CONCATENATE($Y$4,": ",CONCATENATE("N[",Worksheet!AN315,"]"))</f>
        <v xml:space="preserve"> (Соединительные трубы) Газовая линия : N[12,7]</v>
      </c>
      <c r="Z321" t="str">
        <f>CONCATENATE($Z$4,": ",CONCATENATE("N[",Worksheet!P315,"]"))</f>
        <v xml:space="preserve"> (Соединительные трубы) Максимальная длина трубопровода: N[15]</v>
      </c>
      <c r="AA321" t="str">
        <f>CONCATENATE($AA$4,": ",CONCATENATE("S[",Worksheet!Q315,"]"))</f>
        <v xml:space="preserve"> (Соединительные трубы) Максимальный перепад высот: S[10]</v>
      </c>
      <c r="AB321" t="str">
        <f>CONCATENATE($AB$4,": ",CONCATENATE("S[",CONCATENATE("от ",Worksheet!W315," до +",Worksheet!X315),"]"))</f>
        <v xml:space="preserve"> (Допустимая темп. наружного воздуха) Охлаждение: S[от -15 до +49]</v>
      </c>
      <c r="AC321" t="str">
        <f>CONCATENATE($AC$4,": ",CONCATENATE("S[",CONCATENATE("от ",Worksheet!Y315," до +",Worksheet!Z315),"]"))</f>
        <v xml:space="preserve"> (Допустимая темп. наружного воздуха) Обогрев: S[от -15 до +24]</v>
      </c>
    </row>
    <row r="322" spans="1:29" x14ac:dyDescent="0.25">
      <c r="A322" t="str">
        <f>CONCATENATE($A$4,": ",CONCATENATE("E[",Worksheet!B316,"]"))</f>
        <v>Производитель: E[QUATTROCLIMA]</v>
      </c>
      <c r="B322" s="11" t="str">
        <f>CONCATENATE($B$4,": ",CONCATENATE(Worksheet!C316,"[",IF(LEFT(TRIM(Worksheet!D316),6)="Сплит-","Сплит-система",IF(LEFT(TRIM(Worksheet!D316),1)="Блок н","Наружный блок","Блок внутренний")),"]"))</f>
        <v xml:space="preserve"> Тип: PAC[Сплит-система]</v>
      </c>
      <c r="C322" t="str">
        <f>CONCATENATE($C$4,": ",CONCATENATE("N[",Worksheet!L316,"]"))</f>
        <v xml:space="preserve"> (Сплит система) Холодопроизводительность: N[5,28]</v>
      </c>
      <c r="D322" t="str">
        <f>CONCATENATE($D$4,": ",CONCATENATE("N[",Worksheet!AC316,"]"))</f>
        <v xml:space="preserve"> (Сплит система) Площадь помещения: N[35]</v>
      </c>
      <c r="E322" t="str">
        <f>CONCATENATE($E$4,": ",IF(Worksheet!K316="Y",CONCATENATE("S[","да]"),CONCATENATE("S[","нет]")))</f>
        <v xml:space="preserve"> (Сплит система) Инвертор: S[нет]</v>
      </c>
      <c r="F322" t="str">
        <f>CONCATENATE($F$4,": ",CONCATENATE("N[",Worksheet!M316,"]"))</f>
        <v xml:space="preserve"> (Сплит система) Теплопроизводительность: N[5,60]</v>
      </c>
      <c r="G322" t="str">
        <f>CONCATENATE($G$4,": ",CONCATENATE("N[",Worksheet!N316,"]"))</f>
        <v xml:space="preserve"> (Потребляемая мощность) Охлаждение: N[1,700]</v>
      </c>
      <c r="H322" t="str">
        <f>CONCATENATE($H$4,": ",CONCATENATE("N[",Worksheet!O316,"]"))</f>
        <v xml:space="preserve"> (Потребляемая мощность) Обогрев: N[1,640]</v>
      </c>
      <c r="I322" t="str">
        <f t="shared" si="40"/>
        <v xml:space="preserve"> (Рабочий ток) Охлаждение: </v>
      </c>
      <c r="J322" t="str">
        <f t="shared" si="50"/>
        <v xml:space="preserve"> (Рабочий ток) Обогрев: </v>
      </c>
      <c r="K322" t="str">
        <f t="shared" si="50"/>
        <v xml:space="preserve"> (Рабочий ток) Обогрев: </v>
      </c>
      <c r="L322" t="str">
        <f>CONCATENATE($L$4,": ",CONCATENATE("S[",Worksheet!AT316,"]"))</f>
        <v xml:space="preserve"> (Рабочий ток) Хладагент: S[R410A]</v>
      </c>
      <c r="M322" t="str">
        <f t="shared" si="42"/>
        <v xml:space="preserve"> (Рабочий ток) Количество хладагента: </v>
      </c>
      <c r="N322" t="str">
        <f t="shared" si="43"/>
        <v xml:space="preserve"> (Рабочий ток) Объем рециркулируемого воздуха внутреннего блока: </v>
      </c>
      <c r="O322" t="str">
        <f t="shared" si="44"/>
        <v xml:space="preserve"> (Внутренний блок) Размеры (Ш × Г × В): </v>
      </c>
      <c r="P322" t="str">
        <f t="shared" si="45"/>
        <v xml:space="preserve"> (Внутренний блок) Упаковка (Ш × Г × В): </v>
      </c>
      <c r="Q322" t="str">
        <f t="shared" si="46"/>
        <v xml:space="preserve"> (Внутренний блок) Масса (нетто / брутто): </v>
      </c>
      <c r="R322" t="str">
        <f>CONCATENATE($R$4,": ",CONCATENATE("S[",CONCATENATE(Worksheet!R316," / ",Worksheet!S316),"]"))</f>
        <v xml:space="preserve"> (Внутренний блок) Уровень шума мин. / макс.: S[ / ]</v>
      </c>
      <c r="S322" t="str">
        <f>CONCATENATE($S$4,": ",CONCATENATE("S[",Worksheet!AK316,"]"))</f>
        <v xml:space="preserve"> (Наружный блок) Марка компрессора: S[HIGHLY]</v>
      </c>
      <c r="T322" t="str">
        <f t="shared" si="47"/>
        <v xml:space="preserve"> (Наружный блок) Размеры (Ш × Г × В): </v>
      </c>
      <c r="U322" t="str">
        <f t="shared" si="48"/>
        <v xml:space="preserve"> (Наружный блок) Упаковка (Ш × Г × В): </v>
      </c>
      <c r="V322" t="str">
        <f t="shared" si="49"/>
        <v xml:space="preserve"> (Наружный блок) Масса (нетто / брутто): </v>
      </c>
      <c r="W322" t="str">
        <f>CONCATENATE($W$4,": ",CONCATENATE("N[",Worksheet!V316,"]"))</f>
        <v xml:space="preserve"> (Наружный блок) Максимальный уровень шума: N[]</v>
      </c>
      <c r="X322" t="str">
        <f>CONCATENATE("N[",Worksheet!AM316,"]")</f>
        <v>N[6,35]</v>
      </c>
      <c r="Y322" t="str">
        <f>CONCATENATE($Y$4,": ",CONCATENATE("N[",Worksheet!AN316,"]"))</f>
        <v xml:space="preserve"> (Соединительные трубы) Газовая линия : N[12,7]</v>
      </c>
      <c r="Z322" t="str">
        <f>CONCATENATE($Z$4,": ",CONCATENATE("N[",Worksheet!P316,"]"))</f>
        <v xml:space="preserve"> (Соединительные трубы) Максимальная длина трубопровода: N[20]</v>
      </c>
      <c r="AA322" t="str">
        <f>CONCATENATE($AA$4,": ",CONCATENATE("S[",Worksheet!Q316,"]"))</f>
        <v xml:space="preserve"> (Соединительные трубы) Максимальный перепад высот: S[15]</v>
      </c>
      <c r="AB322" t="str">
        <f>CONCATENATE($AB$4,": ",CONCATENATE("S[",CONCATENATE("от ",Worksheet!W316," до +",Worksheet!X316),"]"))</f>
        <v xml:space="preserve"> (Допустимая темп. наружного воздуха) Охлаждение: S[от -15 до +49]</v>
      </c>
      <c r="AC322" t="str">
        <f>CONCATENATE($AC$4,": ",CONCATENATE("S[",CONCATENATE("от ",Worksheet!Y316," до +",Worksheet!Z316),"]"))</f>
        <v xml:space="preserve"> (Допустимая темп. наружного воздуха) Обогрев: S[от -15 до +24]</v>
      </c>
    </row>
    <row r="323" spans="1:29" x14ac:dyDescent="0.25">
      <c r="A323" t="str">
        <f>CONCATENATE($A$4,": ",CONCATENATE("E[",Worksheet!B317,"]"))</f>
        <v>Производитель: E[QUATTROCLIMA]</v>
      </c>
      <c r="B323" s="11" t="str">
        <f>CONCATENATE($B$4,": ",CONCATENATE(Worksheet!C317,"[",IF(LEFT(TRIM(Worksheet!D317),6)="Сплит-","Сплит-система",IF(LEFT(TRIM(Worksheet!D317),1)="Блок н","Наружный блок","Блок внутренний")),"]"))</f>
        <v xml:space="preserve"> Тип: PAC[Сплит-система]</v>
      </c>
      <c r="C323" t="str">
        <f>CONCATENATE($C$4,": ",CONCATENATE("N[",Worksheet!L317,"]"))</f>
        <v xml:space="preserve"> (Сплит система) Холодопроизводительность: N[7,03]</v>
      </c>
      <c r="D323" t="str">
        <f>CONCATENATE($D$4,": ",CONCATENATE("N[",Worksheet!AC317,"]"))</f>
        <v xml:space="preserve"> (Сплит система) Площадь помещения: N[50]</v>
      </c>
      <c r="E323" t="str">
        <f>CONCATENATE($E$4,": ",IF(Worksheet!K317="Y",CONCATENATE("S[","да]"),CONCATENATE("S[","нет]")))</f>
        <v xml:space="preserve"> (Сплит система) Инвертор: S[нет]</v>
      </c>
      <c r="F323" t="str">
        <f>CONCATENATE($F$4,": ",CONCATENATE("N[",Worksheet!M317,"]"))</f>
        <v xml:space="preserve"> (Сплит система) Теплопроизводительность: N[7,88]</v>
      </c>
      <c r="G323" t="str">
        <f>CONCATENATE($G$4,": ",CONCATENATE("N[",Worksheet!N317,"]"))</f>
        <v xml:space="preserve"> (Потребляемая мощность) Охлаждение: N[2,260]</v>
      </c>
      <c r="H323" t="str">
        <f>CONCATENATE($H$4,": ",CONCATENATE("N[",Worksheet!O317,"]"))</f>
        <v xml:space="preserve"> (Потребляемая мощность) Обогрев: N[2,310]</v>
      </c>
      <c r="I323" t="str">
        <f t="shared" si="40"/>
        <v xml:space="preserve"> (Рабочий ток) Охлаждение: </v>
      </c>
      <c r="J323" t="str">
        <f t="shared" si="50"/>
        <v xml:space="preserve"> (Рабочий ток) Обогрев: </v>
      </c>
      <c r="K323" t="str">
        <f t="shared" si="50"/>
        <v xml:space="preserve"> (Рабочий ток) Обогрев: </v>
      </c>
      <c r="L323" t="str">
        <f>CONCATENATE($L$4,": ",CONCATENATE("S[",Worksheet!AT317,"]"))</f>
        <v xml:space="preserve"> (Рабочий ток) Хладагент: S[R410A]</v>
      </c>
      <c r="M323" t="str">
        <f t="shared" si="42"/>
        <v xml:space="preserve"> (Рабочий ток) Количество хладагента: </v>
      </c>
      <c r="N323" t="str">
        <f t="shared" si="43"/>
        <v xml:space="preserve"> (Рабочий ток) Объем рециркулируемого воздуха внутреннего блока: </v>
      </c>
      <c r="O323" t="str">
        <f t="shared" si="44"/>
        <v xml:space="preserve"> (Внутренний блок) Размеры (Ш × Г × В): </v>
      </c>
      <c r="P323" t="str">
        <f t="shared" si="45"/>
        <v xml:space="preserve"> (Внутренний блок) Упаковка (Ш × Г × В): </v>
      </c>
      <c r="Q323" t="str">
        <f t="shared" si="46"/>
        <v xml:space="preserve"> (Внутренний блок) Масса (нетто / брутто): </v>
      </c>
      <c r="R323" t="str">
        <f>CONCATENATE($R$4,": ",CONCATENATE("S[",CONCATENATE(Worksheet!R317," / ",Worksheet!S317),"]"))</f>
        <v xml:space="preserve"> (Внутренний блок) Уровень шума мин. / макс.: S[ / ]</v>
      </c>
      <c r="S323" t="str">
        <f>CONCATENATE($S$4,": ",CONCATENATE("S[",Worksheet!AK317,"]"))</f>
        <v xml:space="preserve"> (Наружный блок) Марка компрессора: S[HIGHLY]</v>
      </c>
      <c r="T323" t="str">
        <f t="shared" si="47"/>
        <v xml:space="preserve"> (Наружный блок) Размеры (Ш × Г × В): </v>
      </c>
      <c r="U323" t="str">
        <f t="shared" si="48"/>
        <v xml:space="preserve"> (Наружный блок) Упаковка (Ш × Г × В): </v>
      </c>
      <c r="V323" t="str">
        <f t="shared" si="49"/>
        <v xml:space="preserve"> (Наружный блок) Масса (нетто / брутто): </v>
      </c>
      <c r="W323" t="str">
        <f>CONCATENATE($W$4,": ",CONCATENATE("N[",Worksheet!V317,"]"))</f>
        <v xml:space="preserve"> (Наружный блок) Максимальный уровень шума: N[]</v>
      </c>
      <c r="X323" t="str">
        <f>CONCATENATE("N[",Worksheet!AM317,"]")</f>
        <v>N[9,52]</v>
      </c>
      <c r="Y323" t="str">
        <f>CONCATENATE($Y$4,": ",CONCATENATE("N[",Worksheet!AN317,"]"))</f>
        <v xml:space="preserve"> (Соединительные трубы) Газовая линия : N[15,88]</v>
      </c>
      <c r="Z323" t="str">
        <f>CONCATENATE($Z$4,": ",CONCATENATE("N[",Worksheet!P317,"]"))</f>
        <v xml:space="preserve"> (Соединительные трубы) Максимальная длина трубопровода: N[20]</v>
      </c>
      <c r="AA323" t="str">
        <f>CONCATENATE($AA$4,": ",CONCATENATE("S[",Worksheet!Q317,"]"))</f>
        <v xml:space="preserve"> (Соединительные трубы) Максимальный перепад высот: S[15]</v>
      </c>
      <c r="AB323" t="str">
        <f>CONCATENATE($AB$4,": ",CONCATENATE("S[",CONCATENATE("от ",Worksheet!W317," до +",Worksheet!X317),"]"))</f>
        <v xml:space="preserve"> (Допустимая темп. наружного воздуха) Охлаждение: S[от -15 до +49]</v>
      </c>
      <c r="AC323" t="str">
        <f>CONCATENATE($AC$4,": ",CONCATENATE("S[",CONCATENATE("от ",Worksheet!Y317," до +",Worksheet!Z317),"]"))</f>
        <v xml:space="preserve"> (Допустимая темп. наружного воздуха) Обогрев: S[от -15 до +24]</v>
      </c>
    </row>
    <row r="324" spans="1:29" x14ac:dyDescent="0.25">
      <c r="A324" t="str">
        <f>CONCATENATE($A$4,": ",CONCATENATE("E[",Worksheet!B318,"]"))</f>
        <v>Производитель: E[QUATTROCLIMA]</v>
      </c>
      <c r="B324" s="11" t="str">
        <f>CONCATENATE($B$4,": ",CONCATENATE(Worksheet!C318,"[",IF(LEFT(TRIM(Worksheet!D318),6)="Сплит-","Сплит-система",IF(LEFT(TRIM(Worksheet!D318),1)="Блок н","Наружный блок","Блок внутренний")),"]"))</f>
        <v xml:space="preserve"> Тип: PAC[Сплит-система]</v>
      </c>
      <c r="C324" t="str">
        <f>CONCATENATE($C$4,": ",CONCATENATE("N[",Worksheet!L318,"]"))</f>
        <v xml:space="preserve"> (Сплит система) Холодопроизводительность: N[10,60]</v>
      </c>
      <c r="D324" t="str">
        <f>CONCATENATE($D$4,": ",CONCATENATE("N[",Worksheet!AC318,"]"))</f>
        <v xml:space="preserve"> (Сплит система) Площадь помещения: N[80]</v>
      </c>
      <c r="E324" t="str">
        <f>CONCATENATE($E$4,": ",IF(Worksheet!K318="Y",CONCATENATE("S[","да]"),CONCATENATE("S[","нет]")))</f>
        <v xml:space="preserve"> (Сплит система) Инвертор: S[нет]</v>
      </c>
      <c r="F324" t="str">
        <f>CONCATENATE($F$4,": ",CONCATENATE("N[",Worksheet!M318,"]"))</f>
        <v xml:space="preserve"> (Сплит система) Теплопроизводительность: N[11,70]</v>
      </c>
      <c r="G324" t="str">
        <f>CONCATENATE($G$4,": ",CONCATENATE("N[",Worksheet!N318,"]"))</f>
        <v xml:space="preserve"> (Потребляемая мощность) Охлаждение: N[3,770]</v>
      </c>
      <c r="H324" t="str">
        <f>CONCATENATE($H$4,": ",CONCATENATE("N[",Worksheet!O318,"]"))</f>
        <v xml:space="preserve"> (Потребляемая мощность) Обогрев: N[3,500]</v>
      </c>
      <c r="I324" t="str">
        <f t="shared" si="40"/>
        <v xml:space="preserve"> (Рабочий ток) Охлаждение: </v>
      </c>
      <c r="J324" t="str">
        <f t="shared" si="50"/>
        <v xml:space="preserve"> (Рабочий ток) Обогрев: </v>
      </c>
      <c r="K324" t="str">
        <f t="shared" si="50"/>
        <v xml:space="preserve"> (Рабочий ток) Обогрев: </v>
      </c>
      <c r="L324" t="str">
        <f>CONCATENATE($L$4,": ",CONCATENATE("S[",Worksheet!AT318,"]"))</f>
        <v xml:space="preserve"> (Рабочий ток) Хладагент: S[R410A]</v>
      </c>
      <c r="M324" t="str">
        <f t="shared" si="42"/>
        <v xml:space="preserve"> (Рабочий ток) Количество хладагента: </v>
      </c>
      <c r="N324" t="str">
        <f t="shared" si="43"/>
        <v xml:space="preserve"> (Рабочий ток) Объем рециркулируемого воздуха внутреннего блока: </v>
      </c>
      <c r="O324" t="str">
        <f t="shared" si="44"/>
        <v xml:space="preserve"> (Внутренний блок) Размеры (Ш × Г × В): </v>
      </c>
      <c r="P324" t="str">
        <f t="shared" si="45"/>
        <v xml:space="preserve"> (Внутренний блок) Упаковка (Ш × Г × В): </v>
      </c>
      <c r="Q324" t="str">
        <f t="shared" si="46"/>
        <v xml:space="preserve"> (Внутренний блок) Масса (нетто / брутто): </v>
      </c>
      <c r="R324" t="str">
        <f>CONCATENATE($R$4,": ",CONCATENATE("S[",CONCATENATE(Worksheet!R318," / ",Worksheet!S318),"]"))</f>
        <v xml:space="preserve"> (Внутренний блок) Уровень шума мин. / макс.: S[ / ]</v>
      </c>
      <c r="S324" t="str">
        <f>CONCATENATE($S$4,": ",CONCATENATE("S[",Worksheet!AK318,"]"))</f>
        <v xml:space="preserve"> (Наружный блок) Марка компрессора: S[HIGHLY]</v>
      </c>
      <c r="T324" t="str">
        <f t="shared" si="47"/>
        <v xml:space="preserve"> (Наружный блок) Размеры (Ш × Г × В): </v>
      </c>
      <c r="U324" t="str">
        <f t="shared" si="48"/>
        <v xml:space="preserve"> (Наружный блок) Упаковка (Ш × Г × В): </v>
      </c>
      <c r="V324" t="str">
        <f t="shared" si="49"/>
        <v xml:space="preserve"> (Наружный блок) Масса (нетто / брутто): </v>
      </c>
      <c r="W324" t="str">
        <f>CONCATENATE($W$4,": ",CONCATENATE("N[",Worksheet!V318,"]"))</f>
        <v xml:space="preserve"> (Наружный блок) Максимальный уровень шума: N[]</v>
      </c>
      <c r="X324" t="str">
        <f>CONCATENATE("N[",Worksheet!AM318,"]")</f>
        <v>N[9,52]</v>
      </c>
      <c r="Y324" t="str">
        <f>CONCATENATE($Y$4,": ",CONCATENATE("N[",Worksheet!AN318,"]"))</f>
        <v xml:space="preserve"> (Соединительные трубы) Газовая линия : N[15,88]</v>
      </c>
      <c r="Z324" t="str">
        <f>CONCATENATE($Z$4,": ",CONCATENATE("N[",Worksheet!P318,"]"))</f>
        <v xml:space="preserve"> (Соединительные трубы) Максимальная длина трубопровода: N[30]</v>
      </c>
      <c r="AA324" t="str">
        <f>CONCATENATE($AA$4,": ",CONCATENATE("S[",Worksheet!Q318,"]"))</f>
        <v xml:space="preserve"> (Соединительные трубы) Максимальный перепад высот: S[20]</v>
      </c>
      <c r="AB324" t="str">
        <f>CONCATENATE($AB$4,": ",CONCATENATE("S[",CONCATENATE("от ",Worksheet!W318," до +",Worksheet!X318),"]"))</f>
        <v xml:space="preserve"> (Допустимая темп. наружного воздуха) Охлаждение: S[от -15 до +49]</v>
      </c>
      <c r="AC324" t="str">
        <f>CONCATENATE($AC$4,": ",CONCATENATE("S[",CONCATENATE("от ",Worksheet!Y318," до +",Worksheet!Z318),"]"))</f>
        <v xml:space="preserve"> (Допустимая темп. наружного воздуха) Обогрев: S[от -15 до +24]</v>
      </c>
    </row>
    <row r="325" spans="1:29" x14ac:dyDescent="0.25">
      <c r="A325" t="str">
        <f>CONCATENATE($A$4,": ",CONCATENATE("E[",Worksheet!B319,"]"))</f>
        <v>Производитель: E[QUATTROCLIMA]</v>
      </c>
      <c r="B325" s="11" t="str">
        <f>CONCATENATE($B$4,": ",CONCATENATE(Worksheet!C319,"[",IF(LEFT(TRIM(Worksheet!D319),6)="Сплит-","Сплит-система",IF(LEFT(TRIM(Worksheet!D319),1)="Блок н","Наружный блок","Блок внутренний")),"]"))</f>
        <v xml:space="preserve"> Тип: PAC[Сплит-система]</v>
      </c>
      <c r="C325" t="str">
        <f>CONCATENATE($C$4,": ",CONCATENATE("N[",Worksheet!L319,"]"))</f>
        <v xml:space="preserve"> (Сплит система) Холодопроизводительность: N[14,07]</v>
      </c>
      <c r="D325" t="str">
        <f>CONCATENATE($D$4,": ",CONCATENATE("N[",Worksheet!AC319,"]"))</f>
        <v xml:space="preserve"> (Сплит система) Площадь помещения: N[90]</v>
      </c>
      <c r="E325" t="str">
        <f>CONCATENATE($E$4,": ",IF(Worksheet!K319="Y",CONCATENATE("S[","да]"),CONCATENATE("S[","нет]")))</f>
        <v xml:space="preserve"> (Сплит система) Инвертор: S[нет]</v>
      </c>
      <c r="F325" t="str">
        <f>CONCATENATE($F$4,": ",CONCATENATE("N[",Worksheet!M319,"]"))</f>
        <v xml:space="preserve"> (Сплит система) Теплопроизводительность: N[15,55]</v>
      </c>
      <c r="G325" t="str">
        <f>CONCATENATE($G$4,": ",CONCATENATE("N[",Worksheet!N319,"]"))</f>
        <v xml:space="preserve"> (Потребляемая мощность) Охлаждение: N[4,850]</v>
      </c>
      <c r="H325" t="str">
        <f>CONCATENATE($H$4,": ",CONCATENATE("N[",Worksheet!O319,"]"))</f>
        <v xml:space="preserve"> (Потребляемая мощность) Обогрев: N[4,800]</v>
      </c>
      <c r="I325" t="str">
        <f t="shared" si="40"/>
        <v xml:space="preserve"> (Рабочий ток) Охлаждение: </v>
      </c>
      <c r="J325" t="str">
        <f t="shared" si="50"/>
        <v xml:space="preserve"> (Рабочий ток) Обогрев: </v>
      </c>
      <c r="K325" t="str">
        <f t="shared" si="50"/>
        <v xml:space="preserve"> (Рабочий ток) Обогрев: </v>
      </c>
      <c r="L325" t="str">
        <f>CONCATENATE($L$4,": ",CONCATENATE("S[",Worksheet!AT319,"]"))</f>
        <v xml:space="preserve"> (Рабочий ток) Хладагент: S[R410A]</v>
      </c>
      <c r="M325" t="str">
        <f t="shared" si="42"/>
        <v xml:space="preserve"> (Рабочий ток) Количество хладагента: </v>
      </c>
      <c r="N325" t="str">
        <f t="shared" si="43"/>
        <v xml:space="preserve"> (Рабочий ток) Объем рециркулируемого воздуха внутреннего блока: </v>
      </c>
      <c r="O325" t="str">
        <f t="shared" si="44"/>
        <v xml:space="preserve"> (Внутренний блок) Размеры (Ш × Г × В): </v>
      </c>
      <c r="P325" t="str">
        <f t="shared" si="45"/>
        <v xml:space="preserve"> (Внутренний блок) Упаковка (Ш × Г × В): </v>
      </c>
      <c r="Q325" t="str">
        <f t="shared" si="46"/>
        <v xml:space="preserve"> (Внутренний блок) Масса (нетто / брутто): </v>
      </c>
      <c r="R325" t="str">
        <f>CONCATENATE($R$4,": ",CONCATENATE("S[",CONCATENATE(Worksheet!R319," / ",Worksheet!S319),"]"))</f>
        <v xml:space="preserve"> (Внутренний блок) Уровень шума мин. / макс.: S[ / ]</v>
      </c>
      <c r="S325" t="str">
        <f>CONCATENATE($S$4,": ",CONCATENATE("S[",Worksheet!AK319,"]"))</f>
        <v xml:space="preserve"> (Наружный блок) Марка компрессора: S[HIGHLY]</v>
      </c>
      <c r="T325" t="str">
        <f t="shared" si="47"/>
        <v xml:space="preserve"> (Наружный блок) Размеры (Ш × Г × В): </v>
      </c>
      <c r="U325" t="str">
        <f t="shared" si="48"/>
        <v xml:space="preserve"> (Наружный блок) Упаковка (Ш × Г × В): </v>
      </c>
      <c r="V325" t="str">
        <f t="shared" si="49"/>
        <v xml:space="preserve"> (Наружный блок) Масса (нетто / брутто): </v>
      </c>
      <c r="W325" t="str">
        <f>CONCATENATE($W$4,": ",CONCATENATE("N[",Worksheet!V319,"]"))</f>
        <v xml:space="preserve"> (Наружный блок) Максимальный уровень шума: N[]</v>
      </c>
      <c r="X325" t="str">
        <f>CONCATENATE("N[",Worksheet!AM319,"]")</f>
        <v>N[9,52]</v>
      </c>
      <c r="Y325" t="str">
        <f>CONCATENATE($Y$4,": ",CONCATENATE("N[",Worksheet!AN319,"]"))</f>
        <v xml:space="preserve"> (Соединительные трубы) Газовая линия : N[19,05]</v>
      </c>
      <c r="Z325" t="str">
        <f>CONCATENATE($Z$4,": ",CONCATENATE("N[",Worksheet!P319,"]"))</f>
        <v xml:space="preserve"> (Соединительные трубы) Максимальная длина трубопровода: N[50]</v>
      </c>
      <c r="AA325" t="str">
        <f>CONCATENATE($AA$4,": ",CONCATENATE("S[",Worksheet!Q319,"]"))</f>
        <v xml:space="preserve"> (Соединительные трубы) Максимальный перепад высот: S[30]</v>
      </c>
      <c r="AB325" t="str">
        <f>CONCATENATE($AB$4,": ",CONCATENATE("S[",CONCATENATE("от ",Worksheet!W319," до +",Worksheet!X319),"]"))</f>
        <v xml:space="preserve"> (Допустимая темп. наружного воздуха) Охлаждение: S[от -15 до +49]</v>
      </c>
      <c r="AC325" t="str">
        <f>CONCATENATE($AC$4,": ",CONCATENATE("S[",CONCATENATE("от ",Worksheet!Y319," до +",Worksheet!Z319),"]"))</f>
        <v xml:space="preserve"> (Допустимая темп. наружного воздуха) Обогрев: S[от -15 до +24]</v>
      </c>
    </row>
    <row r="326" spans="1:29" x14ac:dyDescent="0.25">
      <c r="A326" t="str">
        <f>CONCATENATE($A$4,": ",CONCATENATE("E[",Worksheet!B320,"]"))</f>
        <v>Производитель: E[QUATTROCLIMA]</v>
      </c>
      <c r="B326" s="11" t="str">
        <f>CONCATENATE($B$4,": ",CONCATENATE(Worksheet!C320,"[",IF(LEFT(TRIM(Worksheet!D320),6)="Сплит-","Сплит-система",IF(LEFT(TRIM(Worksheet!D320),1)="Блок н","Наружный блок","Блок внутренний")),"]"))</f>
        <v xml:space="preserve"> Тип: PAC[Сплит-система]</v>
      </c>
      <c r="C326" t="str">
        <f>CONCATENATE($C$4,": ",CONCATENATE("N[",Worksheet!L320,"]"))</f>
        <v xml:space="preserve"> (Сплит система) Холодопроизводительность: N[17,60]</v>
      </c>
      <c r="D326" t="str">
        <f>CONCATENATE($D$4,": ",CONCATENATE("N[",Worksheet!AC320,"]"))</f>
        <v xml:space="preserve"> (Сплит система) Площадь помещения: N[115]</v>
      </c>
      <c r="E326" t="str">
        <f>CONCATENATE($E$4,": ",IF(Worksheet!K320="Y",CONCATENATE("S[","да]"),CONCATENATE("S[","нет]")))</f>
        <v xml:space="preserve"> (Сплит система) Инвертор: S[нет]</v>
      </c>
      <c r="F326" t="str">
        <f>CONCATENATE($F$4,": ",CONCATENATE("N[",Worksheet!M320,"]"))</f>
        <v xml:space="preserve"> (Сплит система) Теплопроизводительность: N[18,50]</v>
      </c>
      <c r="G326" t="str">
        <f>CONCATENATE($G$4,": ",CONCATENATE("N[",Worksheet!N320,"]"))</f>
        <v xml:space="preserve"> (Потребляемая мощность) Охлаждение: N[6,770]</v>
      </c>
      <c r="H326" t="str">
        <f>CONCATENATE($H$4,": ",CONCATENATE("N[",Worksheet!O320,"]"))</f>
        <v xml:space="preserve"> (Потребляемая мощность) Обогрев: N[5,780]</v>
      </c>
      <c r="I326" t="str">
        <f t="shared" si="40"/>
        <v xml:space="preserve"> (Рабочий ток) Охлаждение: </v>
      </c>
      <c r="J326" t="str">
        <f t="shared" si="50"/>
        <v xml:space="preserve"> (Рабочий ток) Обогрев: </v>
      </c>
      <c r="K326" t="str">
        <f t="shared" si="50"/>
        <v xml:space="preserve"> (Рабочий ток) Обогрев: </v>
      </c>
      <c r="L326" t="str">
        <f>CONCATENATE($L$4,": ",CONCATENATE("S[",Worksheet!AT320,"]"))</f>
        <v xml:space="preserve"> (Рабочий ток) Хладагент: S[R410A]</v>
      </c>
      <c r="M326" t="str">
        <f t="shared" si="42"/>
        <v xml:space="preserve"> (Рабочий ток) Количество хладагента: </v>
      </c>
      <c r="N326" t="str">
        <f t="shared" si="43"/>
        <v xml:space="preserve"> (Рабочий ток) Объем рециркулируемого воздуха внутреннего блока: </v>
      </c>
      <c r="O326" t="str">
        <f t="shared" si="44"/>
        <v xml:space="preserve"> (Внутренний блок) Размеры (Ш × Г × В): </v>
      </c>
      <c r="P326" t="str">
        <f t="shared" si="45"/>
        <v xml:space="preserve"> (Внутренний блок) Упаковка (Ш × Г × В): </v>
      </c>
      <c r="Q326" t="str">
        <f t="shared" si="46"/>
        <v xml:space="preserve"> (Внутренний блок) Масса (нетто / брутто): </v>
      </c>
      <c r="R326" t="str">
        <f>CONCATENATE($R$4,": ",CONCATENATE("S[",CONCATENATE(Worksheet!R320," / ",Worksheet!S320),"]"))</f>
        <v xml:space="preserve"> (Внутренний блок) Уровень шума мин. / макс.: S[ / ]</v>
      </c>
      <c r="S326" t="str">
        <f>CONCATENATE($S$4,": ",CONCATENATE("S[",Worksheet!AK320,"]"))</f>
        <v xml:space="preserve"> (Наружный блок) Марка компрессора: S[HIGHLY]</v>
      </c>
      <c r="T326" t="str">
        <f t="shared" si="47"/>
        <v xml:space="preserve"> (Наружный блок) Размеры (Ш × Г × В): </v>
      </c>
      <c r="U326" t="str">
        <f t="shared" si="48"/>
        <v xml:space="preserve"> (Наружный блок) Упаковка (Ш × Г × В): </v>
      </c>
      <c r="V326" t="str">
        <f t="shared" si="49"/>
        <v xml:space="preserve"> (Наружный блок) Масса (нетто / брутто): </v>
      </c>
      <c r="W326" t="str">
        <f>CONCATENATE($W$4,": ",CONCATENATE("N[",Worksheet!V320,"]"))</f>
        <v xml:space="preserve"> (Наружный блок) Максимальный уровень шума: N[]</v>
      </c>
      <c r="X326" t="str">
        <f>CONCATENATE("N[",Worksheet!AM320,"]")</f>
        <v>N[9,52]</v>
      </c>
      <c r="Y326" t="str">
        <f>CONCATENATE($Y$4,": ",CONCATENATE("N[",Worksheet!AN320,"]"))</f>
        <v xml:space="preserve"> (Соединительные трубы) Газовая линия : N[19,05]</v>
      </c>
      <c r="Z326" t="str">
        <f>CONCATENATE($Z$4,": ",CONCATENATE("N[",Worksheet!P320,"]"))</f>
        <v xml:space="preserve"> (Соединительные трубы) Максимальная длина трубопровода: N[50]</v>
      </c>
      <c r="AA326" t="str">
        <f>CONCATENATE($AA$4,": ",CONCATENATE("S[",Worksheet!Q320,"]"))</f>
        <v xml:space="preserve"> (Соединительные трубы) Максимальный перепад высот: S[30]</v>
      </c>
      <c r="AB326" t="str">
        <f>CONCATENATE($AB$4,": ",CONCATENATE("S[",CONCATENATE("от ",Worksheet!W320," до +",Worksheet!X320),"]"))</f>
        <v xml:space="preserve"> (Допустимая темп. наружного воздуха) Охлаждение: S[от -15 до +49]</v>
      </c>
      <c r="AC326" t="str">
        <f>CONCATENATE($AC$4,": ",CONCATENATE("S[",CONCATENATE("от ",Worksheet!Y320," до +",Worksheet!Z320),"]"))</f>
        <v xml:space="preserve"> (Допустимая темп. наружного воздуха) Обогрев: S[от -15 до +24]</v>
      </c>
    </row>
    <row r="327" spans="1:29" x14ac:dyDescent="0.25">
      <c r="A327" t="str">
        <f>CONCATENATE($A$4,": ",CONCATENATE("E[",Worksheet!B321,"]"))</f>
        <v>Производитель: E[QUATTROCLIMA]</v>
      </c>
      <c r="B327" s="11" t="str">
        <f>CONCATENATE($B$4,": ",CONCATENATE(Worksheet!C321,"[",IF(LEFT(TRIM(Worksheet!D321),6)="Сплит-","Сплит-система",IF(LEFT(TRIM(Worksheet!D321),1)="Блок н","Наружный блок","Блок внутренний")),"]"))</f>
        <v xml:space="preserve"> Тип: PAC[Сплит-система]</v>
      </c>
      <c r="C327" t="str">
        <f>CONCATENATE($C$4,": ",CONCATENATE("N[",Worksheet!L321,"]"))</f>
        <v xml:space="preserve"> (Сплит система) Холодопроизводительность: N[3,52]</v>
      </c>
      <c r="D327" t="str">
        <f>CONCATENATE($D$4,": ",CONCATENATE("N[",Worksheet!AC321,"]"))</f>
        <v xml:space="preserve"> (Сплит система) Площадь помещения: N[25]</v>
      </c>
      <c r="E327" t="str">
        <f>CONCATENATE($E$4,": ",IF(Worksheet!K321="Y",CONCATENATE("S[","да]"),CONCATENATE("S[","нет]")))</f>
        <v xml:space="preserve"> (Сплит система) Инвертор: S[нет]</v>
      </c>
      <c r="F327" t="str">
        <f>CONCATENATE($F$4,": ",CONCATENATE("N[",Worksheet!M321,"]"))</f>
        <v xml:space="preserve"> (Сплит система) Теплопроизводительность: N[3,52]</v>
      </c>
      <c r="G327" t="str">
        <f>CONCATENATE($G$4,": ",CONCATENATE("N[",Worksheet!N321,"]"))</f>
        <v xml:space="preserve"> (Потребляемая мощность) Охлаждение: N[1,150]</v>
      </c>
      <c r="H327" t="str">
        <f>CONCATENATE($H$4,": ",CONCATENATE("N[",Worksheet!O321,"]"))</f>
        <v xml:space="preserve"> (Потребляемая мощность) Обогрев: N[1,170]</v>
      </c>
      <c r="I327" t="str">
        <f t="shared" si="40"/>
        <v xml:space="preserve"> (Рабочий ток) Охлаждение: </v>
      </c>
      <c r="J327" t="str">
        <f t="shared" si="50"/>
        <v xml:space="preserve"> (Рабочий ток) Обогрев: </v>
      </c>
      <c r="K327" t="str">
        <f t="shared" si="50"/>
        <v xml:space="preserve"> (Рабочий ток) Обогрев: </v>
      </c>
      <c r="L327" t="str">
        <f>CONCATENATE($L$4,": ",CONCATENATE("S[",Worksheet!AT321,"]"))</f>
        <v xml:space="preserve"> (Рабочий ток) Хладагент: S[R410A]</v>
      </c>
      <c r="M327" t="str">
        <f t="shared" si="42"/>
        <v xml:space="preserve"> (Рабочий ток) Количество хладагента: </v>
      </c>
      <c r="N327" t="str">
        <f t="shared" si="43"/>
        <v xml:space="preserve"> (Рабочий ток) Объем рециркулируемого воздуха внутреннего блока: </v>
      </c>
      <c r="O327" t="str">
        <f t="shared" si="44"/>
        <v xml:space="preserve"> (Внутренний блок) Размеры (Ш × Г × В): </v>
      </c>
      <c r="P327" t="str">
        <f t="shared" si="45"/>
        <v xml:space="preserve"> (Внутренний блок) Упаковка (Ш × Г × В): </v>
      </c>
      <c r="Q327" t="str">
        <f t="shared" si="46"/>
        <v xml:space="preserve"> (Внутренний блок) Масса (нетто / брутто): </v>
      </c>
      <c r="R327" t="str">
        <f>CONCATENATE($R$4,": ",CONCATENATE("S[",CONCATENATE(Worksheet!R321," / ",Worksheet!S321),"]"))</f>
        <v xml:space="preserve"> (Внутренний блок) Уровень шума мин. / макс.: S[ / ]</v>
      </c>
      <c r="S327" t="str">
        <f>CONCATENATE($S$4,": ",CONCATENATE("S[",Worksheet!AK321,"]"))</f>
        <v xml:space="preserve"> (Наружный блок) Марка компрессора: S[GMCC]</v>
      </c>
      <c r="T327" t="str">
        <f t="shared" si="47"/>
        <v xml:space="preserve"> (Наружный блок) Размеры (Ш × Г × В): </v>
      </c>
      <c r="U327" t="str">
        <f t="shared" si="48"/>
        <v xml:space="preserve"> (Наружный блок) Упаковка (Ш × Г × В): </v>
      </c>
      <c r="V327" t="str">
        <f t="shared" si="49"/>
        <v xml:space="preserve"> (Наружный блок) Масса (нетто / брутто): </v>
      </c>
      <c r="W327" t="str">
        <f>CONCATENATE($W$4,": ",CONCATENATE("N[",Worksheet!V321,"]"))</f>
        <v xml:space="preserve"> (Наружный блок) Максимальный уровень шума: N[]</v>
      </c>
      <c r="X327" t="str">
        <f>CONCATENATE("N[",Worksheet!AM321,"]")</f>
        <v>N[6,35]</v>
      </c>
      <c r="Y327" t="str">
        <f>CONCATENATE($Y$4,": ",CONCATENATE("N[",Worksheet!AN321,"]"))</f>
        <v xml:space="preserve"> (Соединительные трубы) Газовая линия : N[12,7]</v>
      </c>
      <c r="Z327" t="str">
        <f>CONCATENATE($Z$4,": ",CONCATENATE("N[",Worksheet!P321,"]"))</f>
        <v xml:space="preserve"> (Соединительные трубы) Максимальная длина трубопровода: N[25]</v>
      </c>
      <c r="AA327" t="str">
        <f>CONCATENATE($AA$4,": ",CONCATENATE("S[",Worksheet!Q321,"]"))</f>
        <v xml:space="preserve"> (Соединительные трубы) Максимальный перепад высот: S[15]</v>
      </c>
      <c r="AB327" t="str">
        <f>CONCATENATE($AB$4,": ",CONCATENATE("S[",CONCATENATE("от ",Worksheet!W321," до +",Worksheet!X321),"]"))</f>
        <v xml:space="preserve"> (Допустимая темп. наружного воздуха) Охлаждение: S[от 17 до +43]</v>
      </c>
      <c r="AC327" t="str">
        <f>CONCATENATE($AC$4,": ",CONCATENATE("S[",CONCATENATE("от ",Worksheet!Y321," до +",Worksheet!Z321),"]"))</f>
        <v xml:space="preserve"> (Допустимая темп. наружного воздуха) Обогрев: S[от -7 до +24]</v>
      </c>
    </row>
    <row r="328" spans="1:29" x14ac:dyDescent="0.25">
      <c r="A328" t="str">
        <f>CONCATENATE($A$4,": ",CONCATENATE("E[",Worksheet!B322,"]"))</f>
        <v>Производитель: E[QUATTROCLIMA]</v>
      </c>
      <c r="B328" s="11" t="str">
        <f>CONCATENATE($B$4,": ",CONCATENATE(Worksheet!C322,"[",IF(LEFT(TRIM(Worksheet!D322),6)="Сплит-","Сплит-система",IF(LEFT(TRIM(Worksheet!D322),1)="Блок н","Наружный блок","Блок внутренний")),"]"))</f>
        <v xml:space="preserve"> Тип: PAC[Сплит-система]</v>
      </c>
      <c r="C328" t="str">
        <f>CONCATENATE($C$4,": ",CONCATENATE("N[",Worksheet!L322,"]"))</f>
        <v xml:space="preserve"> (Сплит система) Холодопроизводительность: N[5,18]</v>
      </c>
      <c r="D328" t="str">
        <f>CONCATENATE($D$4,": ",CONCATENATE("N[",Worksheet!AC322,"]"))</f>
        <v xml:space="preserve"> (Сплит система) Площадь помещения: N[35]</v>
      </c>
      <c r="E328" t="str">
        <f>CONCATENATE($E$4,": ",IF(Worksheet!K322="Y",CONCATENATE("S[","да]"),CONCATENATE("S[","нет]")))</f>
        <v xml:space="preserve"> (Сплит система) Инвертор: S[нет]</v>
      </c>
      <c r="F328" t="str">
        <f>CONCATENATE($F$4,": ",CONCATENATE("N[",Worksheet!M322,"]"))</f>
        <v xml:space="preserve"> (Сплит система) Теплопроизводительность: N[5,60]</v>
      </c>
      <c r="G328" t="str">
        <f>CONCATENATE($G$4,": ",CONCATENATE("N[",Worksheet!N322,"]"))</f>
        <v xml:space="preserve"> (Потребляемая мощность) Охлаждение: N[1,683]</v>
      </c>
      <c r="H328" t="str">
        <f>CONCATENATE($H$4,": ",CONCATENATE("N[",Worksheet!O322,"]"))</f>
        <v xml:space="preserve"> (Потребляемая мощность) Обогрев: N[1,761]</v>
      </c>
      <c r="I328" t="str">
        <f t="shared" si="40"/>
        <v xml:space="preserve"> (Рабочий ток) Охлаждение: </v>
      </c>
      <c r="J328" t="str">
        <f t="shared" si="50"/>
        <v xml:space="preserve"> (Рабочий ток) Обогрев: </v>
      </c>
      <c r="K328" t="str">
        <f t="shared" si="50"/>
        <v xml:space="preserve"> (Рабочий ток) Обогрев: </v>
      </c>
      <c r="L328" t="str">
        <f>CONCATENATE($L$4,": ",CONCATENATE("S[",Worksheet!AT322,"]"))</f>
        <v xml:space="preserve"> (Рабочий ток) Хладагент: S[R410A]</v>
      </c>
      <c r="M328" t="str">
        <f t="shared" si="42"/>
        <v xml:space="preserve"> (Рабочий ток) Количество хладагента: </v>
      </c>
      <c r="N328" t="str">
        <f t="shared" si="43"/>
        <v xml:space="preserve"> (Рабочий ток) Объем рециркулируемого воздуха внутреннего блока: </v>
      </c>
      <c r="O328" t="str">
        <f t="shared" si="44"/>
        <v xml:space="preserve"> (Внутренний блок) Размеры (Ш × Г × В): </v>
      </c>
      <c r="P328" t="str">
        <f t="shared" si="45"/>
        <v xml:space="preserve"> (Внутренний блок) Упаковка (Ш × Г × В): </v>
      </c>
      <c r="Q328" t="str">
        <f t="shared" si="46"/>
        <v xml:space="preserve"> (Внутренний блок) Масса (нетто / брутто): </v>
      </c>
      <c r="R328" t="str">
        <f>CONCATENATE($R$4,": ",CONCATENATE("S[",CONCATENATE(Worksheet!R322," / ",Worksheet!S322),"]"))</f>
        <v xml:space="preserve"> (Внутренний блок) Уровень шума мин. / макс.: S[ / ]</v>
      </c>
      <c r="S328" t="str">
        <f>CONCATENATE($S$4,": ",CONCATENATE("S[",Worksheet!AK322,"]"))</f>
        <v xml:space="preserve"> (Наружный блок) Марка компрессора: S[GMCC]</v>
      </c>
      <c r="T328" t="str">
        <f t="shared" si="47"/>
        <v xml:space="preserve"> (Наружный блок) Размеры (Ш × Г × В): </v>
      </c>
      <c r="U328" t="str">
        <f t="shared" si="48"/>
        <v xml:space="preserve"> (Наружный блок) Упаковка (Ш × Г × В): </v>
      </c>
      <c r="V328" t="str">
        <f t="shared" si="49"/>
        <v xml:space="preserve"> (Наружный блок) Масса (нетто / брутто): </v>
      </c>
      <c r="W328" t="str">
        <f>CONCATENATE($W$4,": ",CONCATENATE("N[",Worksheet!V322,"]"))</f>
        <v xml:space="preserve"> (Наружный блок) Максимальный уровень шума: N[]</v>
      </c>
      <c r="X328" t="str">
        <f>CONCATENATE("N[",Worksheet!AM322,"]")</f>
        <v>N[6,35]</v>
      </c>
      <c r="Y328" t="str">
        <f>CONCATENATE($Y$4,": ",CONCATENATE("N[",Worksheet!AN322,"]"))</f>
        <v xml:space="preserve"> (Соединительные трубы) Газовая линия : N[12,7]</v>
      </c>
      <c r="Z328" t="str">
        <f>CONCATENATE($Z$4,": ",CONCATENATE("N[",Worksheet!P322,"]"))</f>
        <v xml:space="preserve"> (Соединительные трубы) Максимальная длина трубопровода: N[25]</v>
      </c>
      <c r="AA328" t="str">
        <f>CONCATENATE($AA$4,": ",CONCATENATE("S[",Worksheet!Q322,"]"))</f>
        <v xml:space="preserve"> (Соединительные трубы) Максимальный перепад высот: S[15]</v>
      </c>
      <c r="AB328" t="str">
        <f>CONCATENATE($AB$4,": ",CONCATENATE("S[",CONCATENATE("от ",Worksheet!W322," до +",Worksheet!X322),"]"))</f>
        <v xml:space="preserve"> (Допустимая темп. наружного воздуха) Охлаждение: S[от 17 до +43]</v>
      </c>
      <c r="AC328" t="str">
        <f>CONCATENATE($AC$4,": ",CONCATENATE("S[",CONCATENATE("от ",Worksheet!Y322," до +",Worksheet!Z322),"]"))</f>
        <v xml:space="preserve"> (Допустимая темп. наружного воздуха) Обогрев: S[от -7 до +24]</v>
      </c>
    </row>
    <row r="329" spans="1:29" x14ac:dyDescent="0.25">
      <c r="A329" t="str">
        <f>CONCATENATE($A$4,": ",CONCATENATE("E[",Worksheet!B323,"]"))</f>
        <v>Производитель: E[QUATTROCLIMA]</v>
      </c>
      <c r="B329" s="11" t="str">
        <f>CONCATENATE($B$4,": ",CONCATENATE(Worksheet!C323,"[",IF(LEFT(TRIM(Worksheet!D323),6)="Сплит-","Сплит-система",IF(LEFT(TRIM(Worksheet!D323),1)="Блок н","Наружный блок","Блок внутренний")),"]"))</f>
        <v xml:space="preserve"> Тип: PAC[Сплит-система]</v>
      </c>
      <c r="C329" t="str">
        <f>CONCATENATE($C$4,": ",CONCATENATE("N[",Worksheet!L323,"]"))</f>
        <v xml:space="preserve"> (Сплит система) Холодопроизводительность: N[7,20]</v>
      </c>
      <c r="D329" t="str">
        <f>CONCATENATE($D$4,": ",CONCATENATE("N[",Worksheet!AC323,"]"))</f>
        <v xml:space="preserve"> (Сплит система) Площадь помещения: N[50]</v>
      </c>
      <c r="E329" t="str">
        <f>CONCATENATE($E$4,": ",IF(Worksheet!K323="Y",CONCATENATE("S[","да]"),CONCATENATE("S[","нет]")))</f>
        <v xml:space="preserve"> (Сплит система) Инвертор: S[нет]</v>
      </c>
      <c r="F329" t="str">
        <f>CONCATENATE($F$4,": ",CONCATENATE("N[",Worksheet!M323,"]"))</f>
        <v xml:space="preserve"> (Сплит система) Теплопроизводительность: N[7,90]</v>
      </c>
      <c r="G329" t="str">
        <f>CONCATENATE($G$4,": ",CONCATENATE("N[",Worksheet!N323,"]"))</f>
        <v xml:space="preserve"> (Потребляемая мощность) Охлаждение: N[2,432]</v>
      </c>
      <c r="H329" t="str">
        <f>CONCATENATE($H$4,": ",CONCATENATE("N[",Worksheet!O323,"]"))</f>
        <v xml:space="preserve"> (Потребляемая мощность) Обогрев: N[2,192]</v>
      </c>
      <c r="I329" t="str">
        <f t="shared" si="40"/>
        <v xml:space="preserve"> (Рабочий ток) Охлаждение: </v>
      </c>
      <c r="J329" t="str">
        <f t="shared" si="50"/>
        <v xml:space="preserve"> (Рабочий ток) Обогрев: </v>
      </c>
      <c r="K329" t="str">
        <f t="shared" si="50"/>
        <v xml:space="preserve"> (Рабочий ток) Обогрев: </v>
      </c>
      <c r="L329" t="str">
        <f>CONCATENATE($L$4,": ",CONCATENATE("S[",Worksheet!AT323,"]"))</f>
        <v xml:space="preserve"> (Рабочий ток) Хладагент: S[R410A]</v>
      </c>
      <c r="M329" t="str">
        <f t="shared" si="42"/>
        <v xml:space="preserve"> (Рабочий ток) Количество хладагента: </v>
      </c>
      <c r="N329" t="str">
        <f t="shared" si="43"/>
        <v xml:space="preserve"> (Рабочий ток) Объем рециркулируемого воздуха внутреннего блока: </v>
      </c>
      <c r="O329" t="str">
        <f t="shared" si="44"/>
        <v xml:space="preserve"> (Внутренний блок) Размеры (Ш × Г × В): </v>
      </c>
      <c r="P329" t="str">
        <f t="shared" si="45"/>
        <v xml:space="preserve"> (Внутренний блок) Упаковка (Ш × Г × В): </v>
      </c>
      <c r="Q329" t="str">
        <f t="shared" si="46"/>
        <v xml:space="preserve"> (Внутренний блок) Масса (нетто / брутто): </v>
      </c>
      <c r="R329" t="str">
        <f>CONCATENATE($R$4,": ",CONCATENATE("S[",CONCATENATE(Worksheet!R323," / ",Worksheet!S323),"]"))</f>
        <v xml:space="preserve"> (Внутренний блок) Уровень шума мин. / макс.: S[ / ]</v>
      </c>
      <c r="S329" t="str">
        <f>CONCATENATE($S$4,": ",CONCATENATE("S[",Worksheet!AK323,"]"))</f>
        <v xml:space="preserve"> (Наружный блок) Марка компрессора: S[GMCC]</v>
      </c>
      <c r="T329" t="str">
        <f t="shared" si="47"/>
        <v xml:space="preserve"> (Наружный блок) Размеры (Ш × Г × В): </v>
      </c>
      <c r="U329" t="str">
        <f t="shared" si="48"/>
        <v xml:space="preserve"> (Наружный блок) Упаковка (Ш × Г × В): </v>
      </c>
      <c r="V329" t="str">
        <f t="shared" si="49"/>
        <v xml:space="preserve"> (Наружный блок) Масса (нетто / брутто): </v>
      </c>
      <c r="W329" t="str">
        <f>CONCATENATE($W$4,": ",CONCATENATE("N[",Worksheet!V323,"]"))</f>
        <v xml:space="preserve"> (Наружный блок) Максимальный уровень шума: N[]</v>
      </c>
      <c r="X329" t="str">
        <f>CONCATENATE("N[",Worksheet!AM323,"]")</f>
        <v>N[9,52]</v>
      </c>
      <c r="Y329" t="str">
        <f>CONCATENATE($Y$4,": ",CONCATENATE("N[",Worksheet!AN323,"]"))</f>
        <v xml:space="preserve"> (Соединительные трубы) Газовая линия : N[15,88]</v>
      </c>
      <c r="Z329" t="str">
        <f>CONCATENATE($Z$4,": ",CONCATENATE("N[",Worksheet!P323,"]"))</f>
        <v xml:space="preserve"> (Соединительные трубы) Максимальная длина трубопровода: N[30]</v>
      </c>
      <c r="AA329" t="str">
        <f>CONCATENATE($AA$4,": ",CONCATENATE("S[",Worksheet!Q323,"]"))</f>
        <v xml:space="preserve"> (Соединительные трубы) Максимальный перепад высот: S[15]</v>
      </c>
      <c r="AB329" t="str">
        <f>CONCATENATE($AB$4,": ",CONCATENATE("S[",CONCATENATE("от ",Worksheet!W323," до +",Worksheet!X323),"]"))</f>
        <v xml:space="preserve"> (Допустимая темп. наружного воздуха) Охлаждение: S[от 17 до +43]</v>
      </c>
      <c r="AC329" t="str">
        <f>CONCATENATE($AC$4,": ",CONCATENATE("S[",CONCATENATE("от ",Worksheet!Y323," до +",Worksheet!Z323),"]"))</f>
        <v xml:space="preserve"> (Допустимая темп. наружного воздуха) Обогрев: S[от -7 до +24]</v>
      </c>
    </row>
    <row r="330" spans="1:29" x14ac:dyDescent="0.25">
      <c r="A330" t="str">
        <f>CONCATENATE($A$4,": ",CONCATENATE("E[",Worksheet!B324,"]"))</f>
        <v>Производитель: E[QUATTROCLIMA]</v>
      </c>
      <c r="B330" s="11" t="str">
        <f>CONCATENATE($B$4,": ",CONCATENATE(Worksheet!C324,"[",IF(LEFT(TRIM(Worksheet!D324),6)="Сплит-","Сплит-система",IF(LEFT(TRIM(Worksheet!D324),1)="Блок н","Наружный блок","Блок внутренний")),"]"))</f>
        <v xml:space="preserve"> Тип: PAC[Сплит-система]</v>
      </c>
      <c r="C330" t="str">
        <f>CONCATENATE($C$4,": ",CONCATENATE("N[",Worksheet!L324,"]"))</f>
        <v xml:space="preserve"> (Сплит система) Холодопроизводительность: N[7,20]</v>
      </c>
      <c r="D330" t="str">
        <f>CONCATENATE($D$4,": ",CONCATENATE("N[",Worksheet!AC324,"]"))</f>
        <v xml:space="preserve"> (Сплит система) Площадь помещения: N[50]</v>
      </c>
      <c r="E330" t="str">
        <f>CONCATENATE($E$4,": ",IF(Worksheet!K324="Y",CONCATENATE("S[","да]"),CONCATENATE("S[","нет]")))</f>
        <v xml:space="preserve"> (Сплит система) Инвертор: S[нет]</v>
      </c>
      <c r="F330" t="str">
        <f>CONCATENATE($F$4,": ",CONCATENATE("N[",Worksheet!M324,"]"))</f>
        <v xml:space="preserve"> (Сплит система) Теплопроизводительность: N[7,90]</v>
      </c>
      <c r="G330" t="str">
        <f>CONCATENATE($G$4,": ",CONCATENATE("N[",Worksheet!N324,"]"))</f>
        <v xml:space="preserve"> (Потребляемая мощность) Охлаждение: N[2,432]</v>
      </c>
      <c r="H330" t="str">
        <f>CONCATENATE($H$4,": ",CONCATENATE("N[",Worksheet!O324,"]"))</f>
        <v xml:space="preserve"> (Потребляемая мощность) Обогрев: N[2,192]</v>
      </c>
      <c r="I330" t="str">
        <f t="shared" si="40"/>
        <v xml:space="preserve"> (Рабочий ток) Охлаждение: </v>
      </c>
      <c r="J330" t="str">
        <f t="shared" si="50"/>
        <v xml:space="preserve"> (Рабочий ток) Обогрев: </v>
      </c>
      <c r="K330" t="str">
        <f t="shared" si="50"/>
        <v xml:space="preserve"> (Рабочий ток) Обогрев: </v>
      </c>
      <c r="L330" t="str">
        <f>CONCATENATE($L$4,": ",CONCATENATE("S[",Worksheet!AT324,"]"))</f>
        <v xml:space="preserve"> (Рабочий ток) Хладагент: S[R410A]</v>
      </c>
      <c r="M330" t="str">
        <f t="shared" si="42"/>
        <v xml:space="preserve"> (Рабочий ток) Количество хладагента: </v>
      </c>
      <c r="N330" t="str">
        <f t="shared" si="43"/>
        <v xml:space="preserve"> (Рабочий ток) Объем рециркулируемого воздуха внутреннего блока: </v>
      </c>
      <c r="O330" t="str">
        <f t="shared" si="44"/>
        <v xml:space="preserve"> (Внутренний блок) Размеры (Ш × Г × В): </v>
      </c>
      <c r="P330" t="str">
        <f t="shared" si="45"/>
        <v xml:space="preserve"> (Внутренний блок) Упаковка (Ш × Г × В): </v>
      </c>
      <c r="Q330" t="str">
        <f t="shared" si="46"/>
        <v xml:space="preserve"> (Внутренний блок) Масса (нетто / брутто): </v>
      </c>
      <c r="R330" t="str">
        <f>CONCATENATE($R$4,": ",CONCATENATE("S[",CONCATENATE(Worksheet!R324," / ",Worksheet!S324),"]"))</f>
        <v xml:space="preserve"> (Внутренний блок) Уровень шума мин. / макс.: S[ / ]</v>
      </c>
      <c r="S330" t="str">
        <f>CONCATENATE($S$4,": ",CONCATENATE("S[",Worksheet!AK324,"]"))</f>
        <v xml:space="preserve"> (Наружный блок) Марка компрессора: S[GMCC]</v>
      </c>
      <c r="T330" t="str">
        <f t="shared" si="47"/>
        <v xml:space="preserve"> (Наружный блок) Размеры (Ш × Г × В): </v>
      </c>
      <c r="U330" t="str">
        <f t="shared" si="48"/>
        <v xml:space="preserve"> (Наружный блок) Упаковка (Ш × Г × В): </v>
      </c>
      <c r="V330" t="str">
        <f t="shared" si="49"/>
        <v xml:space="preserve"> (Наружный блок) Масса (нетто / брутто): </v>
      </c>
      <c r="W330" t="str">
        <f>CONCATENATE($W$4,": ",CONCATENATE("N[",Worksheet!V324,"]"))</f>
        <v xml:space="preserve"> (Наружный блок) Максимальный уровень шума: N[]</v>
      </c>
      <c r="X330" t="str">
        <f>CONCATENATE("N[",Worksheet!AM324,"]")</f>
        <v>N[9,52]</v>
      </c>
      <c r="Y330" t="str">
        <f>CONCATENATE($Y$4,": ",CONCATENATE("N[",Worksheet!AN324,"]"))</f>
        <v xml:space="preserve"> (Соединительные трубы) Газовая линия : N[15,88]</v>
      </c>
      <c r="Z330" t="str">
        <f>CONCATENATE($Z$4,": ",CONCATENATE("N[",Worksheet!P324,"]"))</f>
        <v xml:space="preserve"> (Соединительные трубы) Максимальная длина трубопровода: N[30]</v>
      </c>
      <c r="AA330" t="str">
        <f>CONCATENATE($AA$4,": ",CONCATENATE("S[",Worksheet!Q324,"]"))</f>
        <v xml:space="preserve"> (Соединительные трубы) Максимальный перепад высот: S[15]</v>
      </c>
      <c r="AB330" t="str">
        <f>CONCATENATE($AB$4,": ",CONCATENATE("S[",CONCATENATE("от ",Worksheet!W324," до +",Worksheet!X324),"]"))</f>
        <v xml:space="preserve"> (Допустимая темп. наружного воздуха) Охлаждение: S[от 17 до +43]</v>
      </c>
      <c r="AC330" t="str">
        <f>CONCATENATE($AC$4,": ",CONCATENATE("S[",CONCATENATE("от ",Worksheet!Y324," до +",Worksheet!Z324),"]"))</f>
        <v xml:space="preserve"> (Допустимая темп. наружного воздуха) Обогрев: S[от -7 до +24]</v>
      </c>
    </row>
    <row r="331" spans="1:29" x14ac:dyDescent="0.25">
      <c r="A331" t="str">
        <f>CONCATENATE($A$4,": ",CONCATENATE("E[",Worksheet!B325,"]"))</f>
        <v>Производитель: E[QUATTROCLIMA]</v>
      </c>
      <c r="B331" s="11" t="str">
        <f>CONCATENATE($B$4,": ",CONCATENATE(Worksheet!C325,"[",IF(LEFT(TRIM(Worksheet!D325),6)="Сплит-","Сплит-система",IF(LEFT(TRIM(Worksheet!D325),1)="Блок н","Наружный блок","Блок внутренний")),"]"))</f>
        <v xml:space="preserve"> Тип: PAC[Сплит-система]</v>
      </c>
      <c r="C331" t="str">
        <f>CONCATENATE($C$4,": ",CONCATENATE("N[",Worksheet!L325,"]"))</f>
        <v xml:space="preserve"> (Сплит система) Холодопроизводительность: N[10,50]</v>
      </c>
      <c r="D331" t="str">
        <f>CONCATENATE($D$4,": ",CONCATENATE("N[",Worksheet!AC325,"]"))</f>
        <v xml:space="preserve"> (Сплит система) Площадь помещения: N[80]</v>
      </c>
      <c r="E331" t="str">
        <f>CONCATENATE($E$4,": ",IF(Worksheet!K325="Y",CONCATENATE("S[","да]"),CONCATENATE("S[","нет]")))</f>
        <v xml:space="preserve"> (Сплит система) Инвертор: S[нет]</v>
      </c>
      <c r="F331" t="str">
        <f>CONCATENATE($F$4,": ",CONCATENATE("N[",Worksheet!M325,"]"))</f>
        <v xml:space="preserve"> (Сплит система) Теплопроизводительность: N[12,00]</v>
      </c>
      <c r="G331" t="str">
        <f>CONCATENATE($G$4,": ",CONCATENATE("N[",Worksheet!N325,"]"))</f>
        <v xml:space="preserve"> (Потребляемая мощность) Охлаждение: N[3,723]</v>
      </c>
      <c r="H331" t="str">
        <f>CONCATENATE($H$4,": ",CONCATENATE("N[",Worksheet!O325,"]"))</f>
        <v xml:space="preserve"> (Потребляемая мощность) Обогрев: N[3,409]</v>
      </c>
      <c r="I331" t="str">
        <f t="shared" si="40"/>
        <v xml:space="preserve"> (Рабочий ток) Охлаждение: </v>
      </c>
      <c r="J331" t="str">
        <f t="shared" si="50"/>
        <v xml:space="preserve"> (Рабочий ток) Обогрев: </v>
      </c>
      <c r="K331" t="str">
        <f t="shared" si="50"/>
        <v xml:space="preserve"> (Рабочий ток) Обогрев: </v>
      </c>
      <c r="L331" t="str">
        <f>CONCATENATE($L$4,": ",CONCATENATE("S[",Worksheet!AT325,"]"))</f>
        <v xml:space="preserve"> (Рабочий ток) Хладагент: S[R410A]</v>
      </c>
      <c r="M331" t="str">
        <f t="shared" si="42"/>
        <v xml:space="preserve"> (Рабочий ток) Количество хладагента: </v>
      </c>
      <c r="N331" t="str">
        <f t="shared" si="43"/>
        <v xml:space="preserve"> (Рабочий ток) Объем рециркулируемого воздуха внутреннего блока: </v>
      </c>
      <c r="O331" t="str">
        <f t="shared" si="44"/>
        <v xml:space="preserve"> (Внутренний блок) Размеры (Ш × Г × В): </v>
      </c>
      <c r="P331" t="str">
        <f t="shared" si="45"/>
        <v xml:space="preserve"> (Внутренний блок) Упаковка (Ш × Г × В): </v>
      </c>
      <c r="Q331" t="str">
        <f t="shared" si="46"/>
        <v xml:space="preserve"> (Внутренний блок) Масса (нетто / брутто): </v>
      </c>
      <c r="R331" t="str">
        <f>CONCATENATE($R$4,": ",CONCATENATE("S[",CONCATENATE(Worksheet!R325," / ",Worksheet!S325),"]"))</f>
        <v xml:space="preserve"> (Внутренний блок) Уровень шума мин. / макс.: S[ / ]</v>
      </c>
      <c r="S331" t="str">
        <f>CONCATENATE($S$4,": ",CONCATENATE("S[",Worksheet!AK325,"]"))</f>
        <v xml:space="preserve"> (Наружный блок) Марка компрессора: S[HIGHLY]</v>
      </c>
      <c r="T331" t="str">
        <f t="shared" si="47"/>
        <v xml:space="preserve"> (Наружный блок) Размеры (Ш × Г × В): </v>
      </c>
      <c r="U331" t="str">
        <f t="shared" si="48"/>
        <v xml:space="preserve"> (Наружный блок) Упаковка (Ш × Г × В): </v>
      </c>
      <c r="V331" t="str">
        <f t="shared" si="49"/>
        <v xml:space="preserve"> (Наружный блок) Масса (нетто / брутто): </v>
      </c>
      <c r="W331" t="str">
        <f>CONCATENATE($W$4,": ",CONCATENATE("N[",Worksheet!V325,"]"))</f>
        <v xml:space="preserve"> (Наружный блок) Максимальный уровень шума: N[]</v>
      </c>
      <c r="X331" t="str">
        <f>CONCATENATE("N[",Worksheet!AM325,"]")</f>
        <v>N[9,52]</v>
      </c>
      <c r="Y331" t="str">
        <f>CONCATENATE($Y$4,": ",CONCATENATE("N[",Worksheet!AN325,"]"))</f>
        <v xml:space="preserve"> (Соединительные трубы) Газовая линия : N[19,05]</v>
      </c>
      <c r="Z331" t="str">
        <f>CONCATENATE($Z$4,": ",CONCATENATE("N[",Worksheet!P325,"]"))</f>
        <v xml:space="preserve"> (Соединительные трубы) Максимальная длина трубопровода: N[30]</v>
      </c>
      <c r="AA331" t="str">
        <f>CONCATENATE($AA$4,": ",CONCATENATE("S[",Worksheet!Q325,"]"))</f>
        <v xml:space="preserve"> (Соединительные трубы) Максимальный перепад высот: S[20]</v>
      </c>
      <c r="AB331" t="str">
        <f>CONCATENATE($AB$4,": ",CONCATENATE("S[",CONCATENATE("от ",Worksheet!W325," до +",Worksheet!X325),"]"))</f>
        <v xml:space="preserve"> (Допустимая темп. наружного воздуха) Охлаждение: S[от 17 до +43]</v>
      </c>
      <c r="AC331" t="str">
        <f>CONCATENATE($AC$4,": ",CONCATENATE("S[",CONCATENATE("от ",Worksheet!Y325," до +",Worksheet!Z325),"]"))</f>
        <v xml:space="preserve"> (Допустимая темп. наружного воздуха) Обогрев: S[от -7 до +24]</v>
      </c>
    </row>
    <row r="332" spans="1:29" x14ac:dyDescent="0.25">
      <c r="A332" t="str">
        <f>CONCATENATE($A$4,": ",CONCATENATE("E[",Worksheet!B326,"]"))</f>
        <v>Производитель: E[QUATTROCLIMA]</v>
      </c>
      <c r="B332" s="11" t="str">
        <f>CONCATENATE($B$4,": ",CONCATENATE(Worksheet!C326,"[",IF(LEFT(TRIM(Worksheet!D326),6)="Сплит-","Сплит-система",IF(LEFT(TRIM(Worksheet!D326),1)="Блок н","Наружный блок","Блок внутренний")),"]"))</f>
        <v xml:space="preserve"> Тип: PAC[Сплит-система]</v>
      </c>
      <c r="C332" t="str">
        <f>CONCATENATE($C$4,": ",CONCATENATE("N[",Worksheet!L326,"]"))</f>
        <v xml:space="preserve"> (Сплит система) Холодопроизводительность: N[10,50]</v>
      </c>
      <c r="D332" t="str">
        <f>CONCATENATE($D$4,": ",CONCATENATE("N[",Worksheet!AC326,"]"))</f>
        <v xml:space="preserve"> (Сплит система) Площадь помещения: N[80]</v>
      </c>
      <c r="E332" t="str">
        <f>CONCATENATE($E$4,": ",IF(Worksheet!K326="Y",CONCATENATE("S[","да]"),CONCATENATE("S[","нет]")))</f>
        <v xml:space="preserve"> (Сплит система) Инвертор: S[нет]</v>
      </c>
      <c r="F332" t="str">
        <f>CONCATENATE($F$4,": ",CONCATENATE("N[",Worksheet!M326,"]"))</f>
        <v xml:space="preserve"> (Сплит система) Теплопроизводительность: N[12,00]</v>
      </c>
      <c r="G332" t="str">
        <f>CONCATENATE($G$4,": ",CONCATENATE("N[",Worksheet!N326,"]"))</f>
        <v xml:space="preserve"> (Потребляемая мощность) Охлаждение: N[3,723]</v>
      </c>
      <c r="H332" t="str">
        <f>CONCATENATE($H$4,": ",CONCATENATE("N[",Worksheet!O326,"]"))</f>
        <v xml:space="preserve"> (Потребляемая мощность) Обогрев: N[3,409]</v>
      </c>
      <c r="I332" t="str">
        <f t="shared" ref="I332:I395" si="51">CONCATENATE($I$4,": ")</f>
        <v xml:space="preserve"> (Рабочий ток) Охлаждение: </v>
      </c>
      <c r="J332" t="str">
        <f t="shared" ref="J332:K363" si="52">CONCATENATE($J$4,": ")</f>
        <v xml:space="preserve"> (Рабочий ток) Обогрев: </v>
      </c>
      <c r="K332" t="str">
        <f t="shared" si="52"/>
        <v xml:space="preserve"> (Рабочий ток) Обогрев: </v>
      </c>
      <c r="L332" t="str">
        <f>CONCATENATE($L$4,": ",CONCATENATE("S[",Worksheet!AT326,"]"))</f>
        <v xml:space="preserve"> (Рабочий ток) Хладагент: S[R410A]</v>
      </c>
      <c r="M332" t="str">
        <f t="shared" ref="M332:M395" si="53">CONCATENATE($M$4,": ")</f>
        <v xml:space="preserve"> (Рабочий ток) Количество хладагента: </v>
      </c>
      <c r="N332" t="str">
        <f t="shared" ref="N332:N395" si="54">CONCATENATE($N$4,": ")</f>
        <v xml:space="preserve"> (Рабочий ток) Объем рециркулируемого воздуха внутреннего блока: </v>
      </c>
      <c r="O332" t="str">
        <f t="shared" ref="O332:O395" si="55">CONCATENATE($O$4,": ")</f>
        <v xml:space="preserve"> (Внутренний блок) Размеры (Ш × Г × В): </v>
      </c>
      <c r="P332" t="str">
        <f t="shared" ref="P332:P395" si="56">CONCATENATE($P$4,": ")</f>
        <v xml:space="preserve"> (Внутренний блок) Упаковка (Ш × Г × В): </v>
      </c>
      <c r="Q332" t="str">
        <f t="shared" ref="Q332:Q395" si="57">CONCATENATE($Q$4,": ")</f>
        <v xml:space="preserve"> (Внутренний блок) Масса (нетто / брутто): </v>
      </c>
      <c r="R332" t="str">
        <f>CONCATENATE($R$4,": ",CONCATENATE("S[",CONCATENATE(Worksheet!R326," / ",Worksheet!S326),"]"))</f>
        <v xml:space="preserve"> (Внутренний блок) Уровень шума мин. / макс.: S[ / ]</v>
      </c>
      <c r="S332" t="str">
        <f>CONCATENATE($S$4,": ",CONCATENATE("S[",Worksheet!AK326,"]"))</f>
        <v xml:space="preserve"> (Наружный блок) Марка компрессора: S[HIGHLY]</v>
      </c>
      <c r="T332" t="str">
        <f t="shared" ref="T332:T395" si="58">CONCATENATE($T$4,": ")</f>
        <v xml:space="preserve"> (Наружный блок) Размеры (Ш × Г × В): </v>
      </c>
      <c r="U332" t="str">
        <f t="shared" ref="U332:U395" si="59">CONCATENATE($U$4,": ")</f>
        <v xml:space="preserve"> (Наружный блок) Упаковка (Ш × Г × В): </v>
      </c>
      <c r="V332" t="str">
        <f t="shared" ref="V332:V395" si="60">CONCATENATE($V$4,": ")</f>
        <v xml:space="preserve"> (Наружный блок) Масса (нетто / брутто): </v>
      </c>
      <c r="W332" t="str">
        <f>CONCATENATE($W$4,": ",CONCATENATE("N[",Worksheet!V326,"]"))</f>
        <v xml:space="preserve"> (Наружный блок) Максимальный уровень шума: N[]</v>
      </c>
      <c r="X332" t="str">
        <f>CONCATENATE("N[",Worksheet!AM326,"]")</f>
        <v>N[9,52]</v>
      </c>
      <c r="Y332" t="str">
        <f>CONCATENATE($Y$4,": ",CONCATENATE("N[",Worksheet!AN326,"]"))</f>
        <v xml:space="preserve"> (Соединительные трубы) Газовая линия : N[19,05]</v>
      </c>
      <c r="Z332" t="str">
        <f>CONCATENATE($Z$4,": ",CONCATENATE("N[",Worksheet!P326,"]"))</f>
        <v xml:space="preserve"> (Соединительные трубы) Максимальная длина трубопровода: N[30]</v>
      </c>
      <c r="AA332" t="str">
        <f>CONCATENATE($AA$4,": ",CONCATENATE("S[",Worksheet!Q326,"]"))</f>
        <v xml:space="preserve"> (Соединительные трубы) Максимальный перепад высот: S[20]</v>
      </c>
      <c r="AB332" t="str">
        <f>CONCATENATE($AB$4,": ",CONCATENATE("S[",CONCATENATE("от ",Worksheet!W326," до +",Worksheet!X326),"]"))</f>
        <v xml:space="preserve"> (Допустимая темп. наружного воздуха) Охлаждение: S[от 17 до +43]</v>
      </c>
      <c r="AC332" t="str">
        <f>CONCATENATE($AC$4,": ",CONCATENATE("S[",CONCATENATE("от ",Worksheet!Y326," до +",Worksheet!Z326),"]"))</f>
        <v xml:space="preserve"> (Допустимая темп. наружного воздуха) Обогрев: S[от -7 до +24]</v>
      </c>
    </row>
    <row r="333" spans="1:29" x14ac:dyDescent="0.25">
      <c r="A333" t="str">
        <f>CONCATENATE($A$4,": ",CONCATENATE("E[",Worksheet!B327,"]"))</f>
        <v>Производитель: E[QUATTROCLIMA]</v>
      </c>
      <c r="B333" s="11" t="str">
        <f>CONCATENATE($B$4,": ",CONCATENATE(Worksheet!C327,"[",IF(LEFT(TRIM(Worksheet!D327),6)="Сплит-","Сплит-система",IF(LEFT(TRIM(Worksheet!D327),1)="Блок н","Наружный блок","Блок внутренний")),"]"))</f>
        <v xml:space="preserve"> Тип: PAC[Сплит-система]</v>
      </c>
      <c r="C333" t="str">
        <f>CONCATENATE($C$4,": ",CONCATENATE("N[",Worksheet!L327,"]"))</f>
        <v xml:space="preserve"> (Сплит система) Холодопроизводительность: N[14,00]</v>
      </c>
      <c r="D333" t="str">
        <f>CONCATENATE($D$4,": ",CONCATENATE("N[",Worksheet!AC327,"]"))</f>
        <v xml:space="preserve"> (Сплит система) Площадь помещения: N[90]</v>
      </c>
      <c r="E333" t="str">
        <f>CONCATENATE($E$4,": ",IF(Worksheet!K327="Y",CONCATENATE("S[","да]"),CONCATENATE("S[","нет]")))</f>
        <v xml:space="preserve"> (Сплит система) Инвертор: S[нет]</v>
      </c>
      <c r="F333" t="str">
        <f>CONCATENATE($F$4,": ",CONCATENATE("N[",Worksheet!M327,"]"))</f>
        <v xml:space="preserve"> (Сплит система) Теплопроизводительность: N[14,65]</v>
      </c>
      <c r="G333" t="str">
        <f>CONCATENATE($G$4,": ",CONCATENATE("N[",Worksheet!N327,"]"))</f>
        <v xml:space="preserve"> (Потребляемая мощность) Охлаждение: N[4,636]</v>
      </c>
      <c r="H333" t="str">
        <f>CONCATENATE($H$4,": ",CONCATENATE("N[",Worksheet!O327,"]"))</f>
        <v xml:space="preserve"> (Потребляемая мощность) Обогрев: N[5,079]</v>
      </c>
      <c r="I333" t="str">
        <f t="shared" si="51"/>
        <v xml:space="preserve"> (Рабочий ток) Охлаждение: </v>
      </c>
      <c r="J333" t="str">
        <f t="shared" si="52"/>
        <v xml:space="preserve"> (Рабочий ток) Обогрев: </v>
      </c>
      <c r="K333" t="str">
        <f t="shared" si="52"/>
        <v xml:space="preserve"> (Рабочий ток) Обогрев: </v>
      </c>
      <c r="L333" t="str">
        <f>CONCATENATE($L$4,": ",CONCATENATE("S[",Worksheet!AT327,"]"))</f>
        <v xml:space="preserve"> (Рабочий ток) Хладагент: S[R410A]</v>
      </c>
      <c r="M333" t="str">
        <f t="shared" si="53"/>
        <v xml:space="preserve"> (Рабочий ток) Количество хладагента: </v>
      </c>
      <c r="N333" t="str">
        <f t="shared" si="54"/>
        <v xml:space="preserve"> (Рабочий ток) Объем рециркулируемого воздуха внутреннего блока: </v>
      </c>
      <c r="O333" t="str">
        <f t="shared" si="55"/>
        <v xml:space="preserve"> (Внутренний блок) Размеры (Ш × Г × В): </v>
      </c>
      <c r="P333" t="str">
        <f t="shared" si="56"/>
        <v xml:space="preserve"> (Внутренний блок) Упаковка (Ш × Г × В): </v>
      </c>
      <c r="Q333" t="str">
        <f t="shared" si="57"/>
        <v xml:space="preserve"> (Внутренний блок) Масса (нетто / брутто): </v>
      </c>
      <c r="R333" t="str">
        <f>CONCATENATE($R$4,": ",CONCATENATE("S[",CONCATENATE(Worksheet!R327," / ",Worksheet!S327),"]"))</f>
        <v xml:space="preserve"> (Внутренний блок) Уровень шума мин. / макс.: S[ / ]</v>
      </c>
      <c r="S333" t="str">
        <f>CONCATENATE($S$4,": ",CONCATENATE("S[",Worksheet!AK327,"]"))</f>
        <v xml:space="preserve"> (Наружный блок) Марка компрессора: S[HIGHLY]</v>
      </c>
      <c r="T333" t="str">
        <f t="shared" si="58"/>
        <v xml:space="preserve"> (Наружный блок) Размеры (Ш × Г × В): </v>
      </c>
      <c r="U333" t="str">
        <f t="shared" si="59"/>
        <v xml:space="preserve"> (Наружный блок) Упаковка (Ш × Г × В): </v>
      </c>
      <c r="V333" t="str">
        <f t="shared" si="60"/>
        <v xml:space="preserve"> (Наружный блок) Масса (нетто / брутто): </v>
      </c>
      <c r="W333" t="str">
        <f>CONCATENATE($W$4,": ",CONCATENATE("N[",Worksheet!V327,"]"))</f>
        <v xml:space="preserve"> (Наружный блок) Максимальный уровень шума: N[]</v>
      </c>
      <c r="X333" t="str">
        <f>CONCATENATE("N[",Worksheet!AM327,"]")</f>
        <v>N[9,52]</v>
      </c>
      <c r="Y333" t="str">
        <f>CONCATENATE($Y$4,": ",CONCATENATE("N[",Worksheet!AN327,"]"))</f>
        <v xml:space="preserve"> (Соединительные трубы) Газовая линия : N[19,05]</v>
      </c>
      <c r="Z333" t="str">
        <f>CONCATENATE($Z$4,": ",CONCATENATE("N[",Worksheet!P327,"]"))</f>
        <v xml:space="preserve"> (Соединительные трубы) Максимальная длина трубопровода: N[50]</v>
      </c>
      <c r="AA333" t="str">
        <f>CONCATENATE($AA$4,": ",CONCATENATE("S[",Worksheet!Q327,"]"))</f>
        <v xml:space="preserve"> (Соединительные трубы) Максимальный перепад высот: S[30]</v>
      </c>
      <c r="AB333" t="str">
        <f>CONCATENATE($AB$4,": ",CONCATENATE("S[",CONCATENATE("от ",Worksheet!W327," до +",Worksheet!X327),"]"))</f>
        <v xml:space="preserve"> (Допустимая темп. наружного воздуха) Охлаждение: S[от 17 до +43]</v>
      </c>
      <c r="AC333" t="str">
        <f>CONCATENATE($AC$4,": ",CONCATENATE("S[",CONCATENATE("от ",Worksheet!Y327," до +",Worksheet!Z327),"]"))</f>
        <v xml:space="preserve"> (Допустимая темп. наружного воздуха) Обогрев: S[от -7 до +24]</v>
      </c>
    </row>
    <row r="334" spans="1:29" x14ac:dyDescent="0.25">
      <c r="A334" t="str">
        <f>CONCATENATE($A$4,": ",CONCATENATE("E[",Worksheet!B328,"]"))</f>
        <v>Производитель: E[QUATTROCLIMA]</v>
      </c>
      <c r="B334" s="11" t="str">
        <f>CONCATENATE($B$4,": ",CONCATENATE(Worksheet!C328,"[",IF(LEFT(TRIM(Worksheet!D328),6)="Сплит-","Сплит-система",IF(LEFT(TRIM(Worksheet!D328),1)="Блок н","Наружный блок","Блок внутренний")),"]"))</f>
        <v xml:space="preserve"> Тип: PAC[Сплит-система]</v>
      </c>
      <c r="C334" t="str">
        <f>CONCATENATE($C$4,": ",CONCATENATE("N[",Worksheet!L328,"]"))</f>
        <v xml:space="preserve"> (Сплит система) Холодопроизводительность: N[14,00]</v>
      </c>
      <c r="D334" t="str">
        <f>CONCATENATE($D$4,": ",CONCATENATE("N[",Worksheet!AC328,"]"))</f>
        <v xml:space="preserve"> (Сплит система) Площадь помещения: N[90]</v>
      </c>
      <c r="E334" t="str">
        <f>CONCATENATE($E$4,": ",IF(Worksheet!K328="Y",CONCATENATE("S[","да]"),CONCATENATE("S[","нет]")))</f>
        <v xml:space="preserve"> (Сплит система) Инвертор: S[нет]</v>
      </c>
      <c r="F334" t="str">
        <f>CONCATENATE($F$4,": ",CONCATENATE("N[",Worksheet!M328,"]"))</f>
        <v xml:space="preserve"> (Сплит система) Теплопроизводительность: N[14,65]</v>
      </c>
      <c r="G334" t="str">
        <f>CONCATENATE($G$4,": ",CONCATENATE("N[",Worksheet!N328,"]"))</f>
        <v xml:space="preserve"> (Потребляемая мощность) Охлаждение: N[4,636]</v>
      </c>
      <c r="H334" t="str">
        <f>CONCATENATE($H$4,": ",CONCATENATE("N[",Worksheet!O328,"]"))</f>
        <v xml:space="preserve"> (Потребляемая мощность) Обогрев: N[5,079]</v>
      </c>
      <c r="I334" t="str">
        <f t="shared" si="51"/>
        <v xml:space="preserve"> (Рабочий ток) Охлаждение: </v>
      </c>
      <c r="J334" t="str">
        <f t="shared" si="52"/>
        <v xml:space="preserve"> (Рабочий ток) Обогрев: </v>
      </c>
      <c r="K334" t="str">
        <f t="shared" si="52"/>
        <v xml:space="preserve"> (Рабочий ток) Обогрев: </v>
      </c>
      <c r="L334" t="str">
        <f>CONCATENATE($L$4,": ",CONCATENATE("S[",Worksheet!AT328,"]"))</f>
        <v xml:space="preserve"> (Рабочий ток) Хладагент: S[R410A]</v>
      </c>
      <c r="M334" t="str">
        <f t="shared" si="53"/>
        <v xml:space="preserve"> (Рабочий ток) Количество хладагента: </v>
      </c>
      <c r="N334" t="str">
        <f t="shared" si="54"/>
        <v xml:space="preserve"> (Рабочий ток) Объем рециркулируемого воздуха внутреннего блока: </v>
      </c>
      <c r="O334" t="str">
        <f t="shared" si="55"/>
        <v xml:space="preserve"> (Внутренний блок) Размеры (Ш × Г × В): </v>
      </c>
      <c r="P334" t="str">
        <f t="shared" si="56"/>
        <v xml:space="preserve"> (Внутренний блок) Упаковка (Ш × Г × В): </v>
      </c>
      <c r="Q334" t="str">
        <f t="shared" si="57"/>
        <v xml:space="preserve"> (Внутренний блок) Масса (нетто / брутто): </v>
      </c>
      <c r="R334" t="str">
        <f>CONCATENATE($R$4,": ",CONCATENATE("S[",CONCATENATE(Worksheet!R328," / ",Worksheet!S328),"]"))</f>
        <v xml:space="preserve"> (Внутренний блок) Уровень шума мин. / макс.: S[ / ]</v>
      </c>
      <c r="S334" t="str">
        <f>CONCATENATE($S$4,": ",CONCATENATE("S[",Worksheet!AK328,"]"))</f>
        <v xml:space="preserve"> (Наружный блок) Марка компрессора: S[HIGHLY]</v>
      </c>
      <c r="T334" t="str">
        <f t="shared" si="58"/>
        <v xml:space="preserve"> (Наружный блок) Размеры (Ш × Г × В): </v>
      </c>
      <c r="U334" t="str">
        <f t="shared" si="59"/>
        <v xml:space="preserve"> (Наружный блок) Упаковка (Ш × Г × В): </v>
      </c>
      <c r="V334" t="str">
        <f t="shared" si="60"/>
        <v xml:space="preserve"> (Наружный блок) Масса (нетто / брутто): </v>
      </c>
      <c r="W334" t="str">
        <f>CONCATENATE($W$4,": ",CONCATENATE("N[",Worksheet!V328,"]"))</f>
        <v xml:space="preserve"> (Наружный блок) Максимальный уровень шума: N[]</v>
      </c>
      <c r="X334" t="str">
        <f>CONCATENATE("N[",Worksheet!AM328,"]")</f>
        <v>N[9,52]</v>
      </c>
      <c r="Y334" t="str">
        <f>CONCATENATE($Y$4,": ",CONCATENATE("N[",Worksheet!AN328,"]"))</f>
        <v xml:space="preserve"> (Соединительные трубы) Газовая линия : N[19,05]</v>
      </c>
      <c r="Z334" t="str">
        <f>CONCATENATE($Z$4,": ",CONCATENATE("N[",Worksheet!P328,"]"))</f>
        <v xml:space="preserve"> (Соединительные трубы) Максимальная длина трубопровода: N[50]</v>
      </c>
      <c r="AA334" t="str">
        <f>CONCATENATE($AA$4,": ",CONCATENATE("S[",Worksheet!Q328,"]"))</f>
        <v xml:space="preserve"> (Соединительные трубы) Максимальный перепад высот: S[30]</v>
      </c>
      <c r="AB334" t="str">
        <f>CONCATENATE($AB$4,": ",CONCATENATE("S[",CONCATENATE("от ",Worksheet!W328," до +",Worksheet!X328),"]"))</f>
        <v xml:space="preserve"> (Допустимая темп. наружного воздуха) Охлаждение: S[от 17 до +43]</v>
      </c>
      <c r="AC334" t="str">
        <f>CONCATENATE($AC$4,": ",CONCATENATE("S[",CONCATENATE("от ",Worksheet!Y328," до +",Worksheet!Z328),"]"))</f>
        <v xml:space="preserve"> (Допустимая темп. наружного воздуха) Обогрев: S[от -7 до +24]</v>
      </c>
    </row>
    <row r="335" spans="1:29" x14ac:dyDescent="0.25">
      <c r="A335" t="str">
        <f>CONCATENATE($A$4,": ",CONCATENATE("E[",Worksheet!B329,"]"))</f>
        <v>Производитель: E[QUATTROCLIMA]</v>
      </c>
      <c r="B335" s="11" t="str">
        <f>CONCATENATE($B$4,": ",CONCATENATE(Worksheet!C329,"[",IF(LEFT(TRIM(Worksheet!D329),6)="Сплит-","Сплит-система",IF(LEFT(TRIM(Worksheet!D329),1)="Блок н","Наружный блок","Блок внутренний")),"]"))</f>
        <v xml:space="preserve"> Тип: PAC[Сплит-система]</v>
      </c>
      <c r="C335" t="str">
        <f>CONCATENATE($C$4,": ",CONCATENATE("N[",Worksheet!L329,"]"))</f>
        <v xml:space="preserve"> (Сплит система) Холодопроизводительность: N[16,12]</v>
      </c>
      <c r="D335" t="str">
        <f>CONCATENATE($D$4,": ",CONCATENATE("N[",Worksheet!AC329,"]"))</f>
        <v xml:space="preserve"> (Сплит система) Площадь помещения: N[115]</v>
      </c>
      <c r="E335" t="str">
        <f>CONCATENATE($E$4,": ",IF(Worksheet!K329="Y",CONCATENATE("S[","да]"),CONCATENATE("S[","нет]")))</f>
        <v xml:space="preserve"> (Сплит система) Инвертор: S[нет]</v>
      </c>
      <c r="F335" t="str">
        <f>CONCATENATE($F$4,": ",CONCATENATE("N[",Worksheet!M329,"]"))</f>
        <v xml:space="preserve"> (Сплит система) Теплопроизводительность: N[17,73]</v>
      </c>
      <c r="G335" t="str">
        <f>CONCATENATE($G$4,": ",CONCATENATE("N[",Worksheet!N329,"]"))</f>
        <v xml:space="preserve"> (Потребляемая мощность) Охлаждение: N[5,694]</v>
      </c>
      <c r="H335" t="str">
        <f>CONCATENATE($H$4,": ",CONCATENATE("N[",Worksheet!O329,"]"))</f>
        <v xml:space="preserve"> (Потребляемая мощность) Обогрев: N[5,700]</v>
      </c>
      <c r="I335" t="str">
        <f t="shared" si="51"/>
        <v xml:space="preserve"> (Рабочий ток) Охлаждение: </v>
      </c>
      <c r="J335" t="str">
        <f t="shared" si="52"/>
        <v xml:space="preserve"> (Рабочий ток) Обогрев: </v>
      </c>
      <c r="K335" t="str">
        <f t="shared" si="52"/>
        <v xml:space="preserve"> (Рабочий ток) Обогрев: </v>
      </c>
      <c r="L335" t="str">
        <f>CONCATENATE($L$4,": ",CONCATENATE("S[",Worksheet!AT329,"]"))</f>
        <v xml:space="preserve"> (Рабочий ток) Хладагент: S[R410A]</v>
      </c>
      <c r="M335" t="str">
        <f t="shared" si="53"/>
        <v xml:space="preserve"> (Рабочий ток) Количество хладагента: </v>
      </c>
      <c r="N335" t="str">
        <f t="shared" si="54"/>
        <v xml:space="preserve"> (Рабочий ток) Объем рециркулируемого воздуха внутреннего блока: </v>
      </c>
      <c r="O335" t="str">
        <f t="shared" si="55"/>
        <v xml:space="preserve"> (Внутренний блок) Размеры (Ш × Г × В): </v>
      </c>
      <c r="P335" t="str">
        <f t="shared" si="56"/>
        <v xml:space="preserve"> (Внутренний блок) Упаковка (Ш × Г × В): </v>
      </c>
      <c r="Q335" t="str">
        <f t="shared" si="57"/>
        <v xml:space="preserve"> (Внутренний блок) Масса (нетто / брутто): </v>
      </c>
      <c r="R335" t="str">
        <f>CONCATENATE($R$4,": ",CONCATENATE("S[",CONCATENATE(Worksheet!R329," / ",Worksheet!S329),"]"))</f>
        <v xml:space="preserve"> (Внутренний блок) Уровень шума мин. / макс.: S[ / ]</v>
      </c>
      <c r="S335" t="str">
        <f>CONCATENATE($S$4,": ",CONCATENATE("S[",Worksheet!AK329,"]"))</f>
        <v xml:space="preserve"> (Наружный блок) Марка компрессора: S[HIGHLY]</v>
      </c>
      <c r="T335" t="str">
        <f t="shared" si="58"/>
        <v xml:space="preserve"> (Наружный блок) Размеры (Ш × Г × В): </v>
      </c>
      <c r="U335" t="str">
        <f t="shared" si="59"/>
        <v xml:space="preserve"> (Наружный блок) Упаковка (Ш × Г × В): </v>
      </c>
      <c r="V335" t="str">
        <f t="shared" si="60"/>
        <v xml:space="preserve"> (Наружный блок) Масса (нетто / брутто): </v>
      </c>
      <c r="W335" t="str">
        <f>CONCATENATE($W$4,": ",CONCATENATE("N[",Worksheet!V329,"]"))</f>
        <v xml:space="preserve"> (Наружный блок) Максимальный уровень шума: N[]</v>
      </c>
      <c r="X335" t="str">
        <f>CONCATENATE("N[",Worksheet!AM329,"]")</f>
        <v>N[9,52]</v>
      </c>
      <c r="Y335" t="str">
        <f>CONCATENATE($Y$4,": ",CONCATENATE("N[",Worksheet!AN329,"]"))</f>
        <v xml:space="preserve"> (Соединительные трубы) Газовая линия : N[19,05]</v>
      </c>
      <c r="Z335" t="str">
        <f>CONCATENATE($Z$4,": ",CONCATENATE("N[",Worksheet!P329,"]"))</f>
        <v xml:space="preserve"> (Соединительные трубы) Максимальная длина трубопровода: N[50]</v>
      </c>
      <c r="AA335" t="str">
        <f>CONCATENATE($AA$4,": ",CONCATENATE("S[",Worksheet!Q329,"]"))</f>
        <v xml:space="preserve"> (Соединительные трубы) Максимальный перепад высот: S[30]</v>
      </c>
      <c r="AB335" t="str">
        <f>CONCATENATE($AB$4,": ",CONCATENATE("S[",CONCATENATE("от ",Worksheet!W329," до +",Worksheet!X329),"]"))</f>
        <v xml:space="preserve"> (Допустимая темп. наружного воздуха) Охлаждение: S[от 17 до +43]</v>
      </c>
      <c r="AC335" t="str">
        <f>CONCATENATE($AC$4,": ",CONCATENATE("S[",CONCATENATE("от ",Worksheet!Y329," до +",Worksheet!Z329),"]"))</f>
        <v xml:space="preserve"> (Допустимая темп. наружного воздуха) Обогрев: S[от -7 до +24]</v>
      </c>
    </row>
    <row r="336" spans="1:29" x14ac:dyDescent="0.25">
      <c r="A336" t="str">
        <f>CONCATENATE($A$4,": ",CONCATENATE("E[",Worksheet!B330,"]"))</f>
        <v>Производитель: E[QUATTROCLIMA]</v>
      </c>
      <c r="B336" s="11" t="str">
        <f>CONCATENATE($B$4,": ",CONCATENATE(Worksheet!C330,"[",IF(LEFT(TRIM(Worksheet!D330),6)="Сплит-","Сплит-система",IF(LEFT(TRIM(Worksheet!D330),1)="Блок н","Наружный блок","Блок внутренний")),"]"))</f>
        <v xml:space="preserve"> Тип: PAC[Сплит-система]</v>
      </c>
      <c r="C336" t="str">
        <f>CONCATENATE($C$4,": ",CONCATENATE("N[",Worksheet!L330,"]"))</f>
        <v xml:space="preserve"> (Сплит система) Холодопроизводительность: N[16,12]</v>
      </c>
      <c r="D336" t="str">
        <f>CONCATENATE($D$4,": ",CONCATENATE("N[",Worksheet!AC330,"]"))</f>
        <v xml:space="preserve"> (Сплит система) Площадь помещения: N[115]</v>
      </c>
      <c r="E336" t="str">
        <f>CONCATENATE($E$4,": ",IF(Worksheet!K330="Y",CONCATENATE("S[","да]"),CONCATENATE("S[","нет]")))</f>
        <v xml:space="preserve"> (Сплит система) Инвертор: S[нет]</v>
      </c>
      <c r="F336" t="str">
        <f>CONCATENATE($F$4,": ",CONCATENATE("N[",Worksheet!M330,"]"))</f>
        <v xml:space="preserve"> (Сплит система) Теплопроизводительность: N[17,73]</v>
      </c>
      <c r="G336" t="str">
        <f>CONCATENATE($G$4,": ",CONCATENATE("N[",Worksheet!N330,"]"))</f>
        <v xml:space="preserve"> (Потребляемая мощность) Охлаждение: N[5,694]</v>
      </c>
      <c r="H336" t="str">
        <f>CONCATENATE($H$4,": ",CONCATENATE("N[",Worksheet!O330,"]"))</f>
        <v xml:space="preserve"> (Потребляемая мощность) Обогрев: N[5,700]</v>
      </c>
      <c r="I336" t="str">
        <f t="shared" si="51"/>
        <v xml:space="preserve"> (Рабочий ток) Охлаждение: </v>
      </c>
      <c r="J336" t="str">
        <f t="shared" si="52"/>
        <v xml:space="preserve"> (Рабочий ток) Обогрев: </v>
      </c>
      <c r="K336" t="str">
        <f t="shared" si="52"/>
        <v xml:space="preserve"> (Рабочий ток) Обогрев: </v>
      </c>
      <c r="L336" t="str">
        <f>CONCATENATE($L$4,": ",CONCATENATE("S[",Worksheet!AT330,"]"))</f>
        <v xml:space="preserve"> (Рабочий ток) Хладагент: S[R410A]</v>
      </c>
      <c r="M336" t="str">
        <f t="shared" si="53"/>
        <v xml:space="preserve"> (Рабочий ток) Количество хладагента: </v>
      </c>
      <c r="N336" t="str">
        <f t="shared" si="54"/>
        <v xml:space="preserve"> (Рабочий ток) Объем рециркулируемого воздуха внутреннего блока: </v>
      </c>
      <c r="O336" t="str">
        <f t="shared" si="55"/>
        <v xml:space="preserve"> (Внутренний блок) Размеры (Ш × Г × В): </v>
      </c>
      <c r="P336" t="str">
        <f t="shared" si="56"/>
        <v xml:space="preserve"> (Внутренний блок) Упаковка (Ш × Г × В): </v>
      </c>
      <c r="Q336" t="str">
        <f t="shared" si="57"/>
        <v xml:space="preserve"> (Внутренний блок) Масса (нетто / брутто): </v>
      </c>
      <c r="R336" t="str">
        <f>CONCATENATE($R$4,": ",CONCATENATE("S[",CONCATENATE(Worksheet!R330," / ",Worksheet!S330),"]"))</f>
        <v xml:space="preserve"> (Внутренний блок) Уровень шума мин. / макс.: S[ / ]</v>
      </c>
      <c r="S336" t="str">
        <f>CONCATENATE($S$4,": ",CONCATENATE("S[",Worksheet!AK330,"]"))</f>
        <v xml:space="preserve"> (Наружный блок) Марка компрессора: S[HIGHLY]</v>
      </c>
      <c r="T336" t="str">
        <f t="shared" si="58"/>
        <v xml:space="preserve"> (Наружный блок) Размеры (Ш × Г × В): </v>
      </c>
      <c r="U336" t="str">
        <f t="shared" si="59"/>
        <v xml:space="preserve"> (Наружный блок) Упаковка (Ш × Г × В): </v>
      </c>
      <c r="V336" t="str">
        <f t="shared" si="60"/>
        <v xml:space="preserve"> (Наружный блок) Масса (нетто / брутто): </v>
      </c>
      <c r="W336" t="str">
        <f>CONCATENATE($W$4,": ",CONCATENATE("N[",Worksheet!V330,"]"))</f>
        <v xml:space="preserve"> (Наружный блок) Максимальный уровень шума: N[]</v>
      </c>
      <c r="X336" t="str">
        <f>CONCATENATE("N[",Worksheet!AM330,"]")</f>
        <v>N[9,52]</v>
      </c>
      <c r="Y336" t="str">
        <f>CONCATENATE($Y$4,": ",CONCATENATE("N[",Worksheet!AN330,"]"))</f>
        <v xml:space="preserve"> (Соединительные трубы) Газовая линия : N[19,05]</v>
      </c>
      <c r="Z336" t="str">
        <f>CONCATENATE($Z$4,": ",CONCATENATE("N[",Worksheet!P330,"]"))</f>
        <v xml:space="preserve"> (Соединительные трубы) Максимальная длина трубопровода: N[50]</v>
      </c>
      <c r="AA336" t="str">
        <f>CONCATENATE($AA$4,": ",CONCATENATE("S[",Worksheet!Q330,"]"))</f>
        <v xml:space="preserve"> (Соединительные трубы) Максимальный перепад высот: S[30]</v>
      </c>
      <c r="AB336" t="str">
        <f>CONCATENATE($AB$4,": ",CONCATENATE("S[",CONCATENATE("от ",Worksheet!W330," до +",Worksheet!X330),"]"))</f>
        <v xml:space="preserve"> (Допустимая темп. наружного воздуха) Охлаждение: S[от 17 до +43]</v>
      </c>
      <c r="AC336" t="str">
        <f>CONCATENATE($AC$4,": ",CONCATENATE("S[",CONCATENATE("от ",Worksheet!Y330," до +",Worksheet!Z330),"]"))</f>
        <v xml:space="preserve"> (Допустимая темп. наружного воздуха) Обогрев: S[от -7 до +24]</v>
      </c>
    </row>
    <row r="337" spans="1:29" x14ac:dyDescent="0.25">
      <c r="A337" t="str">
        <f>CONCATENATE($A$4,": ",CONCATENATE("E[",Worksheet!B331,"]"))</f>
        <v>Производитель: E[QUATTROCLIMA]</v>
      </c>
      <c r="B337" s="11" t="str">
        <f>CONCATENATE($B$4,": ",CONCATENATE(Worksheet!C331,"[",IF(LEFT(TRIM(Worksheet!D331),6)="Сплит-","Сплит-система",IF(LEFT(TRIM(Worksheet!D331),1)="Блок н","Наружный блок","Блок внутренний")),"]"))</f>
        <v xml:space="preserve"> Тип: PAC[Сплит-система]</v>
      </c>
      <c r="C337" t="str">
        <f>CONCATENATE($C$4,": ",CONCATENATE("N[",Worksheet!L331,"]"))</f>
        <v xml:space="preserve"> (Сплит система) Холодопроизводительность: N[3,52]</v>
      </c>
      <c r="D337" t="str">
        <f>CONCATENATE($D$4,": ",CONCATENATE("N[",Worksheet!AC331,"]"))</f>
        <v xml:space="preserve"> (Сплит система) Площадь помещения: N[]</v>
      </c>
      <c r="E337" t="str">
        <f>CONCATENATE($E$4,": ",IF(Worksheet!K331="Y",CONCATENATE("S[","да]"),CONCATENATE("S[","нет]")))</f>
        <v xml:space="preserve"> (Сплит система) Инвертор: S[нет]</v>
      </c>
      <c r="F337" t="str">
        <f>CONCATENATE($F$4,": ",CONCATENATE("N[",Worksheet!M331,"]"))</f>
        <v xml:space="preserve"> (Сплит система) Теплопроизводительность: N[3,96]</v>
      </c>
      <c r="G337" t="str">
        <f>CONCATENATE($G$4,": ",CONCATENATE("N[",Worksheet!N331,"]"))</f>
        <v xml:space="preserve"> (Потребляемая мощность) Охлаждение: N[1,30]</v>
      </c>
      <c r="H337" t="str">
        <f>CONCATENATE($H$4,": ",CONCATENATE("N[",Worksheet!O331,"]"))</f>
        <v xml:space="preserve"> (Потребляемая мощность) Обогрев: N[1,28]</v>
      </c>
      <c r="I337" t="str">
        <f t="shared" si="51"/>
        <v xml:space="preserve"> (Рабочий ток) Охлаждение: </v>
      </c>
      <c r="J337" t="str">
        <f t="shared" si="52"/>
        <v xml:space="preserve"> (Рабочий ток) Обогрев: </v>
      </c>
      <c r="K337" t="str">
        <f t="shared" si="52"/>
        <v xml:space="preserve"> (Рабочий ток) Обогрев: </v>
      </c>
      <c r="L337" t="str">
        <f>CONCATENATE($L$4,": ",CONCATENATE("S[",Worksheet!AT331,"]"))</f>
        <v xml:space="preserve"> (Рабочий ток) Хладагент: S[R410A]</v>
      </c>
      <c r="M337" t="str">
        <f t="shared" si="53"/>
        <v xml:space="preserve"> (Рабочий ток) Количество хладагента: </v>
      </c>
      <c r="N337" t="str">
        <f t="shared" si="54"/>
        <v xml:space="preserve"> (Рабочий ток) Объем рециркулируемого воздуха внутреннего блока: </v>
      </c>
      <c r="O337" t="str">
        <f t="shared" si="55"/>
        <v xml:space="preserve"> (Внутренний блок) Размеры (Ш × Г × В): </v>
      </c>
      <c r="P337" t="str">
        <f t="shared" si="56"/>
        <v xml:space="preserve"> (Внутренний блок) Упаковка (Ш × Г × В): </v>
      </c>
      <c r="Q337" t="str">
        <f t="shared" si="57"/>
        <v xml:space="preserve"> (Внутренний блок) Масса (нетто / брутто): </v>
      </c>
      <c r="R337" t="str">
        <f>CONCATENATE($R$4,": ",CONCATENATE("S[",CONCATENATE(Worksheet!R331," / ",Worksheet!S331),"]"))</f>
        <v xml:space="preserve"> (Внутренний блок) Уровень шума мин. / макс.: S[ / ]</v>
      </c>
      <c r="S337" t="str">
        <f>CONCATENATE($S$4,": ",CONCATENATE("S[",Worksheet!AK331,"]"))</f>
        <v xml:space="preserve"> (Наружный блок) Марка компрессора: S[Gree]</v>
      </c>
      <c r="T337" t="str">
        <f t="shared" si="58"/>
        <v xml:space="preserve"> (Наружный блок) Размеры (Ш × Г × В): </v>
      </c>
      <c r="U337" t="str">
        <f t="shared" si="59"/>
        <v xml:space="preserve"> (Наружный блок) Упаковка (Ш × Г × В): </v>
      </c>
      <c r="V337" t="str">
        <f t="shared" si="60"/>
        <v xml:space="preserve"> (Наружный блок) Масса (нетто / брутто): </v>
      </c>
      <c r="W337" t="str">
        <f>CONCATENATE($W$4,": ",CONCATENATE("N[",Worksheet!V331,"]"))</f>
        <v xml:space="preserve"> (Наружный блок) Максимальный уровень шума: N[]</v>
      </c>
      <c r="X337" t="str">
        <f>CONCATENATE("N[",Worksheet!AM331,"]")</f>
        <v>N[6,35]</v>
      </c>
      <c r="Y337" t="str">
        <f>CONCATENATE($Y$4,": ",CONCATENATE("N[",Worksheet!AN331,"]"))</f>
        <v xml:space="preserve"> (Соединительные трубы) Газовая линия : N[12,7]</v>
      </c>
      <c r="Z337" t="str">
        <f>CONCATENATE($Z$4,": ",CONCATENATE("N[",Worksheet!P331,"]"))</f>
        <v xml:space="preserve"> (Соединительные трубы) Максимальная длина трубопровода: N[20]</v>
      </c>
      <c r="AA337" t="str">
        <f>CONCATENATE($AA$4,": ",CONCATENATE("S[",Worksheet!Q331,"]"))</f>
        <v xml:space="preserve"> (Соединительные трубы) Максимальный перепад высот: S[15]</v>
      </c>
      <c r="AB337" t="str">
        <f>CONCATENATE($AB$4,": ",CONCATENATE("S[",CONCATENATE("от ",Worksheet!W331," до +",Worksheet!X331),"]"))</f>
        <v xml:space="preserve"> (Допустимая темп. наружного воздуха) Охлаждение: S[от -15 до +49]</v>
      </c>
      <c r="AC337" t="str">
        <f>CONCATENATE($AC$4,": ",CONCATENATE("S[",CONCATENATE("от ",Worksheet!Y331," до +",Worksheet!Z331),"]"))</f>
        <v xml:space="preserve"> (Допустимая темп. наружного воздуха) Обогрев: S[от -15 до +24]</v>
      </c>
    </row>
    <row r="338" spans="1:29" x14ac:dyDescent="0.25">
      <c r="A338" t="str">
        <f>CONCATENATE($A$4,": ",CONCATENATE("E[",Worksheet!B332,"]"))</f>
        <v>Производитель: E[QUATTROCLIMA]</v>
      </c>
      <c r="B338" s="11" t="str">
        <f>CONCATENATE($B$4,": ",CONCATENATE(Worksheet!C332,"[",IF(LEFT(TRIM(Worksheet!D332),6)="Сплит-","Сплит-система",IF(LEFT(TRIM(Worksheet!D332),1)="Блок н","Наружный блок","Блок внутренний")),"]"))</f>
        <v xml:space="preserve"> Тип: PAC[Сплит-система]</v>
      </c>
      <c r="C338" t="str">
        <f>CONCATENATE($C$4,": ",CONCATENATE("N[",Worksheet!L332,"]"))</f>
        <v xml:space="preserve"> (Сплит система) Холодопроизводительность: N[5,28]</v>
      </c>
      <c r="D338" t="str">
        <f>CONCATENATE($D$4,": ",CONCATENATE("N[",Worksheet!AC332,"]"))</f>
        <v xml:space="preserve"> (Сплит система) Площадь помещения: N[]</v>
      </c>
      <c r="E338" t="str">
        <f>CONCATENATE($E$4,": ",IF(Worksheet!K332="Y",CONCATENATE("S[","да]"),CONCATENATE("S[","нет]")))</f>
        <v xml:space="preserve"> (Сплит система) Инвертор: S[нет]</v>
      </c>
      <c r="F338" t="str">
        <f>CONCATENATE($F$4,": ",CONCATENATE("N[",Worksheet!M332,"]"))</f>
        <v xml:space="preserve"> (Сплит система) Теплопроизводительность: N[5,60]</v>
      </c>
      <c r="G338" t="str">
        <f>CONCATENATE($G$4,": ",CONCATENATE("N[",Worksheet!N332,"]"))</f>
        <v xml:space="preserve"> (Потребляемая мощность) Охлаждение: N[1,70]</v>
      </c>
      <c r="H338" t="str">
        <f>CONCATENATE($H$4,": ",CONCATENATE("N[",Worksheet!O332,"]"))</f>
        <v xml:space="preserve"> (Потребляемая мощность) Обогрев: N[1,55]</v>
      </c>
      <c r="I338" t="str">
        <f t="shared" si="51"/>
        <v xml:space="preserve"> (Рабочий ток) Охлаждение: </v>
      </c>
      <c r="J338" t="str">
        <f t="shared" si="52"/>
        <v xml:space="preserve"> (Рабочий ток) Обогрев: </v>
      </c>
      <c r="K338" t="str">
        <f t="shared" si="52"/>
        <v xml:space="preserve"> (Рабочий ток) Обогрев: </v>
      </c>
      <c r="L338" t="str">
        <f>CONCATENATE($L$4,": ",CONCATENATE("S[",Worksheet!AT332,"]"))</f>
        <v xml:space="preserve"> (Рабочий ток) Хладагент: S[R410A]</v>
      </c>
      <c r="M338" t="str">
        <f t="shared" si="53"/>
        <v xml:space="preserve"> (Рабочий ток) Количество хладагента: </v>
      </c>
      <c r="N338" t="str">
        <f t="shared" si="54"/>
        <v xml:space="preserve"> (Рабочий ток) Объем рециркулируемого воздуха внутреннего блока: </v>
      </c>
      <c r="O338" t="str">
        <f t="shared" si="55"/>
        <v xml:space="preserve"> (Внутренний блок) Размеры (Ш × Г × В): </v>
      </c>
      <c r="P338" t="str">
        <f t="shared" si="56"/>
        <v xml:space="preserve"> (Внутренний блок) Упаковка (Ш × Г × В): </v>
      </c>
      <c r="Q338" t="str">
        <f t="shared" si="57"/>
        <v xml:space="preserve"> (Внутренний блок) Масса (нетто / брутто): </v>
      </c>
      <c r="R338" t="str">
        <f>CONCATENATE($R$4,": ",CONCATENATE("S[",CONCATENATE(Worksheet!R332," / ",Worksheet!S332),"]"))</f>
        <v xml:space="preserve"> (Внутренний блок) Уровень шума мин. / макс.: S[ / ]</v>
      </c>
      <c r="S338" t="str">
        <f>CONCATENATE($S$4,": ",CONCATENATE("S[",Worksheet!AK332,"]"))</f>
        <v xml:space="preserve"> (Наружный блок) Марка компрессора: S[HIGHLY]</v>
      </c>
      <c r="T338" t="str">
        <f t="shared" si="58"/>
        <v xml:space="preserve"> (Наружный блок) Размеры (Ш × Г × В): </v>
      </c>
      <c r="U338" t="str">
        <f t="shared" si="59"/>
        <v xml:space="preserve"> (Наружный блок) Упаковка (Ш × Г × В): </v>
      </c>
      <c r="V338" t="str">
        <f t="shared" si="60"/>
        <v xml:space="preserve"> (Наружный блок) Масса (нетто / брутто): </v>
      </c>
      <c r="W338" t="str">
        <f>CONCATENATE($W$4,": ",CONCATENATE("N[",Worksheet!V332,"]"))</f>
        <v xml:space="preserve"> (Наружный блок) Максимальный уровень шума: N[]</v>
      </c>
      <c r="X338" t="str">
        <f>CONCATENATE("N[",Worksheet!AM332,"]")</f>
        <v>N[6,35]</v>
      </c>
      <c r="Y338" t="str">
        <f>CONCATENATE($Y$4,": ",CONCATENATE("N[",Worksheet!AN332,"]"))</f>
        <v xml:space="preserve"> (Соединительные трубы) Газовая линия : N[12,7]</v>
      </c>
      <c r="Z338" t="str">
        <f>CONCATENATE($Z$4,": ",CONCATENATE("N[",Worksheet!P332,"]"))</f>
        <v xml:space="preserve"> (Соединительные трубы) Максимальная длина трубопровода: N[20]</v>
      </c>
      <c r="AA338" t="str">
        <f>CONCATENATE($AA$4,": ",CONCATENATE("S[",Worksheet!Q332,"]"))</f>
        <v xml:space="preserve"> (Соединительные трубы) Максимальный перепад высот: S[15]</v>
      </c>
      <c r="AB338" t="str">
        <f>CONCATENATE($AB$4,": ",CONCATENATE("S[",CONCATENATE("от ",Worksheet!W332," до +",Worksheet!X332),"]"))</f>
        <v xml:space="preserve"> (Допустимая темп. наружного воздуха) Охлаждение: S[от -15 до +49]</v>
      </c>
      <c r="AC338" t="str">
        <f>CONCATENATE($AC$4,": ",CONCATENATE("S[",CONCATENATE("от ",Worksheet!Y332," до +",Worksheet!Z332),"]"))</f>
        <v xml:space="preserve"> (Допустимая темп. наружного воздуха) Обогрев: S[от -15 до +24]</v>
      </c>
    </row>
    <row r="339" spans="1:29" x14ac:dyDescent="0.25">
      <c r="A339" t="str">
        <f>CONCATENATE($A$4,": ",CONCATENATE("E[",Worksheet!B333,"]"))</f>
        <v>Производитель: E[QUATTROCLIMA]</v>
      </c>
      <c r="B339" s="11" t="str">
        <f>CONCATENATE($B$4,": ",CONCATENATE(Worksheet!C333,"[",IF(LEFT(TRIM(Worksheet!D333),6)="Сплит-","Сплит-система",IF(LEFT(TRIM(Worksheet!D333),1)="Блок н","Наружный блок","Блок внутренний")),"]"))</f>
        <v xml:space="preserve"> Тип: PAC[Сплит-система]</v>
      </c>
      <c r="C339" t="str">
        <f>CONCATENATE($C$4,": ",CONCATENATE("N[",Worksheet!L333,"]"))</f>
        <v xml:space="preserve"> (Сплит система) Холодопроизводительность: N[7,03]</v>
      </c>
      <c r="D339" t="str">
        <f>CONCATENATE($D$4,": ",CONCATENATE("N[",Worksheet!AC333,"]"))</f>
        <v xml:space="preserve"> (Сплит система) Площадь помещения: N[]</v>
      </c>
      <c r="E339" t="str">
        <f>CONCATENATE($E$4,": ",IF(Worksheet!K333="Y",CONCATENATE("S[","да]"),CONCATENATE("S[","нет]")))</f>
        <v xml:space="preserve"> (Сплит система) Инвертор: S[нет]</v>
      </c>
      <c r="F339" t="str">
        <f>CONCATENATE($F$4,": ",CONCATENATE("N[",Worksheet!M333,"]"))</f>
        <v xml:space="preserve"> (Сплит система) Теплопроизводительность: N[7,20]</v>
      </c>
      <c r="G339" t="str">
        <f>CONCATENATE($G$4,": ",CONCATENATE("N[",Worksheet!N333,"]"))</f>
        <v xml:space="preserve"> (Потребляемая мощность) Охлаждение: N[2,15]</v>
      </c>
      <c r="H339" t="str">
        <f>CONCATENATE($H$4,": ",CONCATENATE("N[",Worksheet!O333,"]"))</f>
        <v xml:space="preserve"> (Потребляемая мощность) Обогрев: N[1,83]</v>
      </c>
      <c r="I339" t="str">
        <f t="shared" si="51"/>
        <v xml:space="preserve"> (Рабочий ток) Охлаждение: </v>
      </c>
      <c r="J339" t="str">
        <f t="shared" si="52"/>
        <v xml:space="preserve"> (Рабочий ток) Обогрев: </v>
      </c>
      <c r="K339" t="str">
        <f t="shared" si="52"/>
        <v xml:space="preserve"> (Рабочий ток) Обогрев: </v>
      </c>
      <c r="L339" t="str">
        <f>CONCATENATE($L$4,": ",CONCATENATE("S[",Worksheet!AT333,"]"))</f>
        <v xml:space="preserve"> (Рабочий ток) Хладагент: S[R410A]</v>
      </c>
      <c r="M339" t="str">
        <f t="shared" si="53"/>
        <v xml:space="preserve"> (Рабочий ток) Количество хладагента: </v>
      </c>
      <c r="N339" t="str">
        <f t="shared" si="54"/>
        <v xml:space="preserve"> (Рабочий ток) Объем рециркулируемого воздуха внутреннего блока: </v>
      </c>
      <c r="O339" t="str">
        <f t="shared" si="55"/>
        <v xml:space="preserve"> (Внутренний блок) Размеры (Ш × Г × В): </v>
      </c>
      <c r="P339" t="str">
        <f t="shared" si="56"/>
        <v xml:space="preserve"> (Внутренний блок) Упаковка (Ш × Г × В): </v>
      </c>
      <c r="Q339" t="str">
        <f t="shared" si="57"/>
        <v xml:space="preserve"> (Внутренний блок) Масса (нетто / брутто): </v>
      </c>
      <c r="R339" t="str">
        <f>CONCATENATE($R$4,": ",CONCATENATE("S[",CONCATENATE(Worksheet!R333," / ",Worksheet!S333),"]"))</f>
        <v xml:space="preserve"> (Внутренний блок) Уровень шума мин. / макс.: S[ / ]</v>
      </c>
      <c r="S339" t="str">
        <f>CONCATENATE($S$4,": ",CONCATENATE("S[",Worksheet!AK333,"]"))</f>
        <v xml:space="preserve"> (Наружный блок) Марка компрессора: S[HIGHLY]</v>
      </c>
      <c r="T339" t="str">
        <f t="shared" si="58"/>
        <v xml:space="preserve"> (Наружный блок) Размеры (Ш × Г × В): </v>
      </c>
      <c r="U339" t="str">
        <f t="shared" si="59"/>
        <v xml:space="preserve"> (Наружный блок) Упаковка (Ш × Г × В): </v>
      </c>
      <c r="V339" t="str">
        <f t="shared" si="60"/>
        <v xml:space="preserve"> (Наружный блок) Масса (нетто / брутто): </v>
      </c>
      <c r="W339" t="str">
        <f>CONCATENATE($W$4,": ",CONCATENATE("N[",Worksheet!V333,"]"))</f>
        <v xml:space="preserve"> (Наружный блок) Максимальный уровень шума: N[]</v>
      </c>
      <c r="X339" t="str">
        <f>CONCATENATE("N[",Worksheet!AM333,"]")</f>
        <v>N[9,52]</v>
      </c>
      <c r="Y339" t="str">
        <f>CONCATENATE($Y$4,": ",CONCATENATE("N[",Worksheet!AN333,"]"))</f>
        <v xml:space="preserve"> (Соединительные трубы) Газовая линия : N[15,88]</v>
      </c>
      <c r="Z339" t="str">
        <f>CONCATENATE($Z$4,": ",CONCATENATE("N[",Worksheet!P333,"]"))</f>
        <v xml:space="preserve"> (Соединительные трубы) Максимальная длина трубопровода: N[20]</v>
      </c>
      <c r="AA339" t="str">
        <f>CONCATENATE($AA$4,": ",CONCATENATE("S[",Worksheet!Q333,"]"))</f>
        <v xml:space="preserve"> (Соединительные трубы) Максимальный перепад высот: S[15]</v>
      </c>
      <c r="AB339" t="str">
        <f>CONCATENATE($AB$4,": ",CONCATENATE("S[",CONCATENATE("от ",Worksheet!W333," до +",Worksheet!X333),"]"))</f>
        <v xml:space="preserve"> (Допустимая темп. наружного воздуха) Охлаждение: S[от -15 до +49]</v>
      </c>
      <c r="AC339" t="str">
        <f>CONCATENATE($AC$4,": ",CONCATENATE("S[",CONCATENATE("от ",Worksheet!Y333," до +",Worksheet!Z333),"]"))</f>
        <v xml:space="preserve"> (Допустимая темп. наружного воздуха) Обогрев: S[от -15 до +24]</v>
      </c>
    </row>
    <row r="340" spans="1:29" x14ac:dyDescent="0.25">
      <c r="A340" t="str">
        <f>CONCATENATE($A$4,": ",CONCATENATE("E[",Worksheet!B334,"]"))</f>
        <v>Производитель: E[QUATTROCLIMA]</v>
      </c>
      <c r="B340" s="11" t="str">
        <f>CONCATENATE($B$4,": ",CONCATENATE(Worksheet!C334,"[",IF(LEFT(TRIM(Worksheet!D334),6)="Сплит-","Сплит-система",IF(LEFT(TRIM(Worksheet!D334),1)="Блок н","Наружный блок","Блок внутренний")),"]"))</f>
        <v xml:space="preserve"> Тип: PAC[Сплит-система]</v>
      </c>
      <c r="C340" t="str">
        <f>CONCATENATE($C$4,": ",CONCATENATE("N[",Worksheet!L334,"]"))</f>
        <v xml:space="preserve"> (Сплит система) Холодопроизводительность: N[10,55]</v>
      </c>
      <c r="D340" t="str">
        <f>CONCATENATE($D$4,": ",CONCATENATE("N[",Worksheet!AC334,"]"))</f>
        <v xml:space="preserve"> (Сплит система) Площадь помещения: N[]</v>
      </c>
      <c r="E340" t="str">
        <f>CONCATENATE($E$4,": ",IF(Worksheet!K334="Y",CONCATENATE("S[","да]"),CONCATENATE("S[","нет]")))</f>
        <v xml:space="preserve"> (Сплит система) Инвертор: S[нет]</v>
      </c>
      <c r="F340" t="str">
        <f>CONCATENATE($F$4,": ",CONCATENATE("N[",Worksheet!M334,"]"))</f>
        <v xml:space="preserve"> (Сплит система) Теплопроизводительность: N[11,70]</v>
      </c>
      <c r="G340" t="str">
        <f>CONCATENATE($G$4,": ",CONCATENATE("N[",Worksheet!N334,"]"))</f>
        <v xml:space="preserve"> (Потребляемая мощность) Охлаждение: N[3,50]</v>
      </c>
      <c r="H340" t="str">
        <f>CONCATENATE($H$4,": ",CONCATENATE("N[",Worksheet!O334,"]"))</f>
        <v xml:space="preserve"> (Потребляемая мощность) Обогрев: N[3,43]</v>
      </c>
      <c r="I340" t="str">
        <f t="shared" si="51"/>
        <v xml:space="preserve"> (Рабочий ток) Охлаждение: </v>
      </c>
      <c r="J340" t="str">
        <f t="shared" si="52"/>
        <v xml:space="preserve"> (Рабочий ток) Обогрев: </v>
      </c>
      <c r="K340" t="str">
        <f t="shared" si="52"/>
        <v xml:space="preserve"> (Рабочий ток) Обогрев: </v>
      </c>
      <c r="L340" t="str">
        <f>CONCATENATE($L$4,": ",CONCATENATE("S[",Worksheet!AT334,"]"))</f>
        <v xml:space="preserve"> (Рабочий ток) Хладагент: S[R410A]</v>
      </c>
      <c r="M340" t="str">
        <f t="shared" si="53"/>
        <v xml:space="preserve"> (Рабочий ток) Количество хладагента: </v>
      </c>
      <c r="N340" t="str">
        <f t="shared" si="54"/>
        <v xml:space="preserve"> (Рабочий ток) Объем рециркулируемого воздуха внутреннего блока: </v>
      </c>
      <c r="O340" t="str">
        <f t="shared" si="55"/>
        <v xml:space="preserve"> (Внутренний блок) Размеры (Ш × Г × В): </v>
      </c>
      <c r="P340" t="str">
        <f t="shared" si="56"/>
        <v xml:space="preserve"> (Внутренний блок) Упаковка (Ш × Г × В): </v>
      </c>
      <c r="Q340" t="str">
        <f t="shared" si="57"/>
        <v xml:space="preserve"> (Внутренний блок) Масса (нетто / брутто): </v>
      </c>
      <c r="R340" t="str">
        <f>CONCATENATE($R$4,": ",CONCATENATE("S[",CONCATENATE(Worksheet!R334," / ",Worksheet!S334),"]"))</f>
        <v xml:space="preserve"> (Внутренний блок) Уровень шума мин. / макс.: S[ / ]</v>
      </c>
      <c r="S340" t="str">
        <f>CONCATENATE($S$4,": ",CONCATENATE("S[",Worksheet!AK334,"]"))</f>
        <v xml:space="preserve"> (Наружный блок) Марка компрессора: S[Gree]</v>
      </c>
      <c r="T340" t="str">
        <f t="shared" si="58"/>
        <v xml:space="preserve"> (Наружный блок) Размеры (Ш × Г × В): </v>
      </c>
      <c r="U340" t="str">
        <f t="shared" si="59"/>
        <v xml:space="preserve"> (Наружный блок) Упаковка (Ш × Г × В): </v>
      </c>
      <c r="V340" t="str">
        <f t="shared" si="60"/>
        <v xml:space="preserve"> (Наружный блок) Масса (нетто / брутто): </v>
      </c>
      <c r="W340" t="str">
        <f>CONCATENATE($W$4,": ",CONCATENATE("N[",Worksheet!V334,"]"))</f>
        <v xml:space="preserve"> (Наружный блок) Максимальный уровень шума: N[]</v>
      </c>
      <c r="X340" t="str">
        <f>CONCATENATE("N[",Worksheet!AM334,"]")</f>
        <v>N[9,52]</v>
      </c>
      <c r="Y340" t="str">
        <f>CONCATENATE($Y$4,": ",CONCATENATE("N[",Worksheet!AN334,"]"))</f>
        <v xml:space="preserve"> (Соединительные трубы) Газовая линия : N[15,88]</v>
      </c>
      <c r="Z340" t="str">
        <f>CONCATENATE($Z$4,": ",CONCATENATE("N[",Worksheet!P334,"]"))</f>
        <v xml:space="preserve"> (Соединительные трубы) Максимальная длина трубопровода: N[30]</v>
      </c>
      <c r="AA340" t="str">
        <f>CONCATENATE($AA$4,": ",CONCATENATE("S[",Worksheet!Q334,"]"))</f>
        <v xml:space="preserve"> (Соединительные трубы) Максимальный перепад высот: S[20]</v>
      </c>
      <c r="AB340" t="str">
        <f>CONCATENATE($AB$4,": ",CONCATENATE("S[",CONCATENATE("от ",Worksheet!W334," до +",Worksheet!X334),"]"))</f>
        <v xml:space="preserve"> (Допустимая темп. наружного воздуха) Охлаждение: S[от -15 до +49]</v>
      </c>
      <c r="AC340" t="str">
        <f>CONCATENATE($AC$4,": ",CONCATENATE("S[",CONCATENATE("от ",Worksheet!Y334," до +",Worksheet!Z334),"]"))</f>
        <v xml:space="preserve"> (Допустимая темп. наружного воздуха) Обогрев: S[от -15 до +24]</v>
      </c>
    </row>
    <row r="341" spans="1:29" x14ac:dyDescent="0.25">
      <c r="A341" t="str">
        <f>CONCATENATE($A$4,": ",CONCATENATE("E[",Worksheet!B335,"]"))</f>
        <v>Производитель: E[QUATTROCLIMA]</v>
      </c>
      <c r="B341" s="11" t="str">
        <f>CONCATENATE($B$4,": ",CONCATENATE(Worksheet!C335,"[",IF(LEFT(TRIM(Worksheet!D335),6)="Сплит-","Сплит-система",IF(LEFT(TRIM(Worksheet!D335),1)="Блок н","Наружный блок","Блок внутренний")),"]"))</f>
        <v xml:space="preserve"> Тип: PAC[Сплит-система]</v>
      </c>
      <c r="C341" t="str">
        <f>CONCATENATE($C$4,": ",CONCATENATE("N[",Worksheet!L335,"]"))</f>
        <v xml:space="preserve"> (Сплит система) Холодопроизводительность: N[14,07]</v>
      </c>
      <c r="D341" t="str">
        <f>CONCATENATE($D$4,": ",CONCATENATE("N[",Worksheet!AC335,"]"))</f>
        <v xml:space="preserve"> (Сплит система) Площадь помещения: N[]</v>
      </c>
      <c r="E341" t="str">
        <f>CONCATENATE($E$4,": ",IF(Worksheet!K335="Y",CONCATENATE("S[","да]"),CONCATENATE("S[","нет]")))</f>
        <v xml:space="preserve"> (Сплит система) Инвертор: S[нет]</v>
      </c>
      <c r="F341" t="str">
        <f>CONCATENATE($F$4,": ",CONCATENATE("N[",Worksheet!M335,"]"))</f>
        <v xml:space="preserve"> (Сплит система) Теплопроизводительность: N[15,24]</v>
      </c>
      <c r="G341" t="str">
        <f>CONCATENATE($G$4,": ",CONCATENATE("N[",Worksheet!N335,"]"))</f>
        <v xml:space="preserve"> (Потребляемая мощность) Охлаждение: N[4,68]</v>
      </c>
      <c r="H341" t="str">
        <f>CONCATENATE($H$4,": ",CONCATENATE("N[",Worksheet!O335,"]"))</f>
        <v xml:space="preserve"> (Потребляемая мощность) Обогрев: N[4,60]</v>
      </c>
      <c r="I341" t="str">
        <f t="shared" si="51"/>
        <v xml:space="preserve"> (Рабочий ток) Охлаждение: </v>
      </c>
      <c r="J341" t="str">
        <f t="shared" si="52"/>
        <v xml:space="preserve"> (Рабочий ток) Обогрев: </v>
      </c>
      <c r="K341" t="str">
        <f t="shared" si="52"/>
        <v xml:space="preserve"> (Рабочий ток) Обогрев: </v>
      </c>
      <c r="L341" t="str">
        <f>CONCATENATE($L$4,": ",CONCATENATE("S[",Worksheet!AT335,"]"))</f>
        <v xml:space="preserve"> (Рабочий ток) Хладагент: S[R410A]</v>
      </c>
      <c r="M341" t="str">
        <f t="shared" si="53"/>
        <v xml:space="preserve"> (Рабочий ток) Количество хладагента: </v>
      </c>
      <c r="N341" t="str">
        <f t="shared" si="54"/>
        <v xml:space="preserve"> (Рабочий ток) Объем рециркулируемого воздуха внутреннего блока: </v>
      </c>
      <c r="O341" t="str">
        <f t="shared" si="55"/>
        <v xml:space="preserve"> (Внутренний блок) Размеры (Ш × Г × В): </v>
      </c>
      <c r="P341" t="str">
        <f t="shared" si="56"/>
        <v xml:space="preserve"> (Внутренний блок) Упаковка (Ш × Г × В): </v>
      </c>
      <c r="Q341" t="str">
        <f t="shared" si="57"/>
        <v xml:space="preserve"> (Внутренний блок) Масса (нетто / брутто): </v>
      </c>
      <c r="R341" t="str">
        <f>CONCATENATE($R$4,": ",CONCATENATE("S[",CONCATENATE(Worksheet!R335," / ",Worksheet!S335),"]"))</f>
        <v xml:space="preserve"> (Внутренний блок) Уровень шума мин. / макс.: S[ / ]</v>
      </c>
      <c r="S341" t="str">
        <f>CONCATENATE($S$4,": ",CONCATENATE("S[",Worksheet!AK335,"]"))</f>
        <v xml:space="preserve"> (Наружный блок) Марка компрессора: S[GMCC]</v>
      </c>
      <c r="T341" t="str">
        <f t="shared" si="58"/>
        <v xml:space="preserve"> (Наружный блок) Размеры (Ш × Г × В): </v>
      </c>
      <c r="U341" t="str">
        <f t="shared" si="59"/>
        <v xml:space="preserve"> (Наружный блок) Упаковка (Ш × Г × В): </v>
      </c>
      <c r="V341" t="str">
        <f t="shared" si="60"/>
        <v xml:space="preserve"> (Наружный блок) Масса (нетто / брутто): </v>
      </c>
      <c r="W341" t="str">
        <f>CONCATENATE($W$4,": ",CONCATENATE("N[",Worksheet!V335,"]"))</f>
        <v xml:space="preserve"> (Наружный блок) Максимальный уровень шума: N[]</v>
      </c>
      <c r="X341" t="str">
        <f>CONCATENATE("N[",Worksheet!AM335,"]")</f>
        <v>N[9,52]</v>
      </c>
      <c r="Y341" t="str">
        <f>CONCATENATE($Y$4,": ",CONCATENATE("N[",Worksheet!AN335,"]"))</f>
        <v xml:space="preserve"> (Соединительные трубы) Газовая линия : N[19,05]</v>
      </c>
      <c r="Z341" t="str">
        <f>CONCATENATE($Z$4,": ",CONCATENATE("N[",Worksheet!P335,"]"))</f>
        <v xml:space="preserve"> (Соединительные трубы) Максимальная длина трубопровода: N[50]</v>
      </c>
      <c r="AA341" t="str">
        <f>CONCATENATE($AA$4,": ",CONCATENATE("S[",Worksheet!Q335,"]"))</f>
        <v xml:space="preserve"> (Соединительные трубы) Максимальный перепад высот: S[30]</v>
      </c>
      <c r="AB341" t="str">
        <f>CONCATENATE($AB$4,": ",CONCATENATE("S[",CONCATENATE("от ",Worksheet!W335," до +",Worksheet!X335),"]"))</f>
        <v xml:space="preserve"> (Допустимая темп. наружного воздуха) Охлаждение: S[от -15 до +49]</v>
      </c>
      <c r="AC341" t="str">
        <f>CONCATENATE($AC$4,": ",CONCATENATE("S[",CONCATENATE("от ",Worksheet!Y335," до +",Worksheet!Z335),"]"))</f>
        <v xml:space="preserve"> (Допустимая темп. наружного воздуха) Обогрев: S[от -15 до +24]</v>
      </c>
    </row>
    <row r="342" spans="1:29" x14ac:dyDescent="0.25">
      <c r="A342" t="str">
        <f>CONCATENATE($A$4,": ",CONCATENATE("E[",Worksheet!B336,"]"))</f>
        <v>Производитель: E[QUATTROCLIMA]</v>
      </c>
      <c r="B342" s="11" t="str">
        <f>CONCATENATE($B$4,": ",CONCATENATE(Worksheet!C336,"[",IF(LEFT(TRIM(Worksheet!D336),6)="Сплит-","Сплит-система",IF(LEFT(TRIM(Worksheet!D336),1)="Блок н","Наружный блок","Блок внутренний")),"]"))</f>
        <v xml:space="preserve"> Тип: PAC[Сплит-система]</v>
      </c>
      <c r="C342" t="str">
        <f>CONCATENATE($C$4,": ",CONCATENATE("N[",Worksheet!L336,"]"))</f>
        <v xml:space="preserve"> (Сплит система) Холодопроизводительность: N[16,12]</v>
      </c>
      <c r="D342" t="str">
        <f>CONCATENATE($D$4,": ",CONCATENATE("N[",Worksheet!AC336,"]"))</f>
        <v xml:space="preserve"> (Сплит система) Площадь помещения: N[]</v>
      </c>
      <c r="E342" t="str">
        <f>CONCATENATE($E$4,": ",IF(Worksheet!K336="Y",CONCATENATE("S[","да]"),CONCATENATE("S[","нет]")))</f>
        <v xml:space="preserve"> (Сплит система) Инвертор: S[нет]</v>
      </c>
      <c r="F342" t="str">
        <f>CONCATENATE($F$4,": ",CONCATENATE("N[",Worksheet!M336,"]"))</f>
        <v xml:space="preserve"> (Сплит система) Теплопроизводительность: N[17,60]</v>
      </c>
      <c r="G342" t="str">
        <f>CONCATENATE($G$4,": ",CONCATENATE("N[",Worksheet!N336,"]"))</f>
        <v xml:space="preserve"> (Потребляемая мощность) Охлаждение: N[5,55]</v>
      </c>
      <c r="H342" t="str">
        <f>CONCATENATE($H$4,": ",CONCATENATE("N[",Worksheet!O336,"]"))</f>
        <v xml:space="preserve"> (Потребляемая мощность) Обогрев: N[5,57]</v>
      </c>
      <c r="I342" t="str">
        <f t="shared" si="51"/>
        <v xml:space="preserve"> (Рабочий ток) Охлаждение: </v>
      </c>
      <c r="J342" t="str">
        <f t="shared" si="52"/>
        <v xml:space="preserve"> (Рабочий ток) Обогрев: </v>
      </c>
      <c r="K342" t="str">
        <f t="shared" si="52"/>
        <v xml:space="preserve"> (Рабочий ток) Обогрев: </v>
      </c>
      <c r="L342" t="str">
        <f>CONCATENATE($L$4,": ",CONCATENATE("S[",Worksheet!AT336,"]"))</f>
        <v xml:space="preserve"> (Рабочий ток) Хладагент: S[R410A]</v>
      </c>
      <c r="M342" t="str">
        <f t="shared" si="53"/>
        <v xml:space="preserve"> (Рабочий ток) Количество хладагента: </v>
      </c>
      <c r="N342" t="str">
        <f t="shared" si="54"/>
        <v xml:space="preserve"> (Рабочий ток) Объем рециркулируемого воздуха внутреннего блока: </v>
      </c>
      <c r="O342" t="str">
        <f t="shared" si="55"/>
        <v xml:space="preserve"> (Внутренний блок) Размеры (Ш × Г × В): </v>
      </c>
      <c r="P342" t="str">
        <f t="shared" si="56"/>
        <v xml:space="preserve"> (Внутренний блок) Упаковка (Ш × Г × В): </v>
      </c>
      <c r="Q342" t="str">
        <f t="shared" si="57"/>
        <v xml:space="preserve"> (Внутренний блок) Масса (нетто / брутто): </v>
      </c>
      <c r="R342" t="str">
        <f>CONCATENATE($R$4,": ",CONCATENATE("S[",CONCATENATE(Worksheet!R336," / ",Worksheet!S336),"]"))</f>
        <v xml:space="preserve"> (Внутренний блок) Уровень шума мин. / макс.: S[ / ]</v>
      </c>
      <c r="S342" t="str">
        <f>CONCATENATE($S$4,": ",CONCATENATE("S[",Worksheet!AK336,"]"))</f>
        <v xml:space="preserve"> (Наружный блок) Марка компрессора: S[GMCC]</v>
      </c>
      <c r="T342" t="str">
        <f t="shared" si="58"/>
        <v xml:space="preserve"> (Наружный блок) Размеры (Ш × Г × В): </v>
      </c>
      <c r="U342" t="str">
        <f t="shared" si="59"/>
        <v xml:space="preserve"> (Наружный блок) Упаковка (Ш × Г × В): </v>
      </c>
      <c r="V342" t="str">
        <f t="shared" si="60"/>
        <v xml:space="preserve"> (Наружный блок) Масса (нетто / брутто): </v>
      </c>
      <c r="W342" t="str">
        <f>CONCATENATE($W$4,": ",CONCATENATE("N[",Worksheet!V336,"]"))</f>
        <v xml:space="preserve"> (Наружный блок) Максимальный уровень шума: N[]</v>
      </c>
      <c r="X342" t="str">
        <f>CONCATENATE("N[",Worksheet!AM336,"]")</f>
        <v>N[9,52]</v>
      </c>
      <c r="Y342" t="str">
        <f>CONCATENATE($Y$4,": ",CONCATENATE("N[",Worksheet!AN336,"]"))</f>
        <v xml:space="preserve"> (Соединительные трубы) Газовая линия : N[19,05]</v>
      </c>
      <c r="Z342" t="str">
        <f>CONCATENATE($Z$4,": ",CONCATENATE("N[",Worksheet!P336,"]"))</f>
        <v xml:space="preserve"> (Соединительные трубы) Максимальная длина трубопровода: N[50]</v>
      </c>
      <c r="AA342" t="str">
        <f>CONCATENATE($AA$4,": ",CONCATENATE("S[",Worksheet!Q336,"]"))</f>
        <v xml:space="preserve"> (Соединительные трубы) Максимальный перепад высот: S[30]</v>
      </c>
      <c r="AB342" t="str">
        <f>CONCATENATE($AB$4,": ",CONCATENATE("S[",CONCATENATE("от ",Worksheet!W336," до +",Worksheet!X336),"]"))</f>
        <v xml:space="preserve"> (Допустимая темп. наружного воздуха) Охлаждение: S[от -15 до +49]</v>
      </c>
      <c r="AC342" t="str">
        <f>CONCATENATE($AC$4,": ",CONCATENATE("S[",CONCATENATE("от ",Worksheet!Y336," до +",Worksheet!Z336),"]"))</f>
        <v xml:space="preserve"> (Допустимая темп. наружного воздуха) Обогрев: S[от -15 до +24]</v>
      </c>
    </row>
    <row r="343" spans="1:29" x14ac:dyDescent="0.25">
      <c r="A343" t="str">
        <f>CONCATENATE($A$4,": ",CONCATENATE("E[",Worksheet!B337,"]"))</f>
        <v>Производитель: E[QUATTROCLIMA]</v>
      </c>
      <c r="B343" s="11" t="str">
        <f>CONCATENATE($B$4,": ",CONCATENATE(Worksheet!C337,"[",IF(LEFT(TRIM(Worksheet!D337),6)="Сплит-","Сплит-система",IF(LEFT(TRIM(Worksheet!D337),1)="Блок н","Наружный блок","Блок внутренний")),"]"))</f>
        <v xml:space="preserve"> Тип: PAC[Сплит-система]</v>
      </c>
      <c r="C343" t="str">
        <f>CONCATENATE($C$4,": ",CONCATENATE("N[",Worksheet!L337,"]"))</f>
        <v xml:space="preserve"> (Сплит система) Холодопроизводительность: N[5,40]</v>
      </c>
      <c r="D343" t="str">
        <f>CONCATENATE($D$4,": ",CONCATENATE("N[",Worksheet!AC337,"]"))</f>
        <v xml:space="preserve"> (Сплит система) Площадь помещения: N[35]</v>
      </c>
      <c r="E343" t="str">
        <f>CONCATENATE($E$4,": ",IF(Worksheet!K337="Y",CONCATENATE("S[","да]"),CONCATENATE("S[","нет]")))</f>
        <v xml:space="preserve"> (Сплит система) Инвертор: S[нет]</v>
      </c>
      <c r="F343" t="str">
        <f>CONCATENATE($F$4,": ",CONCATENATE("N[",Worksheet!M337,"]"))</f>
        <v xml:space="preserve"> (Сплит система) Теплопроизводительность: N[5,80]</v>
      </c>
      <c r="G343" t="str">
        <f>CONCATENATE($G$4,": ",CONCATENATE("N[",Worksheet!N337,"]"))</f>
        <v xml:space="preserve"> (Потребляемая мощность) Охлаждение: N[1,650]</v>
      </c>
      <c r="H343" t="str">
        <f>CONCATENATE($H$4,": ",CONCATENATE("N[",Worksheet!O337,"]"))</f>
        <v xml:space="preserve"> (Потребляемая мощность) Обогрев: N[1,500]</v>
      </c>
      <c r="I343" t="str">
        <f t="shared" si="51"/>
        <v xml:space="preserve"> (Рабочий ток) Охлаждение: </v>
      </c>
      <c r="J343" t="str">
        <f t="shared" si="52"/>
        <v xml:space="preserve"> (Рабочий ток) Обогрев: </v>
      </c>
      <c r="K343" t="str">
        <f t="shared" si="52"/>
        <v xml:space="preserve"> (Рабочий ток) Обогрев: </v>
      </c>
      <c r="L343" t="str">
        <f>CONCATENATE($L$4,": ",CONCATENATE("S[",Worksheet!AT337,"]"))</f>
        <v xml:space="preserve"> (Рабочий ток) Хладагент: S[R410A]</v>
      </c>
      <c r="M343" t="str">
        <f t="shared" si="53"/>
        <v xml:space="preserve"> (Рабочий ток) Количество хладагента: </v>
      </c>
      <c r="N343" t="str">
        <f t="shared" si="54"/>
        <v xml:space="preserve"> (Рабочий ток) Объем рециркулируемого воздуха внутреннего блока: </v>
      </c>
      <c r="O343" t="str">
        <f t="shared" si="55"/>
        <v xml:space="preserve"> (Внутренний блок) Размеры (Ш × Г × В): </v>
      </c>
      <c r="P343" t="str">
        <f t="shared" si="56"/>
        <v xml:space="preserve"> (Внутренний блок) Упаковка (Ш × Г × В): </v>
      </c>
      <c r="Q343" t="str">
        <f t="shared" si="57"/>
        <v xml:space="preserve"> (Внутренний блок) Масса (нетто / брутто): </v>
      </c>
      <c r="R343" t="str">
        <f>CONCATENATE($R$4,": ",CONCATENATE("S[",CONCATENATE(Worksheet!R337," / ",Worksheet!S337),"]"))</f>
        <v xml:space="preserve"> (Внутренний блок) Уровень шума мин. / макс.: S[ / ]</v>
      </c>
      <c r="S343" t="str">
        <f>CONCATENATE($S$4,": ",CONCATENATE("S[",Worksheet!AK337,"]"))</f>
        <v xml:space="preserve"> (Наружный блок) Марка компрессора: S[HIGHLY]</v>
      </c>
      <c r="T343" t="str">
        <f t="shared" si="58"/>
        <v xml:space="preserve"> (Наружный блок) Размеры (Ш × Г × В): </v>
      </c>
      <c r="U343" t="str">
        <f t="shared" si="59"/>
        <v xml:space="preserve"> (Наружный блок) Упаковка (Ш × Г × В): </v>
      </c>
      <c r="V343" t="str">
        <f t="shared" si="60"/>
        <v xml:space="preserve"> (Наружный блок) Масса (нетто / брутто): </v>
      </c>
      <c r="W343" t="str">
        <f>CONCATENATE($W$4,": ",CONCATENATE("N[",Worksheet!V337,"]"))</f>
        <v xml:space="preserve"> (Наружный блок) Максимальный уровень шума: N[]</v>
      </c>
      <c r="X343" t="str">
        <f>CONCATENATE("N[",Worksheet!AM337,"]")</f>
        <v>N[6,35]</v>
      </c>
      <c r="Y343" t="str">
        <f>CONCATENATE($Y$4,": ",CONCATENATE("N[",Worksheet!AN337,"]"))</f>
        <v xml:space="preserve"> (Соединительные трубы) Газовая линия : N[12,7]</v>
      </c>
      <c r="Z343" t="str">
        <f>CONCATENATE($Z$4,": ",CONCATENATE("N[",Worksheet!P337,"]"))</f>
        <v xml:space="preserve"> (Соединительные трубы) Максимальная длина трубопровода: N[20]</v>
      </c>
      <c r="AA343" t="str">
        <f>CONCATENATE($AA$4,": ",CONCATENATE("S[",Worksheet!Q337,"]"))</f>
        <v xml:space="preserve"> (Соединительные трубы) Максимальный перепад высот: S[15]</v>
      </c>
      <c r="AB343" t="str">
        <f>CONCATENATE($AB$4,": ",CONCATENATE("S[",CONCATENATE("от ",Worksheet!W337," до +",Worksheet!X337),"]"))</f>
        <v xml:space="preserve"> (Допустимая темп. наружного воздуха) Охлаждение: S[от -15 до +49]</v>
      </c>
      <c r="AC343" t="str">
        <f>CONCATENATE($AC$4,": ",CONCATENATE("S[",CONCATENATE("от ",Worksheet!Y337," до +",Worksheet!Z337),"]"))</f>
        <v xml:space="preserve"> (Допустимая темп. наружного воздуха) Обогрев: S[от -15 до +24]</v>
      </c>
    </row>
    <row r="344" spans="1:29" x14ac:dyDescent="0.25">
      <c r="A344" t="str">
        <f>CONCATENATE($A$4,": ",CONCATENATE("E[",Worksheet!B338,"]"))</f>
        <v>Производитель: E[QUATTROCLIMA]</v>
      </c>
      <c r="B344" s="11" t="str">
        <f>CONCATENATE($B$4,": ",CONCATENATE(Worksheet!C338,"[",IF(LEFT(TRIM(Worksheet!D338),6)="Сплит-","Сплит-система",IF(LEFT(TRIM(Worksheet!D338),1)="Блок н","Наружный блок","Блок внутренний")),"]"))</f>
        <v xml:space="preserve"> Тип: PAC[Сплит-система]</v>
      </c>
      <c r="C344" t="str">
        <f>CONCATENATE($C$4,": ",CONCATENATE("N[",Worksheet!L338,"]"))</f>
        <v xml:space="preserve"> (Сплит система) Холодопроизводительность: N[7,20]</v>
      </c>
      <c r="D344" t="str">
        <f>CONCATENATE($D$4,": ",CONCATENATE("N[",Worksheet!AC338,"]"))</f>
        <v xml:space="preserve"> (Сплит система) Площадь помещения: N[50]</v>
      </c>
      <c r="E344" t="str">
        <f>CONCATENATE($E$4,": ",IF(Worksheet!K338="Y",CONCATENATE("S[","да]"),CONCATENATE("S[","нет]")))</f>
        <v xml:space="preserve"> (Сплит система) Инвертор: S[нет]</v>
      </c>
      <c r="F344" t="str">
        <f>CONCATENATE($F$4,": ",CONCATENATE("N[",Worksheet!M338,"]"))</f>
        <v xml:space="preserve"> (Сплит система) Теплопроизводительность: N[7,60]</v>
      </c>
      <c r="G344" t="str">
        <f>CONCATENATE($G$4,": ",CONCATENATE("N[",Worksheet!N338,"]"))</f>
        <v xml:space="preserve"> (Потребляемая мощность) Охлаждение: N[2,240]</v>
      </c>
      <c r="H344" t="str">
        <f>CONCATENATE($H$4,": ",CONCATENATE("N[",Worksheet!O338,"]"))</f>
        <v xml:space="preserve"> (Потребляемая мощность) Обогрев: N[2,100]</v>
      </c>
      <c r="I344" t="str">
        <f t="shared" si="51"/>
        <v xml:space="preserve"> (Рабочий ток) Охлаждение: </v>
      </c>
      <c r="J344" t="str">
        <f t="shared" si="52"/>
        <v xml:space="preserve"> (Рабочий ток) Обогрев: </v>
      </c>
      <c r="K344" t="str">
        <f t="shared" si="52"/>
        <v xml:space="preserve"> (Рабочий ток) Обогрев: </v>
      </c>
      <c r="L344" t="str">
        <f>CONCATENATE($L$4,": ",CONCATENATE("S[",Worksheet!AT338,"]"))</f>
        <v xml:space="preserve"> (Рабочий ток) Хладагент: S[R410A]</v>
      </c>
      <c r="M344" t="str">
        <f t="shared" si="53"/>
        <v xml:space="preserve"> (Рабочий ток) Количество хладагента: </v>
      </c>
      <c r="N344" t="str">
        <f t="shared" si="54"/>
        <v xml:space="preserve"> (Рабочий ток) Объем рециркулируемого воздуха внутреннего блока: </v>
      </c>
      <c r="O344" t="str">
        <f t="shared" si="55"/>
        <v xml:space="preserve"> (Внутренний блок) Размеры (Ш × Г × В): </v>
      </c>
      <c r="P344" t="str">
        <f t="shared" si="56"/>
        <v xml:space="preserve"> (Внутренний блок) Упаковка (Ш × Г × В): </v>
      </c>
      <c r="Q344" t="str">
        <f t="shared" si="57"/>
        <v xml:space="preserve"> (Внутренний блок) Масса (нетто / брутто): </v>
      </c>
      <c r="R344" t="str">
        <f>CONCATENATE($R$4,": ",CONCATENATE("S[",CONCATENATE(Worksheet!R338," / ",Worksheet!S338),"]"))</f>
        <v xml:space="preserve"> (Внутренний блок) Уровень шума мин. / макс.: S[ / ]</v>
      </c>
      <c r="S344" t="str">
        <f>CONCATENATE($S$4,": ",CONCATENATE("S[",Worksheet!AK338,"]"))</f>
        <v xml:space="preserve"> (Наружный блок) Марка компрессора: S[HIGHLY]</v>
      </c>
      <c r="T344" t="str">
        <f t="shared" si="58"/>
        <v xml:space="preserve"> (Наружный блок) Размеры (Ш × Г × В): </v>
      </c>
      <c r="U344" t="str">
        <f t="shared" si="59"/>
        <v xml:space="preserve"> (Наружный блок) Упаковка (Ш × Г × В): </v>
      </c>
      <c r="V344" t="str">
        <f t="shared" si="60"/>
        <v xml:space="preserve"> (Наружный блок) Масса (нетто / брутто): </v>
      </c>
      <c r="W344" t="str">
        <f>CONCATENATE($W$4,": ",CONCATENATE("N[",Worksheet!V338,"]"))</f>
        <v xml:space="preserve"> (Наружный блок) Максимальный уровень шума: N[]</v>
      </c>
      <c r="X344" t="str">
        <f>CONCATENATE("N[",Worksheet!AM338,"]")</f>
        <v>N[9,52]</v>
      </c>
      <c r="Y344" t="str">
        <f>CONCATENATE($Y$4,": ",CONCATENATE("N[",Worksheet!AN338,"]"))</f>
        <v xml:space="preserve"> (Соединительные трубы) Газовая линия : N[15,88]</v>
      </c>
      <c r="Z344" t="str">
        <f>CONCATENATE($Z$4,": ",CONCATENATE("N[",Worksheet!P338,"]"))</f>
        <v xml:space="preserve"> (Соединительные трубы) Максимальная длина трубопровода: N[20]</v>
      </c>
      <c r="AA344" t="str">
        <f>CONCATENATE($AA$4,": ",CONCATENATE("S[",Worksheet!Q338,"]"))</f>
        <v xml:space="preserve"> (Соединительные трубы) Максимальный перепад высот: S[15]</v>
      </c>
      <c r="AB344" t="str">
        <f>CONCATENATE($AB$4,": ",CONCATENATE("S[",CONCATENATE("от ",Worksheet!W338," до +",Worksheet!X338),"]"))</f>
        <v xml:space="preserve"> (Допустимая темп. наружного воздуха) Охлаждение: S[от -15 до +49]</v>
      </c>
      <c r="AC344" t="str">
        <f>CONCATENATE($AC$4,": ",CONCATENATE("S[",CONCATENATE("от ",Worksheet!Y338," до +",Worksheet!Z338),"]"))</f>
        <v xml:space="preserve"> (Допустимая темп. наружного воздуха) Обогрев: S[от -15 до +24]</v>
      </c>
    </row>
    <row r="345" spans="1:29" x14ac:dyDescent="0.25">
      <c r="A345" t="str">
        <f>CONCATENATE($A$4,": ",CONCATENATE("E[",Worksheet!B339,"]"))</f>
        <v>Производитель: E[QUATTROCLIMA]</v>
      </c>
      <c r="B345" s="11" t="str">
        <f>CONCATENATE($B$4,": ",CONCATENATE(Worksheet!C339,"[",IF(LEFT(TRIM(Worksheet!D339),6)="Сплит-","Сплит-система",IF(LEFT(TRIM(Worksheet!D339),1)="Блок н","Наружный блок","Блок внутренний")),"]"))</f>
        <v xml:space="preserve"> Тип: PAC[Сплит-система]</v>
      </c>
      <c r="C345" t="str">
        <f>CONCATENATE($C$4,": ",CONCATENATE("N[",Worksheet!L339,"]"))</f>
        <v xml:space="preserve"> (Сплит система) Холодопроизводительность: N[10,60]</v>
      </c>
      <c r="D345" t="str">
        <f>CONCATENATE($D$4,": ",CONCATENATE("N[",Worksheet!AC339,"]"))</f>
        <v xml:space="preserve"> (Сплит система) Площадь помещения: N[80]</v>
      </c>
      <c r="E345" t="str">
        <f>CONCATENATE($E$4,": ",IF(Worksheet!K339="Y",CONCATENATE("S[","да]"),CONCATENATE("S[","нет]")))</f>
        <v xml:space="preserve"> (Сплит система) Инвертор: S[нет]</v>
      </c>
      <c r="F345" t="str">
        <f>CONCATENATE($F$4,": ",CONCATENATE("N[",Worksheet!M339,"]"))</f>
        <v xml:space="preserve"> (Сплит система) Теплопроизводительность: N[11,70]</v>
      </c>
      <c r="G345" t="str">
        <f>CONCATENATE($G$4,": ",CONCATENATE("N[",Worksheet!N339,"]"))</f>
        <v xml:space="preserve"> (Потребляемая мощность) Охлаждение: N[3,500]</v>
      </c>
      <c r="H345" t="str">
        <f>CONCATENATE($H$4,": ",CONCATENATE("N[",Worksheet!O339,"]"))</f>
        <v xml:space="preserve"> (Потребляемая мощность) Обогрев: N[3,450]</v>
      </c>
      <c r="I345" t="str">
        <f t="shared" si="51"/>
        <v xml:space="preserve"> (Рабочий ток) Охлаждение: </v>
      </c>
      <c r="J345" t="str">
        <f t="shared" si="52"/>
        <v xml:space="preserve"> (Рабочий ток) Обогрев: </v>
      </c>
      <c r="K345" t="str">
        <f t="shared" si="52"/>
        <v xml:space="preserve"> (Рабочий ток) Обогрев: </v>
      </c>
      <c r="L345" t="str">
        <f>CONCATENATE($L$4,": ",CONCATENATE("S[",Worksheet!AT339,"]"))</f>
        <v xml:space="preserve"> (Рабочий ток) Хладагент: S[R410A]</v>
      </c>
      <c r="M345" t="str">
        <f t="shared" si="53"/>
        <v xml:space="preserve"> (Рабочий ток) Количество хладагента: </v>
      </c>
      <c r="N345" t="str">
        <f t="shared" si="54"/>
        <v xml:space="preserve"> (Рабочий ток) Объем рециркулируемого воздуха внутреннего блока: </v>
      </c>
      <c r="O345" t="str">
        <f t="shared" si="55"/>
        <v xml:space="preserve"> (Внутренний блок) Размеры (Ш × Г × В): </v>
      </c>
      <c r="P345" t="str">
        <f t="shared" si="56"/>
        <v xml:space="preserve"> (Внутренний блок) Упаковка (Ш × Г × В): </v>
      </c>
      <c r="Q345" t="str">
        <f t="shared" si="57"/>
        <v xml:space="preserve"> (Внутренний блок) Масса (нетто / брутто): </v>
      </c>
      <c r="R345" t="str">
        <f>CONCATENATE($R$4,": ",CONCATENATE("S[",CONCATENATE(Worksheet!R339," / ",Worksheet!S339),"]"))</f>
        <v xml:space="preserve"> (Внутренний блок) Уровень шума мин. / макс.: S[ / ]</v>
      </c>
      <c r="S345" t="str">
        <f>CONCATENATE($S$4,": ",CONCATENATE("S[",Worksheet!AK339,"]"))</f>
        <v xml:space="preserve"> (Наружный блок) Марка компрессора: S[HIGHLY]</v>
      </c>
      <c r="T345" t="str">
        <f t="shared" si="58"/>
        <v xml:space="preserve"> (Наружный блок) Размеры (Ш × Г × В): </v>
      </c>
      <c r="U345" t="str">
        <f t="shared" si="59"/>
        <v xml:space="preserve"> (Наружный блок) Упаковка (Ш × Г × В): </v>
      </c>
      <c r="V345" t="str">
        <f t="shared" si="60"/>
        <v xml:space="preserve"> (Наружный блок) Масса (нетто / брутто): </v>
      </c>
      <c r="W345" t="str">
        <f>CONCATENATE($W$4,": ",CONCATENATE("N[",Worksheet!V339,"]"))</f>
        <v xml:space="preserve"> (Наружный блок) Максимальный уровень шума: N[]</v>
      </c>
      <c r="X345" t="str">
        <f>CONCATENATE("N[",Worksheet!AM339,"]")</f>
        <v>N[9,52]</v>
      </c>
      <c r="Y345" t="str">
        <f>CONCATENATE($Y$4,": ",CONCATENATE("N[",Worksheet!AN339,"]"))</f>
        <v xml:space="preserve"> (Соединительные трубы) Газовая линия : N[15,88]</v>
      </c>
      <c r="Z345" t="str">
        <f>CONCATENATE($Z$4,": ",CONCATENATE("N[",Worksheet!P339,"]"))</f>
        <v xml:space="preserve"> (Соединительные трубы) Максимальная длина трубопровода: N[30]</v>
      </c>
      <c r="AA345" t="str">
        <f>CONCATENATE($AA$4,": ",CONCATENATE("S[",Worksheet!Q339,"]"))</f>
        <v xml:space="preserve"> (Соединительные трубы) Максимальный перепад высот: S[20]</v>
      </c>
      <c r="AB345" t="str">
        <f>CONCATENATE($AB$4,": ",CONCATENATE("S[",CONCATENATE("от ",Worksheet!W339," до +",Worksheet!X339),"]"))</f>
        <v xml:space="preserve"> (Допустимая темп. наружного воздуха) Охлаждение: S[от -15 до +49]</v>
      </c>
      <c r="AC345" t="str">
        <f>CONCATENATE($AC$4,": ",CONCATENATE("S[",CONCATENATE("от ",Worksheet!Y339," до +",Worksheet!Z339),"]"))</f>
        <v xml:space="preserve"> (Допустимая темп. наружного воздуха) Обогрев: S[от -15 до +24]</v>
      </c>
    </row>
    <row r="346" spans="1:29" x14ac:dyDescent="0.25">
      <c r="A346" t="str">
        <f>CONCATENATE($A$4,": ",CONCATENATE("E[",Worksheet!B340,"]"))</f>
        <v>Производитель: E[QUATTROCLIMA]</v>
      </c>
      <c r="B346" s="11" t="str">
        <f>CONCATENATE($B$4,": ",CONCATENATE(Worksheet!C340,"[",IF(LEFT(TRIM(Worksheet!D340),6)="Сплит-","Сплит-система",IF(LEFT(TRIM(Worksheet!D340),1)="Блок н","Наружный блок","Блок внутренний")),"]"))</f>
        <v xml:space="preserve"> Тип: PAC[Сплит-система]</v>
      </c>
      <c r="C346" t="str">
        <f>CONCATENATE($C$4,": ",CONCATENATE("N[",Worksheet!L340,"]"))</f>
        <v xml:space="preserve"> (Сплит система) Холодопроизводительность: N[14,07]</v>
      </c>
      <c r="D346" t="str">
        <f>CONCATENATE($D$4,": ",CONCATENATE("N[",Worksheet!AC340,"]"))</f>
        <v xml:space="preserve"> (Сплит система) Площадь помещения: N[90]</v>
      </c>
      <c r="E346" t="str">
        <f>CONCATENATE($E$4,": ",IF(Worksheet!K340="Y",CONCATENATE("S[","да]"),CONCATENATE("S[","нет]")))</f>
        <v xml:space="preserve"> (Сплит система) Инвертор: S[нет]</v>
      </c>
      <c r="F346" t="str">
        <f>CONCATENATE($F$4,": ",CONCATENATE("N[",Worksheet!M340,"]"))</f>
        <v xml:space="preserve"> (Сплит система) Теплопроизводительность: N[15,55]</v>
      </c>
      <c r="G346" t="str">
        <f>CONCATENATE($G$4,": ",CONCATENATE("N[",Worksheet!N340,"]"))</f>
        <v xml:space="preserve"> (Потребляемая мощность) Охлаждение: N[4,850]</v>
      </c>
      <c r="H346" t="str">
        <f>CONCATENATE($H$4,": ",CONCATENATE("N[",Worksheet!O340,"]"))</f>
        <v xml:space="preserve"> (Потребляемая мощность) Обогрев: N[4,800]</v>
      </c>
      <c r="I346" t="str">
        <f t="shared" si="51"/>
        <v xml:space="preserve"> (Рабочий ток) Охлаждение: </v>
      </c>
      <c r="J346" t="str">
        <f t="shared" si="52"/>
        <v xml:space="preserve"> (Рабочий ток) Обогрев: </v>
      </c>
      <c r="K346" t="str">
        <f t="shared" si="52"/>
        <v xml:space="preserve"> (Рабочий ток) Обогрев: </v>
      </c>
      <c r="L346" t="str">
        <f>CONCATENATE($L$4,": ",CONCATENATE("S[",Worksheet!AT340,"]"))</f>
        <v xml:space="preserve"> (Рабочий ток) Хладагент: S[R410A]</v>
      </c>
      <c r="M346" t="str">
        <f t="shared" si="53"/>
        <v xml:space="preserve"> (Рабочий ток) Количество хладагента: </v>
      </c>
      <c r="N346" t="str">
        <f t="shared" si="54"/>
        <v xml:space="preserve"> (Рабочий ток) Объем рециркулируемого воздуха внутреннего блока: </v>
      </c>
      <c r="O346" t="str">
        <f t="shared" si="55"/>
        <v xml:space="preserve"> (Внутренний блок) Размеры (Ш × Г × В): </v>
      </c>
      <c r="P346" t="str">
        <f t="shared" si="56"/>
        <v xml:space="preserve"> (Внутренний блок) Упаковка (Ш × Г × В): </v>
      </c>
      <c r="Q346" t="str">
        <f t="shared" si="57"/>
        <v xml:space="preserve"> (Внутренний блок) Масса (нетто / брутто): </v>
      </c>
      <c r="R346" t="str">
        <f>CONCATENATE($R$4,": ",CONCATENATE("S[",CONCATENATE(Worksheet!R340," / ",Worksheet!S340),"]"))</f>
        <v xml:space="preserve"> (Внутренний блок) Уровень шума мин. / макс.: S[ / ]</v>
      </c>
      <c r="S346" t="str">
        <f>CONCATENATE($S$4,": ",CONCATENATE("S[",Worksheet!AK340,"]"))</f>
        <v xml:space="preserve"> (Наружный блок) Марка компрессора: S[HIGHLY]</v>
      </c>
      <c r="T346" t="str">
        <f t="shared" si="58"/>
        <v xml:space="preserve"> (Наружный блок) Размеры (Ш × Г × В): </v>
      </c>
      <c r="U346" t="str">
        <f t="shared" si="59"/>
        <v xml:space="preserve"> (Наружный блок) Упаковка (Ш × Г × В): </v>
      </c>
      <c r="V346" t="str">
        <f t="shared" si="60"/>
        <v xml:space="preserve"> (Наружный блок) Масса (нетто / брутто): </v>
      </c>
      <c r="W346" t="str">
        <f>CONCATENATE($W$4,": ",CONCATENATE("N[",Worksheet!V340,"]"))</f>
        <v xml:space="preserve"> (Наружный блок) Максимальный уровень шума: N[]</v>
      </c>
      <c r="X346" t="str">
        <f>CONCATENATE("N[",Worksheet!AM340,"]")</f>
        <v>N[9,52]</v>
      </c>
      <c r="Y346" t="str">
        <f>CONCATENATE($Y$4,": ",CONCATENATE("N[",Worksheet!AN340,"]"))</f>
        <v xml:space="preserve"> (Соединительные трубы) Газовая линия : N[19,05]</v>
      </c>
      <c r="Z346" t="str">
        <f>CONCATENATE($Z$4,": ",CONCATENATE("N[",Worksheet!P340,"]"))</f>
        <v xml:space="preserve"> (Соединительные трубы) Максимальная длина трубопровода: N[50]</v>
      </c>
      <c r="AA346" t="str">
        <f>CONCATENATE($AA$4,": ",CONCATENATE("S[",Worksheet!Q340,"]"))</f>
        <v xml:space="preserve"> (Соединительные трубы) Максимальный перепад высот: S[30]</v>
      </c>
      <c r="AB346" t="str">
        <f>CONCATENATE($AB$4,": ",CONCATENATE("S[",CONCATENATE("от ",Worksheet!W340," до +",Worksheet!X340),"]"))</f>
        <v xml:space="preserve"> (Допустимая темп. наружного воздуха) Охлаждение: S[от -15 до +49]</v>
      </c>
      <c r="AC346" t="str">
        <f>CONCATENATE($AC$4,": ",CONCATENATE("S[",CONCATENATE("от ",Worksheet!Y340," до +",Worksheet!Z340),"]"))</f>
        <v xml:space="preserve"> (Допустимая темп. наружного воздуха) Обогрев: S[от -15 до +24]</v>
      </c>
    </row>
    <row r="347" spans="1:29" x14ac:dyDescent="0.25">
      <c r="A347" t="str">
        <f>CONCATENATE($A$4,": ",CONCATENATE("E[",Worksheet!B341,"]"))</f>
        <v>Производитель: E[QUATTROCLIMA]</v>
      </c>
      <c r="B347" s="11" t="str">
        <f>CONCATENATE($B$4,": ",CONCATENATE(Worksheet!C341,"[",IF(LEFT(TRIM(Worksheet!D341),6)="Сплит-","Сплит-система",IF(LEFT(TRIM(Worksheet!D341),1)="Блок н","Наружный блок","Блок внутренний")),"]"))</f>
        <v xml:space="preserve"> Тип: PAC[Сплит-система]</v>
      </c>
      <c r="C347" t="str">
        <f>CONCATENATE($C$4,": ",CONCATENATE("N[",Worksheet!L341,"]"))</f>
        <v xml:space="preserve"> (Сплит система) Холодопроизводительность: N[16,12]</v>
      </c>
      <c r="D347" t="str">
        <f>CONCATENATE($D$4,": ",CONCATENATE("N[",Worksheet!AC341,"]"))</f>
        <v xml:space="preserve"> (Сплит система) Площадь помещения: N[115]</v>
      </c>
      <c r="E347" t="str">
        <f>CONCATENATE($E$4,": ",IF(Worksheet!K341="Y",CONCATENATE("S[","да]"),CONCATENATE("S[","нет]")))</f>
        <v xml:space="preserve"> (Сплит система) Инвертор: S[нет]</v>
      </c>
      <c r="F347" t="str">
        <f>CONCATENATE($F$4,": ",CONCATENATE("N[",Worksheet!M341,"]"))</f>
        <v xml:space="preserve"> (Сплит система) Теплопроизводительность: N[17,58]</v>
      </c>
      <c r="G347" t="str">
        <f>CONCATENATE($G$4,": ",CONCATENATE("N[",Worksheet!N341,"]"))</f>
        <v xml:space="preserve"> (Потребляемая мощность) Охлаждение: N[5,200]</v>
      </c>
      <c r="H347" t="str">
        <f>CONCATENATE($H$4,": ",CONCATENATE("N[",Worksheet!O341,"]"))</f>
        <v xml:space="preserve"> (Потребляемая мощность) Обогрев: N[5,100]</v>
      </c>
      <c r="I347" t="str">
        <f t="shared" si="51"/>
        <v xml:space="preserve"> (Рабочий ток) Охлаждение: </v>
      </c>
      <c r="J347" t="str">
        <f t="shared" si="52"/>
        <v xml:space="preserve"> (Рабочий ток) Обогрев: </v>
      </c>
      <c r="K347" t="str">
        <f t="shared" si="52"/>
        <v xml:space="preserve"> (Рабочий ток) Обогрев: </v>
      </c>
      <c r="L347" t="str">
        <f>CONCATENATE($L$4,": ",CONCATENATE("S[",Worksheet!AT341,"]"))</f>
        <v xml:space="preserve"> (Рабочий ток) Хладагент: S[R410A]</v>
      </c>
      <c r="M347" t="str">
        <f t="shared" si="53"/>
        <v xml:space="preserve"> (Рабочий ток) Количество хладагента: </v>
      </c>
      <c r="N347" t="str">
        <f t="shared" si="54"/>
        <v xml:space="preserve"> (Рабочий ток) Объем рециркулируемого воздуха внутреннего блока: </v>
      </c>
      <c r="O347" t="str">
        <f t="shared" si="55"/>
        <v xml:space="preserve"> (Внутренний блок) Размеры (Ш × Г × В): </v>
      </c>
      <c r="P347" t="str">
        <f t="shared" si="56"/>
        <v xml:space="preserve"> (Внутренний блок) Упаковка (Ш × Г × В): </v>
      </c>
      <c r="Q347" t="str">
        <f t="shared" si="57"/>
        <v xml:space="preserve"> (Внутренний блок) Масса (нетто / брутто): </v>
      </c>
      <c r="R347" t="str">
        <f>CONCATENATE($R$4,": ",CONCATENATE("S[",CONCATENATE(Worksheet!R341," / ",Worksheet!S341),"]"))</f>
        <v xml:space="preserve"> (Внутренний блок) Уровень шума мин. / макс.: S[ / ]</v>
      </c>
      <c r="S347" t="str">
        <f>CONCATENATE($S$4,": ",CONCATENATE("S[",Worksheet!AK341,"]"))</f>
        <v xml:space="preserve"> (Наружный блок) Марка компрессора: S[HIGHLY]</v>
      </c>
      <c r="T347" t="str">
        <f t="shared" si="58"/>
        <v xml:space="preserve"> (Наружный блок) Размеры (Ш × Г × В): </v>
      </c>
      <c r="U347" t="str">
        <f t="shared" si="59"/>
        <v xml:space="preserve"> (Наружный блок) Упаковка (Ш × Г × В): </v>
      </c>
      <c r="V347" t="str">
        <f t="shared" si="60"/>
        <v xml:space="preserve"> (Наружный блок) Масса (нетто / брутто): </v>
      </c>
      <c r="W347" t="str">
        <f>CONCATENATE($W$4,": ",CONCATENATE("N[",Worksheet!V341,"]"))</f>
        <v xml:space="preserve"> (Наружный блок) Максимальный уровень шума: N[]</v>
      </c>
      <c r="X347" t="str">
        <f>CONCATENATE("N[",Worksheet!AM341,"]")</f>
        <v>N[9,52]</v>
      </c>
      <c r="Y347" t="str">
        <f>CONCATENATE($Y$4,": ",CONCATENATE("N[",Worksheet!AN341,"]"))</f>
        <v xml:space="preserve"> (Соединительные трубы) Газовая линия : N[19,05]</v>
      </c>
      <c r="Z347" t="str">
        <f>CONCATENATE($Z$4,": ",CONCATENATE("N[",Worksheet!P341,"]"))</f>
        <v xml:space="preserve"> (Соединительные трубы) Максимальная длина трубопровода: N[50]</v>
      </c>
      <c r="AA347" t="str">
        <f>CONCATENATE($AA$4,": ",CONCATENATE("S[",Worksheet!Q341,"]"))</f>
        <v xml:space="preserve"> (Соединительные трубы) Максимальный перепад высот: S[30]</v>
      </c>
      <c r="AB347" t="str">
        <f>CONCATENATE($AB$4,": ",CONCATENATE("S[",CONCATENATE("от ",Worksheet!W341," до +",Worksheet!X341),"]"))</f>
        <v xml:space="preserve"> (Допустимая темп. наружного воздуха) Охлаждение: S[от -15 до +49]</v>
      </c>
      <c r="AC347" t="str">
        <f>CONCATENATE($AC$4,": ",CONCATENATE("S[",CONCATENATE("от ",Worksheet!Y341," до +",Worksheet!Z341),"]"))</f>
        <v xml:space="preserve"> (Допустимая темп. наружного воздуха) Обогрев: S[от -15 до +24]</v>
      </c>
    </row>
    <row r="348" spans="1:29" x14ac:dyDescent="0.25">
      <c r="A348" t="str">
        <f>CONCATENATE($A$4,": ",CONCATENATE("E[",Worksheet!B342,"]"))</f>
        <v>Производитель: E[QUATTROCLIMA]</v>
      </c>
      <c r="B348" s="11" t="str">
        <f>CONCATENATE($B$4,": ",CONCATENATE(Worksheet!C342,"[",IF(LEFT(TRIM(Worksheet!D342),6)="Сплит-","Сплит-система",IF(LEFT(TRIM(Worksheet!D342),1)="Блок н","Наружный блок","Блок внутренний")),"]"))</f>
        <v xml:space="preserve"> Тип: PAC[Сплит-система]</v>
      </c>
      <c r="C348" t="str">
        <f>CONCATENATE($C$4,": ",CONCATENATE("N[",Worksheet!L342,"]"))</f>
        <v xml:space="preserve"> (Сплит система) Холодопроизводительность: N[5,3]</v>
      </c>
      <c r="D348" t="str">
        <f>CONCATENATE($D$4,": ",CONCATENATE("N[",Worksheet!AC342,"]"))</f>
        <v xml:space="preserve"> (Сплит система) Площадь помещения: N[35]</v>
      </c>
      <c r="E348" t="str">
        <f>CONCATENATE($E$4,": ",IF(Worksheet!K342="Y",CONCATENATE("S[","да]"),CONCATENATE("S[","нет]")))</f>
        <v xml:space="preserve"> (Сплит система) Инвертор: S[нет]</v>
      </c>
      <c r="F348" t="str">
        <f>CONCATENATE($F$4,": ",CONCATENATE("N[",Worksheet!M342,"]"))</f>
        <v xml:space="preserve"> (Сплит система) Теплопроизводительность: N[5,9]</v>
      </c>
      <c r="G348" t="str">
        <f>CONCATENATE($G$4,": ",CONCATENATE("N[",Worksheet!N342,"]"))</f>
        <v xml:space="preserve"> (Потребляемая мощность) Охлаждение: N[1,712]</v>
      </c>
      <c r="H348" t="str">
        <f>CONCATENATE($H$4,": ",CONCATENATE("N[",Worksheet!O342,"]"))</f>
        <v xml:space="preserve"> (Потребляемая мощность) Обогрев: N[1,782]</v>
      </c>
      <c r="I348" t="str">
        <f t="shared" si="51"/>
        <v xml:space="preserve"> (Рабочий ток) Охлаждение: </v>
      </c>
      <c r="J348" t="str">
        <f t="shared" si="52"/>
        <v xml:space="preserve"> (Рабочий ток) Обогрев: </v>
      </c>
      <c r="K348" t="str">
        <f t="shared" si="52"/>
        <v xml:space="preserve"> (Рабочий ток) Обогрев: </v>
      </c>
      <c r="L348" t="str">
        <f>CONCATENATE($L$4,": ",CONCATENATE("S[",Worksheet!AT342,"]"))</f>
        <v xml:space="preserve"> (Рабочий ток) Хладагент: S[R410A]</v>
      </c>
      <c r="M348" t="str">
        <f t="shared" si="53"/>
        <v xml:space="preserve"> (Рабочий ток) Количество хладагента: </v>
      </c>
      <c r="N348" t="str">
        <f t="shared" si="54"/>
        <v xml:space="preserve"> (Рабочий ток) Объем рециркулируемого воздуха внутреннего блока: </v>
      </c>
      <c r="O348" t="str">
        <f t="shared" si="55"/>
        <v xml:space="preserve"> (Внутренний блок) Размеры (Ш × Г × В): </v>
      </c>
      <c r="P348" t="str">
        <f t="shared" si="56"/>
        <v xml:space="preserve"> (Внутренний блок) Упаковка (Ш × Г × В): </v>
      </c>
      <c r="Q348" t="str">
        <f t="shared" si="57"/>
        <v xml:space="preserve"> (Внутренний блок) Масса (нетто / брутто): </v>
      </c>
      <c r="R348" t="str">
        <f>CONCATENATE($R$4,": ",CONCATENATE("S[",CONCATENATE(Worksheet!R342," / ",Worksheet!S342),"]"))</f>
        <v xml:space="preserve"> (Внутренний блок) Уровень шума мин. / макс.: S[ / ]</v>
      </c>
      <c r="S348" t="str">
        <f>CONCATENATE($S$4,": ",CONCATENATE("S[",Worksheet!AK342,"]"))</f>
        <v xml:space="preserve"> (Наружный блок) Марка компрессора: S[GMCC]</v>
      </c>
      <c r="T348" t="str">
        <f t="shared" si="58"/>
        <v xml:space="preserve"> (Наружный блок) Размеры (Ш × Г × В): </v>
      </c>
      <c r="U348" t="str">
        <f t="shared" si="59"/>
        <v xml:space="preserve"> (Наружный блок) Упаковка (Ш × Г × В): </v>
      </c>
      <c r="V348" t="str">
        <f t="shared" si="60"/>
        <v xml:space="preserve"> (Наружный блок) Масса (нетто / брутто): </v>
      </c>
      <c r="W348" t="str">
        <f>CONCATENATE($W$4,": ",CONCATENATE("N[",Worksheet!V342,"]"))</f>
        <v xml:space="preserve"> (Наружный блок) Максимальный уровень шума: N[]</v>
      </c>
      <c r="X348" t="str">
        <f>CONCATENATE("N[",Worksheet!AM342,"]")</f>
        <v>N[6,35]</v>
      </c>
      <c r="Y348" t="str">
        <f>CONCATENATE($Y$4,": ",CONCATENATE("N[",Worksheet!AN342,"]"))</f>
        <v xml:space="preserve"> (Соединительные трубы) Газовая линия : N[12,7]</v>
      </c>
      <c r="Z348" t="str">
        <f>CONCATENATE($Z$4,": ",CONCATENATE("N[",Worksheet!P342,"]"))</f>
        <v xml:space="preserve"> (Соединительные трубы) Максимальная длина трубопровода: N[25]</v>
      </c>
      <c r="AA348" t="str">
        <f>CONCATENATE($AA$4,": ",CONCATENATE("S[",Worksheet!Q342,"]"))</f>
        <v xml:space="preserve"> (Соединительные трубы) Максимальный перепад высот: S[15]</v>
      </c>
      <c r="AB348" t="str">
        <f>CONCATENATE($AB$4,": ",CONCATENATE("S[",CONCATENATE("от ",Worksheet!W342," до +",Worksheet!X342),"]"))</f>
        <v xml:space="preserve"> (Допустимая темп. наружного воздуха) Охлаждение: S[от 17 до +43]</v>
      </c>
      <c r="AC348" t="str">
        <f>CONCATENATE($AC$4,": ",CONCATENATE("S[",CONCATENATE("от ",Worksheet!Y342," до +",Worksheet!Z342),"]"))</f>
        <v xml:space="preserve"> (Допустимая темп. наружного воздуха) Обогрев: S[от -7 до +24]</v>
      </c>
    </row>
    <row r="349" spans="1:29" x14ac:dyDescent="0.25">
      <c r="A349" t="str">
        <f>CONCATENATE($A$4,": ",CONCATENATE("E[",Worksheet!B343,"]"))</f>
        <v>Производитель: E[QUATTROCLIMA]</v>
      </c>
      <c r="B349" s="11" t="str">
        <f>CONCATENATE($B$4,": ",CONCATENATE(Worksheet!C343,"[",IF(LEFT(TRIM(Worksheet!D343),6)="Сплит-","Сплит-система",IF(LEFT(TRIM(Worksheet!D343),1)="Блок н","Наружный блок","Блок внутренний")),"]"))</f>
        <v xml:space="preserve"> Тип: PAC[Сплит-система]</v>
      </c>
      <c r="C349" t="str">
        <f>CONCATENATE($C$4,": ",CONCATENATE("N[",Worksheet!L343,"]"))</f>
        <v xml:space="preserve"> (Сплит система) Холодопроизводительность: N[5,30]</v>
      </c>
      <c r="D349" t="str">
        <f>CONCATENATE($D$4,": ",CONCATENATE("N[",Worksheet!AC343,"]"))</f>
        <v xml:space="preserve"> (Сплит система) Площадь помещения: N[35]</v>
      </c>
      <c r="E349" t="str">
        <f>CONCATENATE($E$4,": ",IF(Worksheet!K343="Y",CONCATENATE("S[","да]"),CONCATENATE("S[","нет]")))</f>
        <v xml:space="preserve"> (Сплит система) Инвертор: S[нет]</v>
      </c>
      <c r="F349" t="str">
        <f>CONCATENATE($F$4,": ",CONCATENATE("N[",Worksheet!M343,"]"))</f>
        <v xml:space="preserve"> (Сплит система) Теплопроизводительность: N[5,90]</v>
      </c>
      <c r="G349" t="str">
        <f>CONCATENATE($G$4,": ",CONCATENATE("N[",Worksheet!N343,"]"))</f>
        <v xml:space="preserve"> (Потребляемая мощность) Охлаждение: N[1,712]</v>
      </c>
      <c r="H349" t="str">
        <f>CONCATENATE($H$4,": ",CONCATENATE("N[",Worksheet!O343,"]"))</f>
        <v xml:space="preserve"> (Потребляемая мощность) Обогрев: N[1,782]</v>
      </c>
      <c r="I349" t="str">
        <f t="shared" si="51"/>
        <v xml:space="preserve"> (Рабочий ток) Охлаждение: </v>
      </c>
      <c r="J349" t="str">
        <f t="shared" si="52"/>
        <v xml:space="preserve"> (Рабочий ток) Обогрев: </v>
      </c>
      <c r="K349" t="str">
        <f t="shared" si="52"/>
        <v xml:space="preserve"> (Рабочий ток) Обогрев: </v>
      </c>
      <c r="L349" t="str">
        <f>CONCATENATE($L$4,": ",CONCATENATE("S[",Worksheet!AT343,"]"))</f>
        <v xml:space="preserve"> (Рабочий ток) Хладагент: S[R410A]</v>
      </c>
      <c r="M349" t="str">
        <f t="shared" si="53"/>
        <v xml:space="preserve"> (Рабочий ток) Количество хладагента: </v>
      </c>
      <c r="N349" t="str">
        <f t="shared" si="54"/>
        <v xml:space="preserve"> (Рабочий ток) Объем рециркулируемого воздуха внутреннего блока: </v>
      </c>
      <c r="O349" t="str">
        <f t="shared" si="55"/>
        <v xml:space="preserve"> (Внутренний блок) Размеры (Ш × Г × В): </v>
      </c>
      <c r="P349" t="str">
        <f t="shared" si="56"/>
        <v xml:space="preserve"> (Внутренний блок) Упаковка (Ш × Г × В): </v>
      </c>
      <c r="Q349" t="str">
        <f t="shared" si="57"/>
        <v xml:space="preserve"> (Внутренний блок) Масса (нетто / брутто): </v>
      </c>
      <c r="R349" t="str">
        <f>CONCATENATE($R$4,": ",CONCATENATE("S[",CONCATENATE(Worksheet!R343," / ",Worksheet!S343),"]"))</f>
        <v xml:space="preserve"> (Внутренний блок) Уровень шума мин. / макс.: S[ / ]</v>
      </c>
      <c r="S349" t="str">
        <f>CONCATENATE($S$4,": ",CONCATENATE("S[",Worksheet!AK343,"]"))</f>
        <v xml:space="preserve"> (Наружный блок) Марка компрессора: S[GMCC]</v>
      </c>
      <c r="T349" t="str">
        <f t="shared" si="58"/>
        <v xml:space="preserve"> (Наружный блок) Размеры (Ш × Г × В): </v>
      </c>
      <c r="U349" t="str">
        <f t="shared" si="59"/>
        <v xml:space="preserve"> (Наружный блок) Упаковка (Ш × Г × В): </v>
      </c>
      <c r="V349" t="str">
        <f t="shared" si="60"/>
        <v xml:space="preserve"> (Наружный блок) Масса (нетто / брутто): </v>
      </c>
      <c r="W349" t="str">
        <f>CONCATENATE($W$4,": ",CONCATENATE("N[",Worksheet!V343,"]"))</f>
        <v xml:space="preserve"> (Наружный блок) Максимальный уровень шума: N[]</v>
      </c>
      <c r="X349" t="str">
        <f>CONCATENATE("N[",Worksheet!AM343,"]")</f>
        <v>N[6,35]</v>
      </c>
      <c r="Y349" t="str">
        <f>CONCATENATE($Y$4,": ",CONCATENATE("N[",Worksheet!AN343,"]"))</f>
        <v xml:space="preserve"> (Соединительные трубы) Газовая линия : N[12,7]</v>
      </c>
      <c r="Z349" t="str">
        <f>CONCATENATE($Z$4,": ",CONCATENATE("N[",Worksheet!P343,"]"))</f>
        <v xml:space="preserve"> (Соединительные трубы) Максимальная длина трубопровода: N[25]</v>
      </c>
      <c r="AA349" t="str">
        <f>CONCATENATE($AA$4,": ",CONCATENATE("S[",Worksheet!Q343,"]"))</f>
        <v xml:space="preserve"> (Соединительные трубы) Максимальный перепад высот: S[15]</v>
      </c>
      <c r="AB349" t="str">
        <f>CONCATENATE($AB$4,": ",CONCATENATE("S[",CONCATENATE("от ",Worksheet!W343," до +",Worksheet!X343),"]"))</f>
        <v xml:space="preserve"> (Допустимая темп. наружного воздуха) Охлаждение: S[от 17 до +43]</v>
      </c>
      <c r="AC349" t="str">
        <f>CONCATENATE($AC$4,": ",CONCATENATE("S[",CONCATENATE("от ",Worksheet!Y343," до +",Worksheet!Z343),"]"))</f>
        <v xml:space="preserve"> (Допустимая темп. наружного воздуха) Обогрев: S[от 7 до +24]</v>
      </c>
    </row>
    <row r="350" spans="1:29" x14ac:dyDescent="0.25">
      <c r="A350" t="str">
        <f>CONCATENATE($A$4,": ",CONCATENATE("E[",Worksheet!B344,"]"))</f>
        <v>Производитель: E[QUATTROCLIMA]</v>
      </c>
      <c r="B350" s="11" t="str">
        <f>CONCATENATE($B$4,": ",CONCATENATE(Worksheet!C344,"[",IF(LEFT(TRIM(Worksheet!D344),6)="Сплит-","Сплит-система",IF(LEFT(TRIM(Worksheet!D344),1)="Блок н","Наружный блок","Блок внутренний")),"]"))</f>
        <v xml:space="preserve"> Тип: PAC[Сплит-система]</v>
      </c>
      <c r="C350" t="str">
        <f>CONCATENATE($C$4,": ",CONCATENATE("N[",Worksheet!L344,"]"))</f>
        <v xml:space="preserve"> (Сплит система) Холодопроизводительность: N[7,2]</v>
      </c>
      <c r="D350" t="str">
        <f>CONCATENATE($D$4,": ",CONCATENATE("N[",Worksheet!AC344,"]"))</f>
        <v xml:space="preserve"> (Сплит система) Площадь помещения: N[50]</v>
      </c>
      <c r="E350" t="str">
        <f>CONCATENATE($E$4,": ",IF(Worksheet!K344="Y",CONCATENATE("S[","да]"),CONCATENATE("S[","нет]")))</f>
        <v xml:space="preserve"> (Сплит система) Инвертор: S[нет]</v>
      </c>
      <c r="F350" t="str">
        <f>CONCATENATE($F$4,": ",CONCATENATE("N[",Worksheet!M344,"]"))</f>
        <v xml:space="preserve"> (Сплит система) Теплопроизводительность: N[7,9]</v>
      </c>
      <c r="G350" t="str">
        <f>CONCATENATE($G$4,": ",CONCATENATE("N[",Worksheet!N344,"]"))</f>
        <v xml:space="preserve"> (Потребляемая мощность) Охлаждение: N[2,23]</v>
      </c>
      <c r="H350" t="str">
        <f>CONCATENATE($H$4,": ",CONCATENATE("N[",Worksheet!O344,"]"))</f>
        <v xml:space="preserve"> (Потребляемая мощность) Обогрев: N[2,254]</v>
      </c>
      <c r="I350" t="str">
        <f t="shared" si="51"/>
        <v xml:space="preserve"> (Рабочий ток) Охлаждение: </v>
      </c>
      <c r="J350" t="str">
        <f t="shared" si="52"/>
        <v xml:space="preserve"> (Рабочий ток) Обогрев: </v>
      </c>
      <c r="K350" t="str">
        <f t="shared" si="52"/>
        <v xml:space="preserve"> (Рабочий ток) Обогрев: </v>
      </c>
      <c r="L350" t="str">
        <f>CONCATENATE($L$4,": ",CONCATENATE("S[",Worksheet!AT344,"]"))</f>
        <v xml:space="preserve"> (Рабочий ток) Хладагент: S[R410A]</v>
      </c>
      <c r="M350" t="str">
        <f t="shared" si="53"/>
        <v xml:space="preserve"> (Рабочий ток) Количество хладагента: </v>
      </c>
      <c r="N350" t="str">
        <f t="shared" si="54"/>
        <v xml:space="preserve"> (Рабочий ток) Объем рециркулируемого воздуха внутреннего блока: </v>
      </c>
      <c r="O350" t="str">
        <f t="shared" si="55"/>
        <v xml:space="preserve"> (Внутренний блок) Размеры (Ш × Г × В): </v>
      </c>
      <c r="P350" t="str">
        <f t="shared" si="56"/>
        <v xml:space="preserve"> (Внутренний блок) Упаковка (Ш × Г × В): </v>
      </c>
      <c r="Q350" t="str">
        <f t="shared" si="57"/>
        <v xml:space="preserve"> (Внутренний блок) Масса (нетто / брутто): </v>
      </c>
      <c r="R350" t="str">
        <f>CONCATENATE($R$4,": ",CONCATENATE("S[",CONCATENATE(Worksheet!R344," / ",Worksheet!S344),"]"))</f>
        <v xml:space="preserve"> (Внутренний блок) Уровень шума мин. / макс.: S[ / ]</v>
      </c>
      <c r="S350" t="str">
        <f>CONCATENATE($S$4,": ",CONCATENATE("S[",Worksheet!AK344,"]"))</f>
        <v xml:space="preserve"> (Наружный блок) Марка компрессора: S[GMCC]</v>
      </c>
      <c r="T350" t="str">
        <f t="shared" si="58"/>
        <v xml:space="preserve"> (Наружный блок) Размеры (Ш × Г × В): </v>
      </c>
      <c r="U350" t="str">
        <f t="shared" si="59"/>
        <v xml:space="preserve"> (Наружный блок) Упаковка (Ш × Г × В): </v>
      </c>
      <c r="V350" t="str">
        <f t="shared" si="60"/>
        <v xml:space="preserve"> (Наружный блок) Масса (нетто / брутто): </v>
      </c>
      <c r="W350" t="str">
        <f>CONCATENATE($W$4,": ",CONCATENATE("N[",Worksheet!V344,"]"))</f>
        <v xml:space="preserve"> (Наружный блок) Максимальный уровень шума: N[]</v>
      </c>
      <c r="X350" t="str">
        <f>CONCATENATE("N[",Worksheet!AM344,"]")</f>
        <v>N[9,52]</v>
      </c>
      <c r="Y350" t="str">
        <f>CONCATENATE($Y$4,": ",CONCATENATE("N[",Worksheet!AN344,"]"))</f>
        <v xml:space="preserve"> (Соединительные трубы) Газовая линия : N[15,88]</v>
      </c>
      <c r="Z350" t="str">
        <f>CONCATENATE($Z$4,": ",CONCATENATE("N[",Worksheet!P344,"]"))</f>
        <v xml:space="preserve"> (Соединительные трубы) Максимальная длина трубопровода: N[30]</v>
      </c>
      <c r="AA350" t="str">
        <f>CONCATENATE($AA$4,": ",CONCATENATE("S[",Worksheet!Q344,"]"))</f>
        <v xml:space="preserve"> (Соединительные трубы) Максимальный перепад высот: S[15]</v>
      </c>
      <c r="AB350" t="str">
        <f>CONCATENATE($AB$4,": ",CONCATENATE("S[",CONCATENATE("от ",Worksheet!W344," до +",Worksheet!X344),"]"))</f>
        <v xml:space="preserve"> (Допустимая темп. наружного воздуха) Охлаждение: S[от 17 до +43]</v>
      </c>
      <c r="AC350" t="str">
        <f>CONCATENATE($AC$4,": ",CONCATENATE("S[",CONCATENATE("от ",Worksheet!Y344," до +",Worksheet!Z344),"]"))</f>
        <v xml:space="preserve"> (Допустимая темп. наружного воздуха) Обогрев: S[от -7 до +24]</v>
      </c>
    </row>
    <row r="351" spans="1:29" x14ac:dyDescent="0.25">
      <c r="A351" t="str">
        <f>CONCATENATE($A$4,": ",CONCATENATE("E[",Worksheet!B345,"]"))</f>
        <v>Производитель: E[QUATTROCLIMA]</v>
      </c>
      <c r="B351" s="11" t="str">
        <f>CONCATENATE($B$4,": ",CONCATENATE(Worksheet!C345,"[",IF(LEFT(TRIM(Worksheet!D345),6)="Сплит-","Сплит-система",IF(LEFT(TRIM(Worksheet!D345),1)="Блок н","Наружный блок","Блок внутренний")),"]"))</f>
        <v xml:space="preserve"> Тип: PAC[Сплит-система]</v>
      </c>
      <c r="C351" t="str">
        <f>CONCATENATE($C$4,": ",CONCATENATE("N[",Worksheet!L345,"]"))</f>
        <v xml:space="preserve"> (Сплит система) Холодопроизводительность: N[7,20]</v>
      </c>
      <c r="D351" t="str">
        <f>CONCATENATE($D$4,": ",CONCATENATE("N[",Worksheet!AC345,"]"))</f>
        <v xml:space="preserve"> (Сплит система) Площадь помещения: N[50]</v>
      </c>
      <c r="E351" t="str">
        <f>CONCATENATE($E$4,": ",IF(Worksheet!K345="Y",CONCATENATE("S[","да]"),CONCATENATE("S[","нет]")))</f>
        <v xml:space="preserve"> (Сплит система) Инвертор: S[нет]</v>
      </c>
      <c r="F351" t="str">
        <f>CONCATENATE($F$4,": ",CONCATENATE("N[",Worksheet!M345,"]"))</f>
        <v xml:space="preserve"> (Сплит система) Теплопроизводительность: N[7,90]</v>
      </c>
      <c r="G351" t="str">
        <f>CONCATENATE($G$4,": ",CONCATENATE("N[",Worksheet!N345,"]"))</f>
        <v xml:space="preserve"> (Потребляемая мощность) Охлаждение: N[2,230]</v>
      </c>
      <c r="H351" t="str">
        <f>CONCATENATE($H$4,": ",CONCATENATE("N[",Worksheet!O345,"]"))</f>
        <v xml:space="preserve"> (Потребляемая мощность) Обогрев: N[2,254]</v>
      </c>
      <c r="I351" t="str">
        <f t="shared" si="51"/>
        <v xml:space="preserve"> (Рабочий ток) Охлаждение: </v>
      </c>
      <c r="J351" t="str">
        <f t="shared" si="52"/>
        <v xml:space="preserve"> (Рабочий ток) Обогрев: </v>
      </c>
      <c r="K351" t="str">
        <f t="shared" si="52"/>
        <v xml:space="preserve"> (Рабочий ток) Обогрев: </v>
      </c>
      <c r="L351" t="str">
        <f>CONCATENATE($L$4,": ",CONCATENATE("S[",Worksheet!AT345,"]"))</f>
        <v xml:space="preserve"> (Рабочий ток) Хладагент: S[R410A]</v>
      </c>
      <c r="M351" t="str">
        <f t="shared" si="53"/>
        <v xml:space="preserve"> (Рабочий ток) Количество хладагента: </v>
      </c>
      <c r="N351" t="str">
        <f t="shared" si="54"/>
        <v xml:space="preserve"> (Рабочий ток) Объем рециркулируемого воздуха внутреннего блока: </v>
      </c>
      <c r="O351" t="str">
        <f t="shared" si="55"/>
        <v xml:space="preserve"> (Внутренний блок) Размеры (Ш × Г × В): </v>
      </c>
      <c r="P351" t="str">
        <f t="shared" si="56"/>
        <v xml:space="preserve"> (Внутренний блок) Упаковка (Ш × Г × В): </v>
      </c>
      <c r="Q351" t="str">
        <f t="shared" si="57"/>
        <v xml:space="preserve"> (Внутренний блок) Масса (нетто / брутто): </v>
      </c>
      <c r="R351" t="str">
        <f>CONCATENATE($R$4,": ",CONCATENATE("S[",CONCATENATE(Worksheet!R345," / ",Worksheet!S345),"]"))</f>
        <v xml:space="preserve"> (Внутренний блок) Уровень шума мин. / макс.: S[ / ]</v>
      </c>
      <c r="S351" t="str">
        <f>CONCATENATE($S$4,": ",CONCATENATE("S[",Worksheet!AK345,"]"))</f>
        <v xml:space="preserve"> (Наружный блок) Марка компрессора: S[GMCC]</v>
      </c>
      <c r="T351" t="str">
        <f t="shared" si="58"/>
        <v xml:space="preserve"> (Наружный блок) Размеры (Ш × Г × В): </v>
      </c>
      <c r="U351" t="str">
        <f t="shared" si="59"/>
        <v xml:space="preserve"> (Наружный блок) Упаковка (Ш × Г × В): </v>
      </c>
      <c r="V351" t="str">
        <f t="shared" si="60"/>
        <v xml:space="preserve"> (Наружный блок) Масса (нетто / брутто): </v>
      </c>
      <c r="W351" t="str">
        <f>CONCATENATE($W$4,": ",CONCATENATE("N[",Worksheet!V345,"]"))</f>
        <v xml:space="preserve"> (Наружный блок) Максимальный уровень шума: N[]</v>
      </c>
      <c r="X351" t="str">
        <f>CONCATENATE("N[",Worksheet!AM345,"]")</f>
        <v>N[9,52]</v>
      </c>
      <c r="Y351" t="str">
        <f>CONCATENATE($Y$4,": ",CONCATENATE("N[",Worksheet!AN345,"]"))</f>
        <v xml:space="preserve"> (Соединительные трубы) Газовая линия : N[15,88]</v>
      </c>
      <c r="Z351" t="str">
        <f>CONCATENATE($Z$4,": ",CONCATENATE("N[",Worksheet!P345,"]"))</f>
        <v xml:space="preserve"> (Соединительные трубы) Максимальная длина трубопровода: N[30]</v>
      </c>
      <c r="AA351" t="str">
        <f>CONCATENATE($AA$4,": ",CONCATENATE("S[",Worksheet!Q345,"]"))</f>
        <v xml:space="preserve"> (Соединительные трубы) Максимальный перепад высот: S[15]</v>
      </c>
      <c r="AB351" t="str">
        <f>CONCATENATE($AB$4,": ",CONCATENATE("S[",CONCATENATE("от ",Worksheet!W345," до +",Worksheet!X345),"]"))</f>
        <v xml:space="preserve"> (Допустимая темп. наружного воздуха) Охлаждение: S[от 17 до +43]</v>
      </c>
      <c r="AC351" t="str">
        <f>CONCATENATE($AC$4,": ",CONCATENATE("S[",CONCATENATE("от ",Worksheet!Y345," до +",Worksheet!Z345),"]"))</f>
        <v xml:space="preserve"> (Допустимая темп. наружного воздуха) Обогрев: S[от 7 до +24]</v>
      </c>
    </row>
    <row r="352" spans="1:29" x14ac:dyDescent="0.25">
      <c r="A352" t="str">
        <f>CONCATENATE($A$4,": ",CONCATENATE("E[",Worksheet!B346,"]"))</f>
        <v>Производитель: E[QUATTROCLIMA]</v>
      </c>
      <c r="B352" s="11" t="str">
        <f>CONCATENATE($B$4,": ",CONCATENATE(Worksheet!C346,"[",IF(LEFT(TRIM(Worksheet!D346),6)="Сплит-","Сплит-система",IF(LEFT(TRIM(Worksheet!D346),1)="Блок н","Наружный блок","Блок внутренний")),"]"))</f>
        <v xml:space="preserve"> Тип: PAC[Сплит-система]</v>
      </c>
      <c r="C352" t="str">
        <f>CONCATENATE($C$4,": ",CONCATENATE("N[",Worksheet!L346,"]"))</f>
        <v xml:space="preserve"> (Сплит система) Холодопроизводительность: N[10,55]</v>
      </c>
      <c r="D352" t="str">
        <f>CONCATENATE($D$4,": ",CONCATENATE("N[",Worksheet!AC346,"]"))</f>
        <v xml:space="preserve"> (Сплит система) Площадь помещения: N[80]</v>
      </c>
      <c r="E352" t="str">
        <f>CONCATENATE($E$4,": ",IF(Worksheet!K346="Y",CONCATENATE("S[","да]"),CONCATENATE("S[","нет]")))</f>
        <v xml:space="preserve"> (Сплит система) Инвертор: S[нет]</v>
      </c>
      <c r="F352" t="str">
        <f>CONCATENATE($F$4,": ",CONCATENATE("N[",Worksheet!M346,"]"))</f>
        <v xml:space="preserve"> (Сплит система) Теплопроизводительность: N[12,00]</v>
      </c>
      <c r="G352" t="str">
        <f>CONCATENATE($G$4,": ",CONCATENATE("N[",Worksheet!N346,"]"))</f>
        <v xml:space="preserve"> (Потребляемая мощность) Охлаждение: N[3,578]</v>
      </c>
      <c r="H352" t="str">
        <f>CONCATENATE($H$4,": ",CONCATENATE("N[",Worksheet!O346,"]"))</f>
        <v xml:space="preserve"> (Потребляемая мощность) Обогрев: N[3,468]</v>
      </c>
      <c r="I352" t="str">
        <f t="shared" si="51"/>
        <v xml:space="preserve"> (Рабочий ток) Охлаждение: </v>
      </c>
      <c r="J352" t="str">
        <f t="shared" si="52"/>
        <v xml:space="preserve"> (Рабочий ток) Обогрев: </v>
      </c>
      <c r="K352" t="str">
        <f t="shared" si="52"/>
        <v xml:space="preserve"> (Рабочий ток) Обогрев: </v>
      </c>
      <c r="L352" t="str">
        <f>CONCATENATE($L$4,": ",CONCATENATE("S[",Worksheet!AT346,"]"))</f>
        <v xml:space="preserve"> (Рабочий ток) Хладагент: S[R410A]</v>
      </c>
      <c r="M352" t="str">
        <f t="shared" si="53"/>
        <v xml:space="preserve"> (Рабочий ток) Количество хладагента: </v>
      </c>
      <c r="N352" t="str">
        <f t="shared" si="54"/>
        <v xml:space="preserve"> (Рабочий ток) Объем рециркулируемого воздуха внутреннего блока: </v>
      </c>
      <c r="O352" t="str">
        <f t="shared" si="55"/>
        <v xml:space="preserve"> (Внутренний блок) Размеры (Ш × Г × В): </v>
      </c>
      <c r="P352" t="str">
        <f t="shared" si="56"/>
        <v xml:space="preserve"> (Внутренний блок) Упаковка (Ш × Г × В): </v>
      </c>
      <c r="Q352" t="str">
        <f t="shared" si="57"/>
        <v xml:space="preserve"> (Внутренний блок) Масса (нетто / брутто): </v>
      </c>
      <c r="R352" t="str">
        <f>CONCATENATE($R$4,": ",CONCATENATE("S[",CONCATENATE(Worksheet!R346," / ",Worksheet!S346),"]"))</f>
        <v xml:space="preserve"> (Внутренний блок) Уровень шума мин. / макс.: S[ / ]</v>
      </c>
      <c r="S352" t="str">
        <f>CONCATENATE($S$4,": ",CONCATENATE("S[",Worksheet!AK346,"]"))</f>
        <v xml:space="preserve"> (Наружный блок) Марка компрессора: S[HIGHLY]</v>
      </c>
      <c r="T352" t="str">
        <f t="shared" si="58"/>
        <v xml:space="preserve"> (Наружный блок) Размеры (Ш × Г × В): </v>
      </c>
      <c r="U352" t="str">
        <f t="shared" si="59"/>
        <v xml:space="preserve"> (Наружный блок) Упаковка (Ш × Г × В): </v>
      </c>
      <c r="V352" t="str">
        <f t="shared" si="60"/>
        <v xml:space="preserve"> (Наружный блок) Масса (нетто / брутто): </v>
      </c>
      <c r="W352" t="str">
        <f>CONCATENATE($W$4,": ",CONCATENATE("N[",Worksheet!V346,"]"))</f>
        <v xml:space="preserve"> (Наружный блок) Максимальный уровень шума: N[]</v>
      </c>
      <c r="X352" t="str">
        <f>CONCATENATE("N[",Worksheet!AM346,"]")</f>
        <v>N[9,52]</v>
      </c>
      <c r="Y352" t="str">
        <f>CONCATENATE($Y$4,": ",CONCATENATE("N[",Worksheet!AN346,"]"))</f>
        <v xml:space="preserve"> (Соединительные трубы) Газовая линия : N[19,05]</v>
      </c>
      <c r="Z352" t="str">
        <f>CONCATENATE($Z$4,": ",CONCATENATE("N[",Worksheet!P346,"]"))</f>
        <v xml:space="preserve"> (Соединительные трубы) Максимальная длина трубопровода: N[30]</v>
      </c>
      <c r="AA352" t="str">
        <f>CONCATENATE($AA$4,": ",CONCATENATE("S[",Worksheet!Q346,"]"))</f>
        <v xml:space="preserve"> (Соединительные трубы) Максимальный перепад высот: S[20]</v>
      </c>
      <c r="AB352" t="str">
        <f>CONCATENATE($AB$4,": ",CONCATENATE("S[",CONCATENATE("от ",Worksheet!W346," до +",Worksheet!X346),"]"))</f>
        <v xml:space="preserve"> (Допустимая темп. наружного воздуха) Охлаждение: S[от 17 до +43]</v>
      </c>
      <c r="AC352" t="str">
        <f>CONCATENATE($AC$4,": ",CONCATENATE("S[",CONCATENATE("от ",Worksheet!Y346," до +",Worksheet!Z346),"]"))</f>
        <v xml:space="preserve"> (Допустимая темп. наружного воздуха) Обогрев: S[от 7 до +24]</v>
      </c>
    </row>
    <row r="353" spans="1:29" x14ac:dyDescent="0.25">
      <c r="A353" t="str">
        <f>CONCATENATE($A$4,": ",CONCATENATE("E[",Worksheet!B347,"]"))</f>
        <v>Производитель: E[QUATTROCLIMA]</v>
      </c>
      <c r="B353" s="11" t="str">
        <f>CONCATENATE($B$4,": ",CONCATENATE(Worksheet!C347,"[",IF(LEFT(TRIM(Worksheet!D347),6)="Сплит-","Сплит-система",IF(LEFT(TRIM(Worksheet!D347),1)="Блок н","Наружный блок","Блок внутренний")),"]"))</f>
        <v xml:space="preserve"> Тип: PAC[Сплит-система]</v>
      </c>
      <c r="C353" t="str">
        <f>CONCATENATE($C$4,": ",CONCATENATE("N[",Worksheet!L347,"]"))</f>
        <v xml:space="preserve"> (Сплит система) Холодопроизводительность: N[14]</v>
      </c>
      <c r="D353" t="str">
        <f>CONCATENATE($D$4,": ",CONCATENATE("N[",Worksheet!AC347,"]"))</f>
        <v xml:space="preserve"> (Сплит система) Площадь помещения: N[90]</v>
      </c>
      <c r="E353" t="str">
        <f>CONCATENATE($E$4,": ",IF(Worksheet!K347="Y",CONCATENATE("S[","да]"),CONCATENATE("S[","нет]")))</f>
        <v xml:space="preserve"> (Сплит система) Инвертор: S[нет]</v>
      </c>
      <c r="F353" t="str">
        <f>CONCATENATE($F$4,": ",CONCATENATE("N[",Worksheet!M347,"]"))</f>
        <v xml:space="preserve"> (Сплит система) Теплопроизводительность: N[14,65]</v>
      </c>
      <c r="G353" t="str">
        <f>CONCATENATE($G$4,": ",CONCATENATE("N[",Worksheet!N347,"]"))</f>
        <v xml:space="preserve"> (Потребляемая мощность) Охлаждение: N[4,551]</v>
      </c>
      <c r="H353" t="str">
        <f>CONCATENATE($H$4,": ",CONCATENATE("N[",Worksheet!O347,"]"))</f>
        <v xml:space="preserve"> (Потребляемая мощность) Обогрев: N[4,058]</v>
      </c>
      <c r="I353" t="str">
        <f t="shared" si="51"/>
        <v xml:space="preserve"> (Рабочий ток) Охлаждение: </v>
      </c>
      <c r="J353" t="str">
        <f t="shared" si="52"/>
        <v xml:space="preserve"> (Рабочий ток) Обогрев: </v>
      </c>
      <c r="K353" t="str">
        <f t="shared" si="52"/>
        <v xml:space="preserve"> (Рабочий ток) Обогрев: </v>
      </c>
      <c r="L353" t="str">
        <f>CONCATENATE($L$4,": ",CONCATENATE("S[",Worksheet!AT347,"]"))</f>
        <v xml:space="preserve"> (Рабочий ток) Хладагент: S[R410A]</v>
      </c>
      <c r="M353" t="str">
        <f t="shared" si="53"/>
        <v xml:space="preserve"> (Рабочий ток) Количество хладагента: </v>
      </c>
      <c r="N353" t="str">
        <f t="shared" si="54"/>
        <v xml:space="preserve"> (Рабочий ток) Объем рециркулируемого воздуха внутреннего блока: </v>
      </c>
      <c r="O353" t="str">
        <f t="shared" si="55"/>
        <v xml:space="preserve"> (Внутренний блок) Размеры (Ш × Г × В): </v>
      </c>
      <c r="P353" t="str">
        <f t="shared" si="56"/>
        <v xml:space="preserve"> (Внутренний блок) Упаковка (Ш × Г × В): </v>
      </c>
      <c r="Q353" t="str">
        <f t="shared" si="57"/>
        <v xml:space="preserve"> (Внутренний блок) Масса (нетто / брутто): </v>
      </c>
      <c r="R353" t="str">
        <f>CONCATENATE($R$4,": ",CONCATENATE("S[",CONCATENATE(Worksheet!R347," / ",Worksheet!S347),"]"))</f>
        <v xml:space="preserve"> (Внутренний блок) Уровень шума мин. / макс.: S[ / ]</v>
      </c>
      <c r="S353" t="str">
        <f>CONCATENATE($S$4,": ",CONCATENATE("S[",Worksheet!AK347,"]"))</f>
        <v xml:space="preserve"> (Наружный блок) Марка компрессора: S[HIGHLY]</v>
      </c>
      <c r="T353" t="str">
        <f t="shared" si="58"/>
        <v xml:space="preserve"> (Наружный блок) Размеры (Ш × Г × В): </v>
      </c>
      <c r="U353" t="str">
        <f t="shared" si="59"/>
        <v xml:space="preserve"> (Наружный блок) Упаковка (Ш × Г × В): </v>
      </c>
      <c r="V353" t="str">
        <f t="shared" si="60"/>
        <v xml:space="preserve"> (Наружный блок) Масса (нетто / брутто): </v>
      </c>
      <c r="W353" t="str">
        <f>CONCATENATE($W$4,": ",CONCATENATE("N[",Worksheet!V347,"]"))</f>
        <v xml:space="preserve"> (Наружный блок) Максимальный уровень шума: N[]</v>
      </c>
      <c r="X353" t="str">
        <f>CONCATENATE("N[",Worksheet!AM347,"]")</f>
        <v>N[9,52]</v>
      </c>
      <c r="Y353" t="str">
        <f>CONCATENATE($Y$4,": ",CONCATENATE("N[",Worksheet!AN347,"]"))</f>
        <v xml:space="preserve"> (Соединительные трубы) Газовая линия : N[19,05]</v>
      </c>
      <c r="Z353" t="str">
        <f>CONCATENATE($Z$4,": ",CONCATENATE("N[",Worksheet!P347,"]"))</f>
        <v xml:space="preserve"> (Соединительные трубы) Максимальная длина трубопровода: N[50]</v>
      </c>
      <c r="AA353" t="str">
        <f>CONCATENATE($AA$4,": ",CONCATENATE("S[",Worksheet!Q347,"]"))</f>
        <v xml:space="preserve"> (Соединительные трубы) Максимальный перепад высот: S[30]</v>
      </c>
      <c r="AB353" t="str">
        <f>CONCATENATE($AB$4,": ",CONCATENATE("S[",CONCATENATE("от ",Worksheet!W347," до +",Worksheet!X347),"]"))</f>
        <v xml:space="preserve"> (Допустимая темп. наружного воздуха) Охлаждение: S[от 17 до +43]</v>
      </c>
      <c r="AC353" t="str">
        <f>CONCATENATE($AC$4,": ",CONCATENATE("S[",CONCATENATE("от ",Worksheet!Y347," до +",Worksheet!Z347),"]"))</f>
        <v xml:space="preserve"> (Допустимая темп. наружного воздуха) Обогрев: S[от -7 до +24]</v>
      </c>
    </row>
    <row r="354" spans="1:29" x14ac:dyDescent="0.25">
      <c r="A354" t="str">
        <f>CONCATENATE($A$4,": ",CONCATENATE("E[",Worksheet!B348,"]"))</f>
        <v>Производитель: E[QUATTROCLIMA]</v>
      </c>
      <c r="B354" s="11" t="str">
        <f>CONCATENATE($B$4,": ",CONCATENATE(Worksheet!C348,"[",IF(LEFT(TRIM(Worksheet!D348),6)="Сплит-","Сплит-система",IF(LEFT(TRIM(Worksheet!D348),1)="Блок н","Наружный блок","Блок внутренний")),"]"))</f>
        <v xml:space="preserve"> Тип: PAC[Сплит-система]</v>
      </c>
      <c r="C354" t="str">
        <f>CONCATENATE($C$4,": ",CONCATENATE("N[",Worksheet!L348,"]"))</f>
        <v xml:space="preserve"> (Сплит система) Холодопроизводительность: N[14,00]</v>
      </c>
      <c r="D354" t="str">
        <f>CONCATENATE($D$4,": ",CONCATENATE("N[",Worksheet!AC348,"]"))</f>
        <v xml:space="preserve"> (Сплит система) Площадь помещения: N[90]</v>
      </c>
      <c r="E354" t="str">
        <f>CONCATENATE($E$4,": ",IF(Worksheet!K348="Y",CONCATENATE("S[","да]"),CONCATENATE("S[","нет]")))</f>
        <v xml:space="preserve"> (Сплит система) Инвертор: S[нет]</v>
      </c>
      <c r="F354" t="str">
        <f>CONCATENATE($F$4,": ",CONCATENATE("N[",Worksheet!M348,"]"))</f>
        <v xml:space="preserve"> (Сплит система) Теплопроизводительность: N[14,65]</v>
      </c>
      <c r="G354" t="str">
        <f>CONCATENATE($G$4,": ",CONCATENATE("N[",Worksheet!N348,"]"))</f>
        <v xml:space="preserve"> (Потребляемая мощность) Охлаждение: N[4,551]</v>
      </c>
      <c r="H354" t="str">
        <f>CONCATENATE($H$4,": ",CONCATENATE("N[",Worksheet!O348,"]"))</f>
        <v xml:space="preserve"> (Потребляемая мощность) Обогрев: N[4,058]</v>
      </c>
      <c r="I354" t="str">
        <f t="shared" si="51"/>
        <v xml:space="preserve"> (Рабочий ток) Охлаждение: </v>
      </c>
      <c r="J354" t="str">
        <f t="shared" si="52"/>
        <v xml:space="preserve"> (Рабочий ток) Обогрев: </v>
      </c>
      <c r="K354" t="str">
        <f t="shared" si="52"/>
        <v xml:space="preserve"> (Рабочий ток) Обогрев: </v>
      </c>
      <c r="L354" t="str">
        <f>CONCATENATE($L$4,": ",CONCATENATE("S[",Worksheet!AT348,"]"))</f>
        <v xml:space="preserve"> (Рабочий ток) Хладагент: S[R410A]</v>
      </c>
      <c r="M354" t="str">
        <f t="shared" si="53"/>
        <v xml:space="preserve"> (Рабочий ток) Количество хладагента: </v>
      </c>
      <c r="N354" t="str">
        <f t="shared" si="54"/>
        <v xml:space="preserve"> (Рабочий ток) Объем рециркулируемого воздуха внутреннего блока: </v>
      </c>
      <c r="O354" t="str">
        <f t="shared" si="55"/>
        <v xml:space="preserve"> (Внутренний блок) Размеры (Ш × Г × В): </v>
      </c>
      <c r="P354" t="str">
        <f t="shared" si="56"/>
        <v xml:space="preserve"> (Внутренний блок) Упаковка (Ш × Г × В): </v>
      </c>
      <c r="Q354" t="str">
        <f t="shared" si="57"/>
        <v xml:space="preserve"> (Внутренний блок) Масса (нетто / брутто): </v>
      </c>
      <c r="R354" t="str">
        <f>CONCATENATE($R$4,": ",CONCATENATE("S[",CONCATENATE(Worksheet!R348," / ",Worksheet!S348),"]"))</f>
        <v xml:space="preserve"> (Внутренний блок) Уровень шума мин. / макс.: S[ / ]</v>
      </c>
      <c r="S354" t="str">
        <f>CONCATENATE($S$4,": ",CONCATENATE("S[",Worksheet!AK348,"]"))</f>
        <v xml:space="preserve"> (Наружный блок) Марка компрессора: S[HIGHLY]</v>
      </c>
      <c r="T354" t="str">
        <f t="shared" si="58"/>
        <v xml:space="preserve"> (Наружный блок) Размеры (Ш × Г × В): </v>
      </c>
      <c r="U354" t="str">
        <f t="shared" si="59"/>
        <v xml:space="preserve"> (Наружный блок) Упаковка (Ш × Г × В): </v>
      </c>
      <c r="V354" t="str">
        <f t="shared" si="60"/>
        <v xml:space="preserve"> (Наружный блок) Масса (нетто / брутто): </v>
      </c>
      <c r="W354" t="str">
        <f>CONCATENATE($W$4,": ",CONCATENATE("N[",Worksheet!V348,"]"))</f>
        <v xml:space="preserve"> (Наружный блок) Максимальный уровень шума: N[]</v>
      </c>
      <c r="X354" t="str">
        <f>CONCATENATE("N[",Worksheet!AM348,"]")</f>
        <v>N[9,52]</v>
      </c>
      <c r="Y354" t="str">
        <f>CONCATENATE($Y$4,": ",CONCATENATE("N[",Worksheet!AN348,"]"))</f>
        <v xml:space="preserve"> (Соединительные трубы) Газовая линия : N[19,05]</v>
      </c>
      <c r="Z354" t="str">
        <f>CONCATENATE($Z$4,": ",CONCATENATE("N[",Worksheet!P348,"]"))</f>
        <v xml:space="preserve"> (Соединительные трубы) Максимальная длина трубопровода: N[50]</v>
      </c>
      <c r="AA354" t="str">
        <f>CONCATENATE($AA$4,": ",CONCATENATE("S[",Worksheet!Q348,"]"))</f>
        <v xml:space="preserve"> (Соединительные трубы) Максимальный перепад высот: S[30]</v>
      </c>
      <c r="AB354" t="str">
        <f>CONCATENATE($AB$4,": ",CONCATENATE("S[",CONCATENATE("от ",Worksheet!W348," до +",Worksheet!X348),"]"))</f>
        <v xml:space="preserve"> (Допустимая темп. наружного воздуха) Охлаждение: S[от 17 до +43]</v>
      </c>
      <c r="AC354" t="str">
        <f>CONCATENATE($AC$4,": ",CONCATENATE("S[",CONCATENATE("от ",Worksheet!Y348," до +",Worksheet!Z348),"]"))</f>
        <v xml:space="preserve"> (Допустимая темп. наружного воздуха) Обогрев: S[от 7 до +24]</v>
      </c>
    </row>
    <row r="355" spans="1:29" x14ac:dyDescent="0.25">
      <c r="A355" t="str">
        <f>CONCATENATE($A$4,": ",CONCATENATE("E[",Worksheet!B349,"]"))</f>
        <v>Производитель: E[QUATTROCLIMA]</v>
      </c>
      <c r="B355" s="11" t="str">
        <f>CONCATENATE($B$4,": ",CONCATENATE(Worksheet!C349,"[",IF(LEFT(TRIM(Worksheet!D349),6)="Сплит-","Сплит-система",IF(LEFT(TRIM(Worksheet!D349),1)="Блок н","Наружный блок","Блок внутренний")),"]"))</f>
        <v xml:space="preserve"> Тип: PAC[Сплит-система]</v>
      </c>
      <c r="C355" t="str">
        <f>CONCATENATE($C$4,": ",CONCATENATE("N[",Worksheet!L349,"]"))</f>
        <v xml:space="preserve"> (Сплит система) Холодопроизводительность: N[16,12]</v>
      </c>
      <c r="D355" t="str">
        <f>CONCATENATE($D$4,": ",CONCATENATE("N[",Worksheet!AC349,"]"))</f>
        <v xml:space="preserve"> (Сплит система) Площадь помещения: N[115]</v>
      </c>
      <c r="E355" t="str">
        <f>CONCATENATE($E$4,": ",IF(Worksheet!K349="Y",CONCATENATE("S[","да]"),CONCATENATE("S[","нет]")))</f>
        <v xml:space="preserve"> (Сплит система) Инвертор: S[нет]</v>
      </c>
      <c r="F355" t="str">
        <f>CONCATENATE($F$4,": ",CONCATENATE("N[",Worksheet!M349,"]"))</f>
        <v xml:space="preserve"> (Сплит система) Теплопроизводительность: N[17,73]</v>
      </c>
      <c r="G355" t="str">
        <f>CONCATENATE($G$4,": ",CONCATENATE("N[",Worksheet!N349,"]"))</f>
        <v xml:space="preserve"> (Потребляемая мощность) Охлаждение: N[5,594]</v>
      </c>
      <c r="H355" t="str">
        <f>CONCATENATE($H$4,": ",CONCATENATE("N[",Worksheet!O349,"]"))</f>
        <v xml:space="preserve"> (Потребляемая мощность) Обогрев: N[5,147]</v>
      </c>
      <c r="I355" t="str">
        <f t="shared" si="51"/>
        <v xml:space="preserve"> (Рабочий ток) Охлаждение: </v>
      </c>
      <c r="J355" t="str">
        <f t="shared" si="52"/>
        <v xml:space="preserve"> (Рабочий ток) Обогрев: </v>
      </c>
      <c r="K355" t="str">
        <f t="shared" si="52"/>
        <v xml:space="preserve"> (Рабочий ток) Обогрев: </v>
      </c>
      <c r="L355" t="str">
        <f>CONCATENATE($L$4,": ",CONCATENATE("S[",Worksheet!AT349,"]"))</f>
        <v xml:space="preserve"> (Рабочий ток) Хладагент: S[R410A]</v>
      </c>
      <c r="M355" t="str">
        <f t="shared" si="53"/>
        <v xml:space="preserve"> (Рабочий ток) Количество хладагента: </v>
      </c>
      <c r="N355" t="str">
        <f t="shared" si="54"/>
        <v xml:space="preserve"> (Рабочий ток) Объем рециркулируемого воздуха внутреннего блока: </v>
      </c>
      <c r="O355" t="str">
        <f t="shared" si="55"/>
        <v xml:space="preserve"> (Внутренний блок) Размеры (Ш × Г × В): </v>
      </c>
      <c r="P355" t="str">
        <f t="shared" si="56"/>
        <v xml:space="preserve"> (Внутренний блок) Упаковка (Ш × Г × В): </v>
      </c>
      <c r="Q355" t="str">
        <f t="shared" si="57"/>
        <v xml:space="preserve"> (Внутренний блок) Масса (нетто / брутто): </v>
      </c>
      <c r="R355" t="str">
        <f>CONCATENATE($R$4,": ",CONCATENATE("S[",CONCATENATE(Worksheet!R349," / ",Worksheet!S349),"]"))</f>
        <v xml:space="preserve"> (Внутренний блок) Уровень шума мин. / макс.: S[ / ]</v>
      </c>
      <c r="S355" t="str">
        <f>CONCATENATE($S$4,": ",CONCATENATE("S[",Worksheet!AK349,"]"))</f>
        <v xml:space="preserve"> (Наружный блок) Марка компрессора: S[HIGHLY]</v>
      </c>
      <c r="T355" t="str">
        <f t="shared" si="58"/>
        <v xml:space="preserve"> (Наружный блок) Размеры (Ш × Г × В): </v>
      </c>
      <c r="U355" t="str">
        <f t="shared" si="59"/>
        <v xml:space="preserve"> (Наружный блок) Упаковка (Ш × Г × В): </v>
      </c>
      <c r="V355" t="str">
        <f t="shared" si="60"/>
        <v xml:space="preserve"> (Наружный блок) Масса (нетто / брутто): </v>
      </c>
      <c r="W355" t="str">
        <f>CONCATENATE($W$4,": ",CONCATENATE("N[",Worksheet!V349,"]"))</f>
        <v xml:space="preserve"> (Наружный блок) Максимальный уровень шума: N[]</v>
      </c>
      <c r="X355" t="str">
        <f>CONCATENATE("N[",Worksheet!AM349,"]")</f>
        <v>N[9,52]</v>
      </c>
      <c r="Y355" t="str">
        <f>CONCATENATE($Y$4,": ",CONCATENATE("N[",Worksheet!AN349,"]"))</f>
        <v xml:space="preserve"> (Соединительные трубы) Газовая линия : N[19,05]</v>
      </c>
      <c r="Z355" t="str">
        <f>CONCATENATE($Z$4,": ",CONCATENATE("N[",Worksheet!P349,"]"))</f>
        <v xml:space="preserve"> (Соединительные трубы) Максимальная длина трубопровода: N[50]</v>
      </c>
      <c r="AA355" t="str">
        <f>CONCATENATE($AA$4,": ",CONCATENATE("S[",Worksheet!Q349,"]"))</f>
        <v xml:space="preserve"> (Соединительные трубы) Максимальный перепад высот: S[30]</v>
      </c>
      <c r="AB355" t="str">
        <f>CONCATENATE($AB$4,": ",CONCATENATE("S[",CONCATENATE("от ",Worksheet!W349," до +",Worksheet!X349),"]"))</f>
        <v xml:space="preserve"> (Допустимая темп. наружного воздуха) Охлаждение: S[от 17 до +43]</v>
      </c>
      <c r="AC355" t="str">
        <f>CONCATENATE($AC$4,": ",CONCATENATE("S[",CONCATENATE("от ",Worksheet!Y349," до +",Worksheet!Z349),"]"))</f>
        <v xml:space="preserve"> (Допустимая темп. наружного воздуха) Обогрев: S[от -7 до +24]</v>
      </c>
    </row>
    <row r="356" spans="1:29" x14ac:dyDescent="0.25">
      <c r="A356" t="str">
        <f>CONCATENATE($A$4,": ",CONCATENATE("E[",Worksheet!B350,"]"))</f>
        <v>Производитель: E[QUATTROCLIMA]</v>
      </c>
      <c r="B356" s="11" t="str">
        <f>CONCATENATE($B$4,": ",CONCATENATE(Worksheet!C350,"[",IF(LEFT(TRIM(Worksheet!D350),6)="Сплит-","Сплит-система",IF(LEFT(TRIM(Worksheet!D350),1)="Блок н","Наружный блок","Блок внутренний")),"]"))</f>
        <v xml:space="preserve"> Тип: PAC[Сплит-система]</v>
      </c>
      <c r="C356" t="str">
        <f>CONCATENATE($C$4,": ",CONCATENATE("N[",Worksheet!L350,"]"))</f>
        <v xml:space="preserve"> (Сплит система) Холодопроизводительность: N[16,12]</v>
      </c>
      <c r="D356" t="str">
        <f>CONCATENATE($D$4,": ",CONCATENATE("N[",Worksheet!AC350,"]"))</f>
        <v xml:space="preserve"> (Сплит система) Площадь помещения: N[115]</v>
      </c>
      <c r="E356" t="str">
        <f>CONCATENATE($E$4,": ",IF(Worksheet!K350="Y",CONCATENATE("S[","да]"),CONCATENATE("S[","нет]")))</f>
        <v xml:space="preserve"> (Сплит система) Инвертор: S[нет]</v>
      </c>
      <c r="F356" t="str">
        <f>CONCATENATE($F$4,": ",CONCATENATE("N[",Worksheet!M350,"]"))</f>
        <v xml:space="preserve"> (Сплит система) Теплопроизводительность: N[17,73]</v>
      </c>
      <c r="G356" t="str">
        <f>CONCATENATE($G$4,": ",CONCATENATE("N[",Worksheet!N350,"]"))</f>
        <v xml:space="preserve"> (Потребляемая мощность) Охлаждение: N[5,594]</v>
      </c>
      <c r="H356" t="str">
        <f>CONCATENATE($H$4,": ",CONCATENATE("N[",Worksheet!O350,"]"))</f>
        <v xml:space="preserve"> (Потребляемая мощность) Обогрев: N[5,147]</v>
      </c>
      <c r="I356" t="str">
        <f t="shared" si="51"/>
        <v xml:space="preserve"> (Рабочий ток) Охлаждение: </v>
      </c>
      <c r="J356" t="str">
        <f t="shared" si="52"/>
        <v xml:space="preserve"> (Рабочий ток) Обогрев: </v>
      </c>
      <c r="K356" t="str">
        <f t="shared" si="52"/>
        <v xml:space="preserve"> (Рабочий ток) Обогрев: </v>
      </c>
      <c r="L356" t="str">
        <f>CONCATENATE($L$4,": ",CONCATENATE("S[",Worksheet!AT350,"]"))</f>
        <v xml:space="preserve"> (Рабочий ток) Хладагент: S[R410A]</v>
      </c>
      <c r="M356" t="str">
        <f t="shared" si="53"/>
        <v xml:space="preserve"> (Рабочий ток) Количество хладагента: </v>
      </c>
      <c r="N356" t="str">
        <f t="shared" si="54"/>
        <v xml:space="preserve"> (Рабочий ток) Объем рециркулируемого воздуха внутреннего блока: </v>
      </c>
      <c r="O356" t="str">
        <f t="shared" si="55"/>
        <v xml:space="preserve"> (Внутренний блок) Размеры (Ш × Г × В): </v>
      </c>
      <c r="P356" t="str">
        <f t="shared" si="56"/>
        <v xml:space="preserve"> (Внутренний блок) Упаковка (Ш × Г × В): </v>
      </c>
      <c r="Q356" t="str">
        <f t="shared" si="57"/>
        <v xml:space="preserve"> (Внутренний блок) Масса (нетто / брутто): </v>
      </c>
      <c r="R356" t="str">
        <f>CONCATENATE($R$4,": ",CONCATENATE("S[",CONCATENATE(Worksheet!R350," / ",Worksheet!S350),"]"))</f>
        <v xml:space="preserve"> (Внутренний блок) Уровень шума мин. / макс.: S[ / ]</v>
      </c>
      <c r="S356" t="str">
        <f>CONCATENATE($S$4,": ",CONCATENATE("S[",Worksheet!AK350,"]"))</f>
        <v xml:space="preserve"> (Наружный блок) Марка компрессора: S[HIGHLY]</v>
      </c>
      <c r="T356" t="str">
        <f t="shared" si="58"/>
        <v xml:space="preserve"> (Наружный блок) Размеры (Ш × Г × В): </v>
      </c>
      <c r="U356" t="str">
        <f t="shared" si="59"/>
        <v xml:space="preserve"> (Наружный блок) Упаковка (Ш × Г × В): </v>
      </c>
      <c r="V356" t="str">
        <f t="shared" si="60"/>
        <v xml:space="preserve"> (Наружный блок) Масса (нетто / брутто): </v>
      </c>
      <c r="W356" t="str">
        <f>CONCATENATE($W$4,": ",CONCATENATE("N[",Worksheet!V350,"]"))</f>
        <v xml:space="preserve"> (Наружный блок) Максимальный уровень шума: N[]</v>
      </c>
      <c r="X356" t="str">
        <f>CONCATENATE("N[",Worksheet!AM350,"]")</f>
        <v>N[9,52]</v>
      </c>
      <c r="Y356" t="str">
        <f>CONCATENATE($Y$4,": ",CONCATENATE("N[",Worksheet!AN350,"]"))</f>
        <v xml:space="preserve"> (Соединительные трубы) Газовая линия : N[19,05]</v>
      </c>
      <c r="Z356" t="str">
        <f>CONCATENATE($Z$4,": ",CONCATENATE("N[",Worksheet!P350,"]"))</f>
        <v xml:space="preserve"> (Соединительные трубы) Максимальная длина трубопровода: N[50]</v>
      </c>
      <c r="AA356" t="str">
        <f>CONCATENATE($AA$4,": ",CONCATENATE("S[",Worksheet!Q350,"]"))</f>
        <v xml:space="preserve"> (Соединительные трубы) Максимальный перепад высот: S[30]</v>
      </c>
      <c r="AB356" t="str">
        <f>CONCATENATE($AB$4,": ",CONCATENATE("S[",CONCATENATE("от ",Worksheet!W350," до +",Worksheet!X350),"]"))</f>
        <v xml:space="preserve"> (Допустимая темп. наружного воздуха) Охлаждение: S[от 17 до +43]</v>
      </c>
      <c r="AC356" t="str">
        <f>CONCATENATE($AC$4,": ",CONCATENATE("S[",CONCATENATE("от ",Worksheet!Y350," до +",Worksheet!Z350),"]"))</f>
        <v xml:space="preserve"> (Допустимая темп. наружного воздуха) Обогрев: S[от 7 до +24]</v>
      </c>
    </row>
    <row r="357" spans="1:29" x14ac:dyDescent="0.25">
      <c r="A357" t="str">
        <f>CONCATENATE($A$4,": ",CONCATENATE("E[",Worksheet!B351,"]"))</f>
        <v>Производитель: E[QUATTROCLIMA]</v>
      </c>
      <c r="B357" s="11" t="str">
        <f>CONCATENATE($B$4,": ",CONCATENATE(Worksheet!C351,"[",IF(LEFT(TRIM(Worksheet!D351),6)="Сплит-","Сплит-система",IF(LEFT(TRIM(Worksheet!D351),1)="Блок н","Наружный блок","Блок внутренний")),"]"))</f>
        <v xml:space="preserve"> Тип: PAC[Сплит-система]</v>
      </c>
      <c r="C357" t="str">
        <f>CONCATENATE($C$4,": ",CONCATENATE("N[",Worksheet!L351,"]"))</f>
        <v xml:space="preserve"> (Сплит система) Холодопроизводительность: N[5,28]</v>
      </c>
      <c r="D357" t="str">
        <f>CONCATENATE($D$4,": ",CONCATENATE("N[",Worksheet!AC351,"]"))</f>
        <v xml:space="preserve"> (Сплит система) Площадь помещения: N[]</v>
      </c>
      <c r="E357" t="str">
        <f>CONCATENATE($E$4,": ",IF(Worksheet!K351="Y",CONCATENATE("S[","да]"),CONCATENATE("S[","нет]")))</f>
        <v xml:space="preserve"> (Сплит система) Инвертор: S[нет]</v>
      </c>
      <c r="F357" t="str">
        <f>CONCATENATE($F$4,": ",CONCATENATE("N[",Worksheet!M351,"]"))</f>
        <v xml:space="preserve"> (Сплит система) Теплопроизводительность: N[5,60]</v>
      </c>
      <c r="G357" t="str">
        <f>CONCATENATE($G$4,": ",CONCATENATE("N[",Worksheet!N351,"]"))</f>
        <v xml:space="preserve"> (Потребляемая мощность) Охлаждение: N[1,7]</v>
      </c>
      <c r="H357" t="str">
        <f>CONCATENATE($H$4,": ",CONCATENATE("N[",Worksheet!O351,"]"))</f>
        <v xml:space="preserve"> (Потребляемая мощность) Обогрев: N[1,55]</v>
      </c>
      <c r="I357" t="str">
        <f t="shared" si="51"/>
        <v xml:space="preserve"> (Рабочий ток) Охлаждение: </v>
      </c>
      <c r="J357" t="str">
        <f t="shared" si="52"/>
        <v xml:space="preserve"> (Рабочий ток) Обогрев: </v>
      </c>
      <c r="K357" t="str">
        <f t="shared" si="52"/>
        <v xml:space="preserve"> (Рабочий ток) Обогрев: </v>
      </c>
      <c r="L357" t="str">
        <f>CONCATENATE($L$4,": ",CONCATENATE("S[",Worksheet!AT351,"]"))</f>
        <v xml:space="preserve"> (Рабочий ток) Хладагент: S[R410A]</v>
      </c>
      <c r="M357" t="str">
        <f t="shared" si="53"/>
        <v xml:space="preserve"> (Рабочий ток) Количество хладагента: </v>
      </c>
      <c r="N357" t="str">
        <f t="shared" si="54"/>
        <v xml:space="preserve"> (Рабочий ток) Объем рециркулируемого воздуха внутреннего блока: </v>
      </c>
      <c r="O357" t="str">
        <f t="shared" si="55"/>
        <v xml:space="preserve"> (Внутренний блок) Размеры (Ш × Г × В): </v>
      </c>
      <c r="P357" t="str">
        <f t="shared" si="56"/>
        <v xml:space="preserve"> (Внутренний блок) Упаковка (Ш × Г × В): </v>
      </c>
      <c r="Q357" t="str">
        <f t="shared" si="57"/>
        <v xml:space="preserve"> (Внутренний блок) Масса (нетто / брутто): </v>
      </c>
      <c r="R357" t="str">
        <f>CONCATENATE($R$4,": ",CONCATENATE("S[",CONCATENATE(Worksheet!R351," / ",Worksheet!S351),"]"))</f>
        <v xml:space="preserve"> (Внутренний блок) Уровень шума мин. / макс.: S[ / ]</v>
      </c>
      <c r="S357" t="str">
        <f>CONCATENATE($S$4,": ",CONCATENATE("S[",Worksheet!AK351,"]"))</f>
        <v xml:space="preserve"> (Наружный блок) Марка компрессора: S[HIGHLY]</v>
      </c>
      <c r="T357" t="str">
        <f t="shared" si="58"/>
        <v xml:space="preserve"> (Наружный блок) Размеры (Ш × Г × В): </v>
      </c>
      <c r="U357" t="str">
        <f t="shared" si="59"/>
        <v xml:space="preserve"> (Наружный блок) Упаковка (Ш × Г × В): </v>
      </c>
      <c r="V357" t="str">
        <f t="shared" si="60"/>
        <v xml:space="preserve"> (Наружный блок) Масса (нетто / брутто): </v>
      </c>
      <c r="W357" t="str">
        <f>CONCATENATE($W$4,": ",CONCATENATE("N[",Worksheet!V351,"]"))</f>
        <v xml:space="preserve"> (Наружный блок) Максимальный уровень шума: N[]</v>
      </c>
      <c r="X357" t="str">
        <f>CONCATENATE("N[",Worksheet!AM351,"]")</f>
        <v>N[6,35]</v>
      </c>
      <c r="Y357" t="str">
        <f>CONCATENATE($Y$4,": ",CONCATENATE("N[",Worksheet!AN351,"]"))</f>
        <v xml:space="preserve"> (Соединительные трубы) Газовая линия : N[12,7]</v>
      </c>
      <c r="Z357" t="str">
        <f>CONCATENATE($Z$4,": ",CONCATENATE("N[",Worksheet!P351,"]"))</f>
        <v xml:space="preserve"> (Соединительные трубы) Максимальная длина трубопровода: N[20]</v>
      </c>
      <c r="AA357" t="str">
        <f>CONCATENATE($AA$4,": ",CONCATENATE("S[",Worksheet!Q351,"]"))</f>
        <v xml:space="preserve"> (Соединительные трубы) Максимальный перепад высот: S[15]</v>
      </c>
      <c r="AB357" t="str">
        <f>CONCATENATE($AB$4,": ",CONCATENATE("S[",CONCATENATE("от ",Worksheet!W351," до +",Worksheet!X351),"]"))</f>
        <v xml:space="preserve"> (Допустимая темп. наружного воздуха) Охлаждение: S[от -15 до +49]</v>
      </c>
      <c r="AC357" t="str">
        <f>CONCATENATE($AC$4,": ",CONCATENATE("S[",CONCATENATE("от ",Worksheet!Y351," до +",Worksheet!Z351),"]"))</f>
        <v xml:space="preserve"> (Допустимая темп. наружного воздуха) Обогрев: S[от -15 до +24]</v>
      </c>
    </row>
    <row r="358" spans="1:29" x14ac:dyDescent="0.25">
      <c r="A358" t="str">
        <f>CONCATENATE($A$4,": ",CONCATENATE("E[",Worksheet!B352,"]"))</f>
        <v>Производитель: E[QUATTROCLIMA]</v>
      </c>
      <c r="B358" s="11" t="str">
        <f>CONCATENATE($B$4,": ",CONCATENATE(Worksheet!C352,"[",IF(LEFT(TRIM(Worksheet!D352),6)="Сплит-","Сплит-система",IF(LEFT(TRIM(Worksheet!D352),1)="Блок н","Наружный блок","Блок внутренний")),"]"))</f>
        <v xml:space="preserve"> Тип: PAC[Сплит-система]</v>
      </c>
      <c r="C358" t="str">
        <f>CONCATENATE($C$4,": ",CONCATENATE("N[",Worksheet!L352,"]"))</f>
        <v xml:space="preserve"> (Сплит система) Холодопроизводительность: N[7,03]</v>
      </c>
      <c r="D358" t="str">
        <f>CONCATENATE($D$4,": ",CONCATENATE("N[",Worksheet!AC352,"]"))</f>
        <v xml:space="preserve"> (Сплит система) Площадь помещения: N[]</v>
      </c>
      <c r="E358" t="str">
        <f>CONCATENATE($E$4,": ",IF(Worksheet!K352="Y",CONCATENATE("S[","да]"),CONCATENATE("S[","нет]")))</f>
        <v xml:space="preserve"> (Сплит система) Инвертор: S[нет]</v>
      </c>
      <c r="F358" t="str">
        <f>CONCATENATE($F$4,": ",CONCATENATE("N[",Worksheet!M352,"]"))</f>
        <v xml:space="preserve"> (Сплит система) Теплопроизводительность: N[7,40]</v>
      </c>
      <c r="G358" t="str">
        <f>CONCATENATE($G$4,": ",CONCATENATE("N[",Worksheet!N352,"]"))</f>
        <v xml:space="preserve"> (Потребляемая мощность) Охлаждение: N[2,15]</v>
      </c>
      <c r="H358" t="str">
        <f>CONCATENATE($H$4,": ",CONCATENATE("N[",Worksheet!O352,"]"))</f>
        <v xml:space="preserve"> (Потребляемая мощность) Обогрев: N[1,95]</v>
      </c>
      <c r="I358" t="str">
        <f t="shared" si="51"/>
        <v xml:space="preserve"> (Рабочий ток) Охлаждение: </v>
      </c>
      <c r="J358" t="str">
        <f t="shared" si="52"/>
        <v xml:space="preserve"> (Рабочий ток) Обогрев: </v>
      </c>
      <c r="K358" t="str">
        <f t="shared" si="52"/>
        <v xml:space="preserve"> (Рабочий ток) Обогрев: </v>
      </c>
      <c r="L358" t="str">
        <f>CONCATENATE($L$4,": ",CONCATENATE("S[",Worksheet!AT352,"]"))</f>
        <v xml:space="preserve"> (Рабочий ток) Хладагент: S[R410A]</v>
      </c>
      <c r="M358" t="str">
        <f t="shared" si="53"/>
        <v xml:space="preserve"> (Рабочий ток) Количество хладагента: </v>
      </c>
      <c r="N358" t="str">
        <f t="shared" si="54"/>
        <v xml:space="preserve"> (Рабочий ток) Объем рециркулируемого воздуха внутреннего блока: </v>
      </c>
      <c r="O358" t="str">
        <f t="shared" si="55"/>
        <v xml:space="preserve"> (Внутренний блок) Размеры (Ш × Г × В): </v>
      </c>
      <c r="P358" t="str">
        <f t="shared" si="56"/>
        <v xml:space="preserve"> (Внутренний блок) Упаковка (Ш × Г × В): </v>
      </c>
      <c r="Q358" t="str">
        <f t="shared" si="57"/>
        <v xml:space="preserve"> (Внутренний блок) Масса (нетто / брутто): </v>
      </c>
      <c r="R358" t="str">
        <f>CONCATENATE($R$4,": ",CONCATENATE("S[",CONCATENATE(Worksheet!R352," / ",Worksheet!S352),"]"))</f>
        <v xml:space="preserve"> (Внутренний блок) Уровень шума мин. / макс.: S[ / ]</v>
      </c>
      <c r="S358" t="str">
        <f>CONCATENATE($S$4,": ",CONCATENATE("S[",Worksheet!AK352,"]"))</f>
        <v xml:space="preserve"> (Наружный блок) Марка компрессора: S[HIGHLY]</v>
      </c>
      <c r="T358" t="str">
        <f t="shared" si="58"/>
        <v xml:space="preserve"> (Наружный блок) Размеры (Ш × Г × В): </v>
      </c>
      <c r="U358" t="str">
        <f t="shared" si="59"/>
        <v xml:space="preserve"> (Наружный блок) Упаковка (Ш × Г × В): </v>
      </c>
      <c r="V358" t="str">
        <f t="shared" si="60"/>
        <v xml:space="preserve"> (Наружный блок) Масса (нетто / брутто): </v>
      </c>
      <c r="W358" t="str">
        <f>CONCATENATE($W$4,": ",CONCATENATE("N[",Worksheet!V352,"]"))</f>
        <v xml:space="preserve"> (Наружный блок) Максимальный уровень шума: N[]</v>
      </c>
      <c r="X358" t="str">
        <f>CONCATENATE("N[",Worksheet!AM352,"]")</f>
        <v>N[9,52]</v>
      </c>
      <c r="Y358" t="str">
        <f>CONCATENATE($Y$4,": ",CONCATENATE("N[",Worksheet!AN352,"]"))</f>
        <v xml:space="preserve"> (Соединительные трубы) Газовая линия : N[15,88]</v>
      </c>
      <c r="Z358" t="str">
        <f>CONCATENATE($Z$4,": ",CONCATENATE("N[",Worksheet!P352,"]"))</f>
        <v xml:space="preserve"> (Соединительные трубы) Максимальная длина трубопровода: N[20]</v>
      </c>
      <c r="AA358" t="str">
        <f>CONCATENATE($AA$4,": ",CONCATENATE("S[",Worksheet!Q352,"]"))</f>
        <v xml:space="preserve"> (Соединительные трубы) Максимальный перепад высот: S[15]</v>
      </c>
      <c r="AB358" t="str">
        <f>CONCATENATE($AB$4,": ",CONCATENATE("S[",CONCATENATE("от ",Worksheet!W352," до +",Worksheet!X352),"]"))</f>
        <v xml:space="preserve"> (Допустимая темп. наружного воздуха) Охлаждение: S[от -15 до +49]</v>
      </c>
      <c r="AC358" t="str">
        <f>CONCATENATE($AC$4,": ",CONCATENATE("S[",CONCATENATE("от ",Worksheet!Y352," до +",Worksheet!Z352),"]"))</f>
        <v xml:space="preserve"> (Допустимая темп. наружного воздуха) Обогрев: S[от -15 до +24]</v>
      </c>
    </row>
    <row r="359" spans="1:29" x14ac:dyDescent="0.25">
      <c r="A359" t="str">
        <f>CONCATENATE($A$4,": ",CONCATENATE("E[",Worksheet!B353,"]"))</f>
        <v>Производитель: E[QUATTROCLIMA]</v>
      </c>
      <c r="B359" s="11" t="str">
        <f>CONCATENATE($B$4,": ",CONCATENATE(Worksheet!C353,"[",IF(LEFT(TRIM(Worksheet!D353),6)="Сплит-","Сплит-система",IF(LEFT(TRIM(Worksheet!D353),1)="Блок н","Наружный блок","Блок внутренний")),"]"))</f>
        <v xml:space="preserve"> Тип: PAC[Сплит-система]</v>
      </c>
      <c r="C359" t="str">
        <f>CONCATENATE($C$4,": ",CONCATENATE("N[",Worksheet!L353,"]"))</f>
        <v xml:space="preserve"> (Сплит система) Холодопроизводительность: N[10,55]</v>
      </c>
      <c r="D359" t="str">
        <f>CONCATENATE($D$4,": ",CONCATENATE("N[",Worksheet!AC353,"]"))</f>
        <v xml:space="preserve"> (Сплит система) Площадь помещения: N[]</v>
      </c>
      <c r="E359" t="str">
        <f>CONCATENATE($E$4,": ",IF(Worksheet!K353="Y",CONCATENATE("S[","да]"),CONCATENATE("S[","нет]")))</f>
        <v xml:space="preserve"> (Сплит система) Инвертор: S[нет]</v>
      </c>
      <c r="F359" t="str">
        <f>CONCATENATE($F$4,": ",CONCATENATE("N[",Worksheet!M353,"]"))</f>
        <v xml:space="preserve"> (Сплит система) Теплопроизводительность: N[11,70]</v>
      </c>
      <c r="G359" t="str">
        <f>CONCATENATE($G$4,": ",CONCATENATE("N[",Worksheet!N353,"]"))</f>
        <v xml:space="preserve"> (Потребляемая мощность) Охлаждение: N[3,50]</v>
      </c>
      <c r="H359" t="str">
        <f>CONCATENATE($H$4,": ",CONCATENATE("N[",Worksheet!O353,"]"))</f>
        <v xml:space="preserve"> (Потребляемая мощность) Обогрев: N[3,24]</v>
      </c>
      <c r="I359" t="str">
        <f t="shared" si="51"/>
        <v xml:space="preserve"> (Рабочий ток) Охлаждение: </v>
      </c>
      <c r="J359" t="str">
        <f t="shared" si="52"/>
        <v xml:space="preserve"> (Рабочий ток) Обогрев: </v>
      </c>
      <c r="K359" t="str">
        <f t="shared" si="52"/>
        <v xml:space="preserve"> (Рабочий ток) Обогрев: </v>
      </c>
      <c r="L359" t="str">
        <f>CONCATENATE($L$4,": ",CONCATENATE("S[",Worksheet!AT353,"]"))</f>
        <v xml:space="preserve"> (Рабочий ток) Хладагент: S[R410A]</v>
      </c>
      <c r="M359" t="str">
        <f t="shared" si="53"/>
        <v xml:space="preserve"> (Рабочий ток) Количество хладагента: </v>
      </c>
      <c r="N359" t="str">
        <f t="shared" si="54"/>
        <v xml:space="preserve"> (Рабочий ток) Объем рециркулируемого воздуха внутреннего блока: </v>
      </c>
      <c r="O359" t="str">
        <f t="shared" si="55"/>
        <v xml:space="preserve"> (Внутренний блок) Размеры (Ш × Г × В): </v>
      </c>
      <c r="P359" t="str">
        <f t="shared" si="56"/>
        <v xml:space="preserve"> (Внутренний блок) Упаковка (Ш × Г × В): </v>
      </c>
      <c r="Q359" t="str">
        <f t="shared" si="57"/>
        <v xml:space="preserve"> (Внутренний блок) Масса (нетто / брутто): </v>
      </c>
      <c r="R359" t="str">
        <f>CONCATENATE($R$4,": ",CONCATENATE("S[",CONCATENATE(Worksheet!R353," / ",Worksheet!S353),"]"))</f>
        <v xml:space="preserve"> (Внутренний блок) Уровень шума мин. / макс.: S[ / ]</v>
      </c>
      <c r="S359" t="str">
        <f>CONCATENATE($S$4,": ",CONCATENATE("S[",Worksheet!AK353,"]"))</f>
        <v xml:space="preserve"> (Наружный блок) Марка компрессора: S[Gree]</v>
      </c>
      <c r="T359" t="str">
        <f t="shared" si="58"/>
        <v xml:space="preserve"> (Наружный блок) Размеры (Ш × Г × В): </v>
      </c>
      <c r="U359" t="str">
        <f t="shared" si="59"/>
        <v xml:space="preserve"> (Наружный блок) Упаковка (Ш × Г × В): </v>
      </c>
      <c r="V359" t="str">
        <f t="shared" si="60"/>
        <v xml:space="preserve"> (Наружный блок) Масса (нетто / брутто): </v>
      </c>
      <c r="W359" t="str">
        <f>CONCATENATE($W$4,": ",CONCATENATE("N[",Worksheet!V353,"]"))</f>
        <v xml:space="preserve"> (Наружный блок) Максимальный уровень шума: N[]</v>
      </c>
      <c r="X359" t="str">
        <f>CONCATENATE("N[",Worksheet!AM353,"]")</f>
        <v>N[9,52]</v>
      </c>
      <c r="Y359" t="str">
        <f>CONCATENATE($Y$4,": ",CONCATENATE("N[",Worksheet!AN353,"]"))</f>
        <v xml:space="preserve"> (Соединительные трубы) Газовая линия : N[15,88]</v>
      </c>
      <c r="Z359" t="str">
        <f>CONCATENATE($Z$4,": ",CONCATENATE("N[",Worksheet!P353,"]"))</f>
        <v xml:space="preserve"> (Соединительные трубы) Максимальная длина трубопровода: N[30]</v>
      </c>
      <c r="AA359" t="str">
        <f>CONCATENATE($AA$4,": ",CONCATENATE("S[",Worksheet!Q353,"]"))</f>
        <v xml:space="preserve"> (Соединительные трубы) Максимальный перепад высот: S[20]</v>
      </c>
      <c r="AB359" t="str">
        <f>CONCATENATE($AB$4,": ",CONCATENATE("S[",CONCATENATE("от ",Worksheet!W353," до +",Worksheet!X353),"]"))</f>
        <v xml:space="preserve"> (Допустимая темп. наружного воздуха) Охлаждение: S[от -15 до +49]</v>
      </c>
      <c r="AC359" t="str">
        <f>CONCATENATE($AC$4,": ",CONCATENATE("S[",CONCATENATE("от ",Worksheet!Y353," до +",Worksheet!Z353),"]"))</f>
        <v xml:space="preserve"> (Допустимая темп. наружного воздуха) Обогрев: S[от -15 до +24]</v>
      </c>
    </row>
    <row r="360" spans="1:29" x14ac:dyDescent="0.25">
      <c r="A360" t="str">
        <f>CONCATENATE($A$4,": ",CONCATENATE("E[",Worksheet!B354,"]"))</f>
        <v>Производитель: E[QUATTROCLIMA]</v>
      </c>
      <c r="B360" s="11" t="str">
        <f>CONCATENATE($B$4,": ",CONCATENATE(Worksheet!C354,"[",IF(LEFT(TRIM(Worksheet!D354),6)="Сплит-","Сплит-система",IF(LEFT(TRIM(Worksheet!D354),1)="Блок н","Наружный блок","Блок внутренний")),"]"))</f>
        <v xml:space="preserve"> Тип: PAC[Сплит-система]</v>
      </c>
      <c r="C360" t="str">
        <f>CONCATENATE($C$4,": ",CONCATENATE("N[",Worksheet!L354,"]"))</f>
        <v xml:space="preserve"> (Сплит система) Холодопроизводительность: N[14,07]</v>
      </c>
      <c r="D360" t="str">
        <f>CONCATENATE($D$4,": ",CONCATENATE("N[",Worksheet!AC354,"]"))</f>
        <v xml:space="preserve"> (Сплит система) Площадь помещения: N[]</v>
      </c>
      <c r="E360" t="str">
        <f>CONCATENATE($E$4,": ",IF(Worksheet!K354="Y",CONCATENATE("S[","да]"),CONCATENATE("S[","нет]")))</f>
        <v xml:space="preserve"> (Сплит система) Инвертор: S[нет]</v>
      </c>
      <c r="F360" t="str">
        <f>CONCATENATE($F$4,": ",CONCATENATE("N[",Worksheet!M354,"]"))</f>
        <v xml:space="preserve"> (Сплит система) Теплопроизводительность: N[15,24]</v>
      </c>
      <c r="G360" t="str">
        <f>CONCATENATE($G$4,": ",CONCATENATE("N[",Worksheet!N354,"]"))</f>
        <v xml:space="preserve"> (Потребляемая мощность) Охлаждение: N[4,68]</v>
      </c>
      <c r="H360" t="str">
        <f>CONCATENATE($H$4,": ",CONCATENATE("N[",Worksheet!O354,"]"))</f>
        <v xml:space="preserve"> (Потребляемая мощность) Обогрев: N[4,42]</v>
      </c>
      <c r="I360" t="str">
        <f t="shared" si="51"/>
        <v xml:space="preserve"> (Рабочий ток) Охлаждение: </v>
      </c>
      <c r="J360" t="str">
        <f t="shared" si="52"/>
        <v xml:space="preserve"> (Рабочий ток) Обогрев: </v>
      </c>
      <c r="K360" t="str">
        <f t="shared" si="52"/>
        <v xml:space="preserve"> (Рабочий ток) Обогрев: </v>
      </c>
      <c r="L360" t="str">
        <f>CONCATENATE($L$4,": ",CONCATENATE("S[",Worksheet!AT354,"]"))</f>
        <v xml:space="preserve"> (Рабочий ток) Хладагент: S[R410A]</v>
      </c>
      <c r="M360" t="str">
        <f t="shared" si="53"/>
        <v xml:space="preserve"> (Рабочий ток) Количество хладагента: </v>
      </c>
      <c r="N360" t="str">
        <f t="shared" si="54"/>
        <v xml:space="preserve"> (Рабочий ток) Объем рециркулируемого воздуха внутреннего блока: </v>
      </c>
      <c r="O360" t="str">
        <f t="shared" si="55"/>
        <v xml:space="preserve"> (Внутренний блок) Размеры (Ш × Г × В): </v>
      </c>
      <c r="P360" t="str">
        <f t="shared" si="56"/>
        <v xml:space="preserve"> (Внутренний блок) Упаковка (Ш × Г × В): </v>
      </c>
      <c r="Q360" t="str">
        <f t="shared" si="57"/>
        <v xml:space="preserve"> (Внутренний блок) Масса (нетто / брутто): </v>
      </c>
      <c r="R360" t="str">
        <f>CONCATENATE($R$4,": ",CONCATENATE("S[",CONCATENATE(Worksheet!R354," / ",Worksheet!S354),"]"))</f>
        <v xml:space="preserve"> (Внутренний блок) Уровень шума мин. / макс.: S[ / ]</v>
      </c>
      <c r="S360" t="str">
        <f>CONCATENATE($S$4,": ",CONCATENATE("S[",Worksheet!AK354,"]"))</f>
        <v xml:space="preserve"> (Наружный блок) Марка компрессора: S[GMCC]</v>
      </c>
      <c r="T360" t="str">
        <f t="shared" si="58"/>
        <v xml:space="preserve"> (Наружный блок) Размеры (Ш × Г × В): </v>
      </c>
      <c r="U360" t="str">
        <f t="shared" si="59"/>
        <v xml:space="preserve"> (Наружный блок) Упаковка (Ш × Г × В): </v>
      </c>
      <c r="V360" t="str">
        <f t="shared" si="60"/>
        <v xml:space="preserve"> (Наружный блок) Масса (нетто / брутто): </v>
      </c>
      <c r="W360" t="str">
        <f>CONCATENATE($W$4,": ",CONCATENATE("N[",Worksheet!V354,"]"))</f>
        <v xml:space="preserve"> (Наружный блок) Максимальный уровень шума: N[]</v>
      </c>
      <c r="X360" t="str">
        <f>CONCATENATE("N[",Worksheet!AM354,"]")</f>
        <v>N[9,52]</v>
      </c>
      <c r="Y360" t="str">
        <f>CONCATENATE($Y$4,": ",CONCATENATE("N[",Worksheet!AN354,"]"))</f>
        <v xml:space="preserve"> (Соединительные трубы) Газовая линия : N[19,05]</v>
      </c>
      <c r="Z360" t="str">
        <f>CONCATENATE($Z$4,": ",CONCATENATE("N[",Worksheet!P354,"]"))</f>
        <v xml:space="preserve"> (Соединительные трубы) Максимальная длина трубопровода: N[50]</v>
      </c>
      <c r="AA360" t="str">
        <f>CONCATENATE($AA$4,": ",CONCATENATE("S[",Worksheet!Q354,"]"))</f>
        <v xml:space="preserve"> (Соединительные трубы) Максимальный перепад высот: S[30]</v>
      </c>
      <c r="AB360" t="str">
        <f>CONCATENATE($AB$4,": ",CONCATENATE("S[",CONCATENATE("от ",Worksheet!W354," до +",Worksheet!X354),"]"))</f>
        <v xml:space="preserve"> (Допустимая темп. наружного воздуха) Охлаждение: S[от -15 до +49]</v>
      </c>
      <c r="AC360" t="str">
        <f>CONCATENATE($AC$4,": ",CONCATENATE("S[",CONCATENATE("от ",Worksheet!Y354," до +",Worksheet!Z354),"]"))</f>
        <v xml:space="preserve"> (Допустимая темп. наружного воздуха) Обогрев: S[от -15 до +24]</v>
      </c>
    </row>
    <row r="361" spans="1:29" x14ac:dyDescent="0.25">
      <c r="A361" t="str">
        <f>CONCATENATE($A$4,": ",CONCATENATE("E[",Worksheet!B355,"]"))</f>
        <v>Производитель: E[QUATTROCLIMA]</v>
      </c>
      <c r="B361" s="11" t="str">
        <f>CONCATENATE($B$4,": ",CONCATENATE(Worksheet!C355,"[",IF(LEFT(TRIM(Worksheet!D355),6)="Сплит-","Сплит-система",IF(LEFT(TRIM(Worksheet!D355),1)="Блок н","Наружный блок","Блок внутренний")),"]"))</f>
        <v xml:space="preserve"> Тип: PAC[Сплит-система]</v>
      </c>
      <c r="C361" t="str">
        <f>CONCATENATE($C$4,": ",CONCATENATE("N[",Worksheet!L355,"]"))</f>
        <v xml:space="preserve"> (Сплит система) Холодопроизводительность: N[16,12]</v>
      </c>
      <c r="D361" t="str">
        <f>CONCATENATE($D$4,": ",CONCATENATE("N[",Worksheet!AC355,"]"))</f>
        <v xml:space="preserve"> (Сплит система) Площадь помещения: N[]</v>
      </c>
      <c r="E361" t="str">
        <f>CONCATENATE($E$4,": ",IF(Worksheet!K355="Y",CONCATENATE("S[","да]"),CONCATENATE("S[","нет]")))</f>
        <v xml:space="preserve"> (Сплит система) Инвертор: S[нет]</v>
      </c>
      <c r="F361" t="str">
        <f>CONCATENATE($F$4,": ",CONCATENATE("N[",Worksheet!M355,"]"))</f>
        <v xml:space="preserve"> (Сплит система) Теплопроизводительность: N[17,60]</v>
      </c>
      <c r="G361" t="str">
        <f>CONCATENATE($G$4,": ",CONCATENATE("N[",Worksheet!N355,"]"))</f>
        <v xml:space="preserve"> (Потребляемая мощность) Охлаждение: N[5,55]</v>
      </c>
      <c r="H361" t="str">
        <f>CONCATENATE($H$4,": ",CONCATENATE("N[",Worksheet!O355,"]"))</f>
        <v xml:space="preserve"> (Потребляемая мощность) Обогрев: N[5,01]</v>
      </c>
      <c r="I361" t="str">
        <f t="shared" si="51"/>
        <v xml:space="preserve"> (Рабочий ток) Охлаждение: </v>
      </c>
      <c r="J361" t="str">
        <f t="shared" si="52"/>
        <v xml:space="preserve"> (Рабочий ток) Обогрев: </v>
      </c>
      <c r="K361" t="str">
        <f t="shared" si="52"/>
        <v xml:space="preserve"> (Рабочий ток) Обогрев: </v>
      </c>
      <c r="L361" t="str">
        <f>CONCATENATE($L$4,": ",CONCATENATE("S[",Worksheet!AT355,"]"))</f>
        <v xml:space="preserve"> (Рабочий ток) Хладагент: S[R410A]</v>
      </c>
      <c r="M361" t="str">
        <f t="shared" si="53"/>
        <v xml:space="preserve"> (Рабочий ток) Количество хладагента: </v>
      </c>
      <c r="N361" t="str">
        <f t="shared" si="54"/>
        <v xml:space="preserve"> (Рабочий ток) Объем рециркулируемого воздуха внутреннего блока: </v>
      </c>
      <c r="O361" t="str">
        <f t="shared" si="55"/>
        <v xml:space="preserve"> (Внутренний блок) Размеры (Ш × Г × В): </v>
      </c>
      <c r="P361" t="str">
        <f t="shared" si="56"/>
        <v xml:space="preserve"> (Внутренний блок) Упаковка (Ш × Г × В): </v>
      </c>
      <c r="Q361" t="str">
        <f t="shared" si="57"/>
        <v xml:space="preserve"> (Внутренний блок) Масса (нетто / брутто): </v>
      </c>
      <c r="R361" t="str">
        <f>CONCATENATE($R$4,": ",CONCATENATE("S[",CONCATENATE(Worksheet!R355," / ",Worksheet!S355),"]"))</f>
        <v xml:space="preserve"> (Внутренний блок) Уровень шума мин. / макс.: S[ / ]</v>
      </c>
      <c r="S361" t="str">
        <f>CONCATENATE($S$4,": ",CONCATENATE("S[",Worksheet!AK355,"]"))</f>
        <v xml:space="preserve"> (Наружный блок) Марка компрессора: S[GMCC]</v>
      </c>
      <c r="T361" t="str">
        <f t="shared" si="58"/>
        <v xml:space="preserve"> (Наружный блок) Размеры (Ш × Г × В): </v>
      </c>
      <c r="U361" t="str">
        <f t="shared" si="59"/>
        <v xml:space="preserve"> (Наружный блок) Упаковка (Ш × Г × В): </v>
      </c>
      <c r="V361" t="str">
        <f t="shared" si="60"/>
        <v xml:space="preserve"> (Наружный блок) Масса (нетто / брутто): </v>
      </c>
      <c r="W361" t="str">
        <f>CONCATENATE($W$4,": ",CONCATENATE("N[",Worksheet!V355,"]"))</f>
        <v xml:space="preserve"> (Наружный блок) Максимальный уровень шума: N[]</v>
      </c>
      <c r="X361" t="str">
        <f>CONCATENATE("N[",Worksheet!AM355,"]")</f>
        <v>N[9,52]</v>
      </c>
      <c r="Y361" t="str">
        <f>CONCATENATE($Y$4,": ",CONCATENATE("N[",Worksheet!AN355,"]"))</f>
        <v xml:space="preserve"> (Соединительные трубы) Газовая линия : N[19,05]</v>
      </c>
      <c r="Z361" t="str">
        <f>CONCATENATE($Z$4,": ",CONCATENATE("N[",Worksheet!P355,"]"))</f>
        <v xml:space="preserve"> (Соединительные трубы) Максимальная длина трубопровода: N[50]</v>
      </c>
      <c r="AA361" t="str">
        <f>CONCATENATE($AA$4,": ",CONCATENATE("S[",Worksheet!Q355,"]"))</f>
        <v xml:space="preserve"> (Соединительные трубы) Максимальный перепад высот: S[30]</v>
      </c>
      <c r="AB361" t="str">
        <f>CONCATENATE($AB$4,": ",CONCATENATE("S[",CONCATENATE("от ",Worksheet!W355," до +",Worksheet!X355),"]"))</f>
        <v xml:space="preserve"> (Допустимая темп. наружного воздуха) Охлаждение: S[от -15 до +49]</v>
      </c>
      <c r="AC361" t="str">
        <f>CONCATENATE($AC$4,": ",CONCATENATE("S[",CONCATENATE("от ",Worksheet!Y355," до +",Worksheet!Z355),"]"))</f>
        <v xml:space="preserve"> (Допустимая темп. наружного воздуха) Обогрев: S[от -15 до +24]</v>
      </c>
    </row>
    <row r="362" spans="1:29" x14ac:dyDescent="0.25">
      <c r="A362" t="str">
        <f>CONCATENATE($A$4,": ",CONCATENATE("E[",Worksheet!B356,"]"))</f>
        <v>Производитель: E[QUATTROCLIMA]</v>
      </c>
      <c r="B362" s="11" t="str">
        <f>CONCATENATE($B$4,": ",CONCATENATE(Worksheet!C356,"[",IF(LEFT(TRIM(Worksheet!D356),6)="Сплит-","Сплит-система",IF(LEFT(TRIM(Worksheet!D356),1)="Блок н","Наружный блок","Блок внутренний")),"]"))</f>
        <v xml:space="preserve"> Тип: MULTY[Блок внутренний]</v>
      </c>
      <c r="C362" t="str">
        <f>CONCATENATE($C$4,": ",CONCATENATE("N[",Worksheet!L356,"]"))</f>
        <v xml:space="preserve"> (Сплит система) Холодопроизводительность: N[2,05]</v>
      </c>
      <c r="D362" t="str">
        <f>CONCATENATE($D$4,": ",CONCATENATE("N[",Worksheet!AC356,"]"))</f>
        <v xml:space="preserve"> (Сплит система) Площадь помещения: N[]</v>
      </c>
      <c r="E362" t="str">
        <f>CONCATENATE($E$4,": ",IF(Worksheet!K356="Y",CONCATENATE("S[","да]"),CONCATENATE("S[","нет]")))</f>
        <v xml:space="preserve"> (Сплит система) Инвертор: S[да]</v>
      </c>
      <c r="F362" t="str">
        <f>CONCATENATE($F$4,": ",CONCATENATE("N[",Worksheet!M356,"]"))</f>
        <v xml:space="preserve"> (Сплит система) Теплопроизводительность: N[2,05]</v>
      </c>
      <c r="G362" t="str">
        <f>CONCATENATE($G$4,": ",CONCATENATE("N[",Worksheet!N356,"]"))</f>
        <v xml:space="preserve"> (Потребляемая мощность) Охлаждение: N[0,035]</v>
      </c>
      <c r="H362" t="str">
        <f>CONCATENATE($H$4,": ",CONCATENATE("N[",Worksheet!O356,"]"))</f>
        <v xml:space="preserve"> (Потребляемая мощность) Обогрев: N[0,035]</v>
      </c>
      <c r="I362" t="str">
        <f t="shared" si="51"/>
        <v xml:space="preserve"> (Рабочий ток) Охлаждение: </v>
      </c>
      <c r="J362" t="str">
        <f t="shared" si="52"/>
        <v xml:space="preserve"> (Рабочий ток) Обогрев: </v>
      </c>
      <c r="K362" t="str">
        <f t="shared" si="52"/>
        <v xml:space="preserve"> (Рабочий ток) Обогрев: </v>
      </c>
      <c r="L362" t="str">
        <f>CONCATENATE($L$4,": ",CONCATENATE("S[",Worksheet!AT356,"]"))</f>
        <v xml:space="preserve"> (Рабочий ток) Хладагент: S[R32]</v>
      </c>
      <c r="M362" t="str">
        <f t="shared" si="53"/>
        <v xml:space="preserve"> (Рабочий ток) Количество хладагента: </v>
      </c>
      <c r="N362" t="str">
        <f t="shared" si="54"/>
        <v xml:space="preserve"> (Рабочий ток) Объем рециркулируемого воздуха внутреннего блока: </v>
      </c>
      <c r="O362" t="str">
        <f t="shared" si="55"/>
        <v xml:space="preserve"> (Внутренний блок) Размеры (Ш × Г × В): </v>
      </c>
      <c r="P362" t="str">
        <f t="shared" si="56"/>
        <v xml:space="preserve"> (Внутренний блок) Упаковка (Ш × Г × В): </v>
      </c>
      <c r="Q362" t="str">
        <f t="shared" si="57"/>
        <v xml:space="preserve"> (Внутренний блок) Масса (нетто / брутто): </v>
      </c>
      <c r="R362" t="str">
        <f>CONCATENATE($R$4,": ",CONCATENATE("S[",CONCATENATE(Worksheet!R356," / ",Worksheet!S356),"]"))</f>
        <v xml:space="preserve"> (Внутренний блок) Уровень шума мин. / макс.: S[ / ]</v>
      </c>
      <c r="S362" t="str">
        <f>CONCATENATE($S$4,": ",CONCATENATE("S[",Worksheet!AK356,"]"))</f>
        <v xml:space="preserve"> (Наружный блок) Марка компрессора: S[]</v>
      </c>
      <c r="T362" t="str">
        <f t="shared" si="58"/>
        <v xml:space="preserve"> (Наружный блок) Размеры (Ш × Г × В): </v>
      </c>
      <c r="U362" t="str">
        <f t="shared" si="59"/>
        <v xml:space="preserve"> (Наружный блок) Упаковка (Ш × Г × В): </v>
      </c>
      <c r="V362" t="str">
        <f t="shared" si="60"/>
        <v xml:space="preserve"> (Наружный блок) Масса (нетто / брутто): </v>
      </c>
      <c r="W362" t="str">
        <f>CONCATENATE($W$4,": ",CONCATENATE("N[",Worksheet!V356,"]"))</f>
        <v xml:space="preserve"> (Наружный блок) Максимальный уровень шума: N[]</v>
      </c>
      <c r="X362" t="str">
        <f>CONCATENATE("N[",Worksheet!AM356,"]")</f>
        <v>N[6,35]</v>
      </c>
      <c r="Y362" t="str">
        <f>CONCATENATE($Y$4,": ",CONCATENATE("N[",Worksheet!AN356,"]"))</f>
        <v xml:space="preserve"> (Соединительные трубы) Газовая линия : N[9,52]</v>
      </c>
      <c r="Z362" t="str">
        <f>CONCATENATE($Z$4,": ",CONCATENATE("N[",Worksheet!P356,"]"))</f>
        <v xml:space="preserve"> (Соединительные трубы) Максимальная длина трубопровода: N[]</v>
      </c>
      <c r="AA362" t="str">
        <f>CONCATENATE($AA$4,": ",CONCATENATE("S[",Worksheet!Q356,"]"))</f>
        <v xml:space="preserve"> (Соединительные трубы) Максимальный перепад высот: S[]</v>
      </c>
      <c r="AB362" t="str">
        <f>CONCATENATE($AB$4,": ",CONCATENATE("S[",CONCATENATE("от ",Worksheet!W356," до +",Worksheet!X356),"]"))</f>
        <v xml:space="preserve"> (Допустимая темп. наружного воздуха) Охлаждение: S[от  до +]</v>
      </c>
      <c r="AC362" t="str">
        <f>CONCATENATE($AC$4,": ",CONCATENATE("S[",CONCATENATE("от ",Worksheet!Y356," до +",Worksheet!Z356),"]"))</f>
        <v xml:space="preserve"> (Допустимая темп. наружного воздуха) Обогрев: S[от  до +]</v>
      </c>
    </row>
    <row r="363" spans="1:29" x14ac:dyDescent="0.25">
      <c r="A363" t="str">
        <f>CONCATENATE($A$4,": ",CONCATENATE("E[",Worksheet!B357,"]"))</f>
        <v>Производитель: E[QUATTROCLIMA]</v>
      </c>
      <c r="B363" s="11" t="str">
        <f>CONCATENATE($B$4,": ",CONCATENATE(Worksheet!C357,"[",IF(LEFT(TRIM(Worksheet!D357),6)="Сплит-","Сплит-система",IF(LEFT(TRIM(Worksheet!D357),1)="Блок н","Наружный блок","Блок внутренний")),"]"))</f>
        <v xml:space="preserve"> Тип: MULTY[Блок внутренний]</v>
      </c>
      <c r="C363" t="str">
        <f>CONCATENATE($C$4,": ",CONCATENATE("N[",Worksheet!L357,"]"))</f>
        <v xml:space="preserve"> (Сплит система) Холодопроизводительность: N[2,64]</v>
      </c>
      <c r="D363" t="str">
        <f>CONCATENATE($D$4,": ",CONCATENATE("N[",Worksheet!AC357,"]"))</f>
        <v xml:space="preserve"> (Сплит система) Площадь помещения: N[]</v>
      </c>
      <c r="E363" t="str">
        <f>CONCATENATE($E$4,": ",IF(Worksheet!K357="Y",CONCATENATE("S[","да]"),CONCATENATE("S[","нет]")))</f>
        <v xml:space="preserve"> (Сплит система) Инвертор: S[да]</v>
      </c>
      <c r="F363" t="str">
        <f>CONCATENATE($F$4,": ",CONCATENATE("N[",Worksheet!M357,"]"))</f>
        <v xml:space="preserve"> (Сплит система) Теплопроизводительность: N[2,64]</v>
      </c>
      <c r="G363" t="str">
        <f>CONCATENATE($G$4,": ",CONCATENATE("N[",Worksheet!N357,"]"))</f>
        <v xml:space="preserve"> (Потребляемая мощность) Охлаждение: N[0,035]</v>
      </c>
      <c r="H363" t="str">
        <f>CONCATENATE($H$4,": ",CONCATENATE("N[",Worksheet!O357,"]"))</f>
        <v xml:space="preserve"> (Потребляемая мощность) Обогрев: N[0,035]</v>
      </c>
      <c r="I363" t="str">
        <f t="shared" si="51"/>
        <v xml:space="preserve"> (Рабочий ток) Охлаждение: </v>
      </c>
      <c r="J363" t="str">
        <f t="shared" si="52"/>
        <v xml:space="preserve"> (Рабочий ток) Обогрев: </v>
      </c>
      <c r="K363" t="str">
        <f t="shared" si="52"/>
        <v xml:space="preserve"> (Рабочий ток) Обогрев: </v>
      </c>
      <c r="L363" t="str">
        <f>CONCATENATE($L$4,": ",CONCATENATE("S[",Worksheet!AT357,"]"))</f>
        <v xml:space="preserve"> (Рабочий ток) Хладагент: S[R32]</v>
      </c>
      <c r="M363" t="str">
        <f t="shared" si="53"/>
        <v xml:space="preserve"> (Рабочий ток) Количество хладагента: </v>
      </c>
      <c r="N363" t="str">
        <f t="shared" si="54"/>
        <v xml:space="preserve"> (Рабочий ток) Объем рециркулируемого воздуха внутреннего блока: </v>
      </c>
      <c r="O363" t="str">
        <f t="shared" si="55"/>
        <v xml:space="preserve"> (Внутренний блок) Размеры (Ш × Г × В): </v>
      </c>
      <c r="P363" t="str">
        <f t="shared" si="56"/>
        <v xml:space="preserve"> (Внутренний блок) Упаковка (Ш × Г × В): </v>
      </c>
      <c r="Q363" t="str">
        <f t="shared" si="57"/>
        <v xml:space="preserve"> (Внутренний блок) Масса (нетто / брутто): </v>
      </c>
      <c r="R363" t="str">
        <f>CONCATENATE($R$4,": ",CONCATENATE("S[",CONCATENATE(Worksheet!R357," / ",Worksheet!S357),"]"))</f>
        <v xml:space="preserve"> (Внутренний блок) Уровень шума мин. / макс.: S[ / ]</v>
      </c>
      <c r="S363" t="str">
        <f>CONCATENATE($S$4,": ",CONCATENATE("S[",Worksheet!AK357,"]"))</f>
        <v xml:space="preserve"> (Наружный блок) Марка компрессора: S[]</v>
      </c>
      <c r="T363" t="str">
        <f t="shared" si="58"/>
        <v xml:space="preserve"> (Наружный блок) Размеры (Ш × Г × В): </v>
      </c>
      <c r="U363" t="str">
        <f t="shared" si="59"/>
        <v xml:space="preserve"> (Наружный блок) Упаковка (Ш × Г × В): </v>
      </c>
      <c r="V363" t="str">
        <f t="shared" si="60"/>
        <v xml:space="preserve"> (Наружный блок) Масса (нетто / брутто): </v>
      </c>
      <c r="W363" t="str">
        <f>CONCATENATE($W$4,": ",CONCATENATE("N[",Worksheet!V357,"]"))</f>
        <v xml:space="preserve"> (Наружный блок) Максимальный уровень шума: N[]</v>
      </c>
      <c r="X363" t="str">
        <f>CONCATENATE("N[",Worksheet!AM357,"]")</f>
        <v>N[6,35]</v>
      </c>
      <c r="Y363" t="str">
        <f>CONCATENATE($Y$4,": ",CONCATENATE("N[",Worksheet!AN357,"]"))</f>
        <v xml:space="preserve"> (Соединительные трубы) Газовая линия : N[9,52]</v>
      </c>
      <c r="Z363" t="str">
        <f>CONCATENATE($Z$4,": ",CONCATENATE("N[",Worksheet!P357,"]"))</f>
        <v xml:space="preserve"> (Соединительные трубы) Максимальная длина трубопровода: N[]</v>
      </c>
      <c r="AA363" t="str">
        <f>CONCATENATE($AA$4,": ",CONCATENATE("S[",Worksheet!Q357,"]"))</f>
        <v xml:space="preserve"> (Соединительные трубы) Максимальный перепад высот: S[]</v>
      </c>
      <c r="AB363" t="str">
        <f>CONCATENATE($AB$4,": ",CONCATENATE("S[",CONCATENATE("от ",Worksheet!W357," до +",Worksheet!X357),"]"))</f>
        <v xml:space="preserve"> (Допустимая темп. наружного воздуха) Охлаждение: S[от  до +]</v>
      </c>
      <c r="AC363" t="str">
        <f>CONCATENATE($AC$4,": ",CONCATENATE("S[",CONCATENATE("от ",Worksheet!Y357," до +",Worksheet!Z357),"]"))</f>
        <v xml:space="preserve"> (Допустимая темп. наружного воздуха) Обогрев: S[от  до +]</v>
      </c>
    </row>
    <row r="364" spans="1:29" x14ac:dyDescent="0.25">
      <c r="A364" t="str">
        <f>CONCATENATE($A$4,": ",CONCATENATE("E[",Worksheet!B358,"]"))</f>
        <v>Производитель: E[QUATTROCLIMA]</v>
      </c>
      <c r="B364" s="11" t="str">
        <f>CONCATENATE($B$4,": ",CONCATENATE(Worksheet!C358,"[",IF(LEFT(TRIM(Worksheet!D358),6)="Сплит-","Сплит-система",IF(LEFT(TRIM(Worksheet!D358),1)="Блок н","Наружный блок","Блок внутренний")),"]"))</f>
        <v xml:space="preserve"> Тип: MULTY[Блок внутренний]</v>
      </c>
      <c r="C364" t="str">
        <f>CONCATENATE($C$4,": ",CONCATENATE("N[",Worksheet!L358,"]"))</f>
        <v xml:space="preserve"> (Сплит система) Холодопроизводительность: N[3,52]</v>
      </c>
      <c r="D364" t="str">
        <f>CONCATENATE($D$4,": ",CONCATENATE("N[",Worksheet!AC358,"]"))</f>
        <v xml:space="preserve"> (Сплит система) Площадь помещения: N[]</v>
      </c>
      <c r="E364" t="str">
        <f>CONCATENATE($E$4,": ",IF(Worksheet!K358="Y",CONCATENATE("S[","да]"),CONCATENATE("S[","нет]")))</f>
        <v xml:space="preserve"> (Сплит система) Инвертор: S[да]</v>
      </c>
      <c r="F364" t="str">
        <f>CONCATENATE($F$4,": ",CONCATENATE("N[",Worksheet!M358,"]"))</f>
        <v xml:space="preserve"> (Сплит система) Теплопроизводительность: N[3,52]</v>
      </c>
      <c r="G364" t="str">
        <f>CONCATENATE($G$4,": ",CONCATENATE("N[",Worksheet!N358,"]"))</f>
        <v xml:space="preserve"> (Потребляемая мощность) Охлаждение: N[0,035]</v>
      </c>
      <c r="H364" t="str">
        <f>CONCATENATE($H$4,": ",CONCATENATE("N[",Worksheet!O358,"]"))</f>
        <v xml:space="preserve"> (Потребляемая мощность) Обогрев: N[0,035]</v>
      </c>
      <c r="I364" t="str">
        <f t="shared" si="51"/>
        <v xml:space="preserve"> (Рабочий ток) Охлаждение: </v>
      </c>
      <c r="J364" t="str">
        <f t="shared" ref="J364:K395" si="61">CONCATENATE($J$4,": ")</f>
        <v xml:space="preserve"> (Рабочий ток) Обогрев: </v>
      </c>
      <c r="K364" t="str">
        <f t="shared" si="61"/>
        <v xml:space="preserve"> (Рабочий ток) Обогрев: </v>
      </c>
      <c r="L364" t="str">
        <f>CONCATENATE($L$4,": ",CONCATENATE("S[",Worksheet!AT358,"]"))</f>
        <v xml:space="preserve"> (Рабочий ток) Хладагент: S[R32]</v>
      </c>
      <c r="M364" t="str">
        <f t="shared" si="53"/>
        <v xml:space="preserve"> (Рабочий ток) Количество хладагента: </v>
      </c>
      <c r="N364" t="str">
        <f t="shared" si="54"/>
        <v xml:space="preserve"> (Рабочий ток) Объем рециркулируемого воздуха внутреннего блока: </v>
      </c>
      <c r="O364" t="str">
        <f t="shared" si="55"/>
        <v xml:space="preserve"> (Внутренний блок) Размеры (Ш × Г × В): </v>
      </c>
      <c r="P364" t="str">
        <f t="shared" si="56"/>
        <v xml:space="preserve"> (Внутренний блок) Упаковка (Ш × Г × В): </v>
      </c>
      <c r="Q364" t="str">
        <f t="shared" si="57"/>
        <v xml:space="preserve"> (Внутренний блок) Масса (нетто / брутто): </v>
      </c>
      <c r="R364" t="str">
        <f>CONCATENATE($R$4,": ",CONCATENATE("S[",CONCATENATE(Worksheet!R358," / ",Worksheet!S358),"]"))</f>
        <v xml:space="preserve"> (Внутренний блок) Уровень шума мин. / макс.: S[ / ]</v>
      </c>
      <c r="S364" t="str">
        <f>CONCATENATE($S$4,": ",CONCATENATE("S[",Worksheet!AK358,"]"))</f>
        <v xml:space="preserve"> (Наружный блок) Марка компрессора: S[]</v>
      </c>
      <c r="T364" t="str">
        <f t="shared" si="58"/>
        <v xml:space="preserve"> (Наружный блок) Размеры (Ш × Г × В): </v>
      </c>
      <c r="U364" t="str">
        <f t="shared" si="59"/>
        <v xml:space="preserve"> (Наружный блок) Упаковка (Ш × Г × В): </v>
      </c>
      <c r="V364" t="str">
        <f t="shared" si="60"/>
        <v xml:space="preserve"> (Наружный блок) Масса (нетто / брутто): </v>
      </c>
      <c r="W364" t="str">
        <f>CONCATENATE($W$4,": ",CONCATENATE("N[",Worksheet!V358,"]"))</f>
        <v xml:space="preserve"> (Наружный блок) Максимальный уровень шума: N[]</v>
      </c>
      <c r="X364" t="str">
        <f>CONCATENATE("N[",Worksheet!AM358,"]")</f>
        <v>N[6,35]</v>
      </c>
      <c r="Y364" t="str">
        <f>CONCATENATE($Y$4,": ",CONCATENATE("N[",Worksheet!AN358,"]"))</f>
        <v xml:space="preserve"> (Соединительные трубы) Газовая линия : N[9,52]</v>
      </c>
      <c r="Z364" t="str">
        <f>CONCATENATE($Z$4,": ",CONCATENATE("N[",Worksheet!P358,"]"))</f>
        <v xml:space="preserve"> (Соединительные трубы) Максимальная длина трубопровода: N[]</v>
      </c>
      <c r="AA364" t="str">
        <f>CONCATENATE($AA$4,": ",CONCATENATE("S[",Worksheet!Q358,"]"))</f>
        <v xml:space="preserve"> (Соединительные трубы) Максимальный перепад высот: S[]</v>
      </c>
      <c r="AB364" t="str">
        <f>CONCATENATE($AB$4,": ",CONCATENATE("S[",CONCATENATE("от ",Worksheet!W358," до +",Worksheet!X358),"]"))</f>
        <v xml:space="preserve"> (Допустимая темп. наружного воздуха) Охлаждение: S[от  до +]</v>
      </c>
      <c r="AC364" t="str">
        <f>CONCATENATE($AC$4,": ",CONCATENATE("S[",CONCATENATE("от ",Worksheet!Y358," до +",Worksheet!Z358),"]"))</f>
        <v xml:space="preserve"> (Допустимая темп. наружного воздуха) Обогрев: S[от  до +]</v>
      </c>
    </row>
    <row r="365" spans="1:29" x14ac:dyDescent="0.25">
      <c r="A365" t="str">
        <f>CONCATENATE($A$4,": ",CONCATENATE("E[",Worksheet!B359,"]"))</f>
        <v>Производитель: E[QUATTROCLIMA]</v>
      </c>
      <c r="B365" s="11" t="str">
        <f>CONCATENATE($B$4,": ",CONCATENATE(Worksheet!C359,"[",IF(LEFT(TRIM(Worksheet!D359),6)="Сплит-","Сплит-система",IF(LEFT(TRIM(Worksheet!D359),1)="Блок н","Наружный блок","Блок внутренний")),"]"))</f>
        <v xml:space="preserve"> Тип: MULTY[Блок внутренний]</v>
      </c>
      <c r="C365" t="str">
        <f>CONCATENATE($C$4,": ",CONCATENATE("N[",Worksheet!L359,"]"))</f>
        <v xml:space="preserve"> (Сплит система) Холодопроизводительность: N[5,13]</v>
      </c>
      <c r="D365" t="str">
        <f>CONCATENATE($D$4,": ",CONCATENATE("N[",Worksheet!AC359,"]"))</f>
        <v xml:space="preserve"> (Сплит система) Площадь помещения: N[]</v>
      </c>
      <c r="E365" t="str">
        <f>CONCATENATE($E$4,": ",IF(Worksheet!K359="Y",CONCATENATE("S[","да]"),CONCATENATE("S[","нет]")))</f>
        <v xml:space="preserve"> (Сплит система) Инвертор: S[да]</v>
      </c>
      <c r="F365" t="str">
        <f>CONCATENATE($F$4,": ",CONCATENATE("N[",Worksheet!M359,"]"))</f>
        <v xml:space="preserve"> (Сплит система) Теплопроизводительность: N[5,21]</v>
      </c>
      <c r="G365" t="str">
        <f>CONCATENATE($G$4,": ",CONCATENATE("N[",Worksheet!N359,"]"))</f>
        <v xml:space="preserve"> (Потребляемая мощность) Охлаждение: N[0,052]</v>
      </c>
      <c r="H365" t="str">
        <f>CONCATENATE($H$4,": ",CONCATENATE("N[",Worksheet!O359,"]"))</f>
        <v xml:space="preserve"> (Потребляемая мощность) Обогрев: N[0,052]</v>
      </c>
      <c r="I365" t="str">
        <f t="shared" si="51"/>
        <v xml:space="preserve"> (Рабочий ток) Охлаждение: </v>
      </c>
      <c r="J365" t="str">
        <f t="shared" si="61"/>
        <v xml:space="preserve"> (Рабочий ток) Обогрев: </v>
      </c>
      <c r="K365" t="str">
        <f t="shared" si="61"/>
        <v xml:space="preserve"> (Рабочий ток) Обогрев: </v>
      </c>
      <c r="L365" t="str">
        <f>CONCATENATE($L$4,": ",CONCATENATE("S[",Worksheet!AT359,"]"))</f>
        <v xml:space="preserve"> (Рабочий ток) Хладагент: S[R32]</v>
      </c>
      <c r="M365" t="str">
        <f t="shared" si="53"/>
        <v xml:space="preserve"> (Рабочий ток) Количество хладагента: </v>
      </c>
      <c r="N365" t="str">
        <f t="shared" si="54"/>
        <v xml:space="preserve"> (Рабочий ток) Объем рециркулируемого воздуха внутреннего блока: </v>
      </c>
      <c r="O365" t="str">
        <f t="shared" si="55"/>
        <v xml:space="preserve"> (Внутренний блок) Размеры (Ш × Г × В): </v>
      </c>
      <c r="P365" t="str">
        <f t="shared" si="56"/>
        <v xml:space="preserve"> (Внутренний блок) Упаковка (Ш × Г × В): </v>
      </c>
      <c r="Q365" t="str">
        <f t="shared" si="57"/>
        <v xml:space="preserve"> (Внутренний блок) Масса (нетто / брутто): </v>
      </c>
      <c r="R365" t="str">
        <f>CONCATENATE($R$4,": ",CONCATENATE("S[",CONCATENATE(Worksheet!R359," / ",Worksheet!S359),"]"))</f>
        <v xml:space="preserve"> (Внутренний блок) Уровень шума мин. / макс.: S[ / ]</v>
      </c>
      <c r="S365" t="str">
        <f>CONCATENATE($S$4,": ",CONCATENATE("S[",Worksheet!AK359,"]"))</f>
        <v xml:space="preserve"> (Наружный блок) Марка компрессора: S[]</v>
      </c>
      <c r="T365" t="str">
        <f t="shared" si="58"/>
        <v xml:space="preserve"> (Наружный блок) Размеры (Ш × Г × В): </v>
      </c>
      <c r="U365" t="str">
        <f t="shared" si="59"/>
        <v xml:space="preserve"> (Наружный блок) Упаковка (Ш × Г × В): </v>
      </c>
      <c r="V365" t="str">
        <f t="shared" si="60"/>
        <v xml:space="preserve"> (Наружный блок) Масса (нетто / брутто): </v>
      </c>
      <c r="W365" t="str">
        <f>CONCATENATE($W$4,": ",CONCATENATE("N[",Worksheet!V359,"]"))</f>
        <v xml:space="preserve"> (Наружный блок) Максимальный уровень шума: N[]</v>
      </c>
      <c r="X365" t="str">
        <f>CONCATENATE("N[",Worksheet!AM359,"]")</f>
        <v>N[6,35]</v>
      </c>
      <c r="Y365" t="str">
        <f>CONCATENATE($Y$4,": ",CONCATENATE("N[",Worksheet!AN359,"]"))</f>
        <v xml:space="preserve"> (Соединительные трубы) Газовая линия : N[9,52]</v>
      </c>
      <c r="Z365" t="str">
        <f>CONCATENATE($Z$4,": ",CONCATENATE("N[",Worksheet!P359,"]"))</f>
        <v xml:space="preserve"> (Соединительные трубы) Максимальная длина трубопровода: N[]</v>
      </c>
      <c r="AA365" t="str">
        <f>CONCATENATE($AA$4,": ",CONCATENATE("S[",Worksheet!Q359,"]"))</f>
        <v xml:space="preserve"> (Соединительные трубы) Максимальный перепад высот: S[]</v>
      </c>
      <c r="AB365" t="str">
        <f>CONCATENATE($AB$4,": ",CONCATENATE("S[",CONCATENATE("от ",Worksheet!W359," до +",Worksheet!X359),"]"))</f>
        <v xml:space="preserve"> (Допустимая темп. наружного воздуха) Охлаждение: S[от  до +]</v>
      </c>
      <c r="AC365" t="str">
        <f>CONCATENATE($AC$4,": ",CONCATENATE("S[",CONCATENATE("от ",Worksheet!Y359," до +",Worksheet!Z359),"]"))</f>
        <v xml:space="preserve"> (Допустимая темп. наружного воздуха) Обогрев: S[от  до +]</v>
      </c>
    </row>
    <row r="366" spans="1:29" x14ac:dyDescent="0.25">
      <c r="A366" t="str">
        <f>CONCATENATE($A$4,": ",CONCATENATE("E[",Worksheet!B360,"]"))</f>
        <v>Производитель: E[QUATTROCLIMA]</v>
      </c>
      <c r="B366" s="11" t="str">
        <f>CONCATENATE($B$4,": ",CONCATENATE(Worksheet!C360,"[",IF(LEFT(TRIM(Worksheet!D360),6)="Сплит-","Сплит-система",IF(LEFT(TRIM(Worksheet!D360),1)="Блок н","Наружный блок","Блок внутренний")),"]"))</f>
        <v xml:space="preserve"> Тип: MULTY[Блок внутренний]</v>
      </c>
      <c r="C366" t="str">
        <f>CONCATENATE($C$4,": ",CONCATENATE("N[",Worksheet!L360,"]"))</f>
        <v xml:space="preserve"> (Сплит система) Холодопроизводительность: N[4,10 (1,20-4,85)]</v>
      </c>
      <c r="D366" t="str">
        <f>CONCATENATE($D$4,": ",CONCATENATE("N[",Worksheet!AC360,"]"))</f>
        <v xml:space="preserve"> (Сплит система) Площадь помещения: N[]</v>
      </c>
      <c r="E366" t="str">
        <f>CONCATENATE($E$4,": ",IF(Worksheet!K360="Y",CONCATENATE("S[","да]"),CONCATENATE("S[","нет]")))</f>
        <v xml:space="preserve"> (Сплит система) Инвертор: S[да]</v>
      </c>
      <c r="F366" t="str">
        <f>CONCATENATE($F$4,": ",CONCATENATE("N[",Worksheet!M360,"]"))</f>
        <v xml:space="preserve"> (Сплит система) Теплопроизводительность: N[4,31 (1,25-5,20)]</v>
      </c>
      <c r="G366" t="str">
        <f>CONCATENATE($G$4,": ",CONCATENATE("N[",Worksheet!N360,"]"))</f>
        <v xml:space="preserve"> (Потребляемая мощность) Охлаждение: N[1,25 (0,25–1,56)]</v>
      </c>
      <c r="H366" t="str">
        <f>CONCATENATE($H$4,": ",CONCATENATE("N[",Worksheet!O360,"]"))</f>
        <v xml:space="preserve"> (Потребляемая мощность) Обогрев: N[1,16 (0,23–1,56)]</v>
      </c>
      <c r="I366" t="str">
        <f t="shared" si="51"/>
        <v xml:space="preserve"> (Рабочий ток) Охлаждение: </v>
      </c>
      <c r="J366" t="str">
        <f t="shared" si="61"/>
        <v xml:space="preserve"> (Рабочий ток) Обогрев: </v>
      </c>
      <c r="K366" t="str">
        <f t="shared" si="61"/>
        <v xml:space="preserve"> (Рабочий ток) Обогрев: </v>
      </c>
      <c r="L366" t="str">
        <f>CONCATENATE($L$4,": ",CONCATENATE("S[",Worksheet!AT360,"]"))</f>
        <v xml:space="preserve"> (Рабочий ток) Хладагент: S[R32]</v>
      </c>
      <c r="M366" t="str">
        <f t="shared" si="53"/>
        <v xml:space="preserve"> (Рабочий ток) Количество хладагента: </v>
      </c>
      <c r="N366" t="str">
        <f t="shared" si="54"/>
        <v xml:space="preserve"> (Рабочий ток) Объем рециркулируемого воздуха внутреннего блока: </v>
      </c>
      <c r="O366" t="str">
        <f t="shared" si="55"/>
        <v xml:space="preserve"> (Внутренний блок) Размеры (Ш × Г × В): </v>
      </c>
      <c r="P366" t="str">
        <f t="shared" si="56"/>
        <v xml:space="preserve"> (Внутренний блок) Упаковка (Ш × Г × В): </v>
      </c>
      <c r="Q366" t="str">
        <f t="shared" si="57"/>
        <v xml:space="preserve"> (Внутренний блок) Масса (нетто / брутто): </v>
      </c>
      <c r="R366" t="str">
        <f>CONCATENATE($R$4,": ",CONCATENATE("S[",CONCATENATE(Worksheet!R360," / ",Worksheet!S360),"]"))</f>
        <v xml:space="preserve"> (Внутренний блок) Уровень шума мин. / макс.: S[ / ]</v>
      </c>
      <c r="S366" t="str">
        <f>CONCATENATE($S$4,": ",CONCATENATE("S[",Worksheet!AK360,"]"))</f>
        <v xml:space="preserve"> (Наружный блок) Марка компрессора: S[RECHI]</v>
      </c>
      <c r="T366" t="str">
        <f t="shared" si="58"/>
        <v xml:space="preserve"> (Наружный блок) Размеры (Ш × Г × В): </v>
      </c>
      <c r="U366" t="str">
        <f t="shared" si="59"/>
        <v xml:space="preserve"> (Наружный блок) Упаковка (Ш × Г × В): </v>
      </c>
      <c r="V366" t="str">
        <f t="shared" si="60"/>
        <v xml:space="preserve"> (Наружный блок) Масса (нетто / брутто): </v>
      </c>
      <c r="W366" t="str">
        <f>CONCATENATE($W$4,": ",CONCATENATE("N[",Worksheet!V360,"]"))</f>
        <v xml:space="preserve"> (Наружный блок) Максимальный уровень шума: N[]</v>
      </c>
      <c r="X366" t="str">
        <f>CONCATENATE("N[",Worksheet!AM360,"]")</f>
        <v>N[2?6,35]</v>
      </c>
      <c r="Y366" t="str">
        <f>CONCATENATE($Y$4,": ",CONCATENATE("N[",Worksheet!AN360,"]"))</f>
        <v xml:space="preserve"> (Соединительные трубы) Газовая линия : N[2?9,52]</v>
      </c>
      <c r="Z366" t="str">
        <f>CONCATENATE($Z$4,": ",CONCATENATE("N[",Worksheet!P360,"]"))</f>
        <v xml:space="preserve"> (Соединительные трубы) Максимальная длина трубопровода: N[30]</v>
      </c>
      <c r="AA366" t="str">
        <f>CONCATENATE($AA$4,": ",CONCATENATE("S[",Worksheet!Q360,"]"))</f>
        <v xml:space="preserve"> (Соединительные трубы) Максимальный перепад высот: S[10]</v>
      </c>
      <c r="AB366" t="str">
        <f>CONCATENATE($AB$4,": ",CONCATENATE("S[",CONCATENATE("от ",Worksheet!W360," до +",Worksheet!X360),"]"))</f>
        <v xml:space="preserve"> (Допустимая темп. наружного воздуха) Охлаждение: S[от -15 до +53]</v>
      </c>
      <c r="AC366" t="str">
        <f>CONCATENATE($AC$4,": ",CONCATENATE("S[",CONCATENATE("от ",Worksheet!Y360," до +",Worksheet!Z360),"]"))</f>
        <v xml:space="preserve"> (Допустимая темп. наружного воздуха) Обогрев: S[от -20 до +30]</v>
      </c>
    </row>
    <row r="367" spans="1:29" x14ac:dyDescent="0.25">
      <c r="A367" t="str">
        <f>CONCATENATE($A$4,": ",CONCATENATE("E[",Worksheet!B361,"]"))</f>
        <v>Производитель: E[QUATTROCLIMA]</v>
      </c>
      <c r="B367" s="11" t="str">
        <f>CONCATENATE($B$4,": ",CONCATENATE(Worksheet!C361,"[",IF(LEFT(TRIM(Worksheet!D361),6)="Сплит-","Сплит-система",IF(LEFT(TRIM(Worksheet!D361),1)="Блок н","Наружный блок","Блок внутренний")),"]"))</f>
        <v xml:space="preserve"> Тип: MULTY[Блок внутренний]</v>
      </c>
      <c r="C367" t="str">
        <f>CONCATENATE($C$4,": ",CONCATENATE("N[",Worksheet!L361,"]"))</f>
        <v xml:space="preserve"> (Сплит система) Холодопроизводительность: N[5,20 (1,23-5,60)]</v>
      </c>
      <c r="D367" t="str">
        <f>CONCATENATE($D$4,": ",CONCATENATE("N[",Worksheet!AC361,"]"))</f>
        <v xml:space="preserve"> (Сплит система) Площадь помещения: N[]</v>
      </c>
      <c r="E367" t="str">
        <f>CONCATENATE($E$4,": ",IF(Worksheet!K361="Y",CONCATENATE("S[","да]"),CONCATENATE("S[","нет]")))</f>
        <v xml:space="preserve"> (Сплит система) Инвертор: S[да]</v>
      </c>
      <c r="F367" t="str">
        <f>CONCATENATE($F$4,": ",CONCATENATE("N[",Worksheet!M361,"]"))</f>
        <v xml:space="preserve"> (Сплит система) Теплопроизводительность: N[5,29 (1,29-5,75)]</v>
      </c>
      <c r="G367" t="str">
        <f>CONCATENATE($G$4,": ",CONCATENATE("N[",Worksheet!N361,"]"))</f>
        <v xml:space="preserve"> (Потребляемая мощность) Охлаждение: N[1,61 (0,28–2,05)]</v>
      </c>
      <c r="H367" t="str">
        <f>CONCATENATE($H$4,": ",CONCATENATE("N[",Worksheet!O361,"]"))</f>
        <v xml:space="preserve"> (Потребляемая мощность) Обогрев: N[1,42 (0,25–2,05)]</v>
      </c>
      <c r="I367" t="str">
        <f t="shared" si="51"/>
        <v xml:space="preserve"> (Рабочий ток) Охлаждение: </v>
      </c>
      <c r="J367" t="str">
        <f t="shared" si="61"/>
        <v xml:space="preserve"> (Рабочий ток) Обогрев: </v>
      </c>
      <c r="K367" t="str">
        <f t="shared" si="61"/>
        <v xml:space="preserve"> (Рабочий ток) Обогрев: </v>
      </c>
      <c r="L367" t="str">
        <f>CONCATENATE($L$4,": ",CONCATENATE("S[",Worksheet!AT361,"]"))</f>
        <v xml:space="preserve"> (Рабочий ток) Хладагент: S[R32]</v>
      </c>
      <c r="M367" t="str">
        <f t="shared" si="53"/>
        <v xml:space="preserve"> (Рабочий ток) Количество хладагента: </v>
      </c>
      <c r="N367" t="str">
        <f t="shared" si="54"/>
        <v xml:space="preserve"> (Рабочий ток) Объем рециркулируемого воздуха внутреннего блока: </v>
      </c>
      <c r="O367" t="str">
        <f t="shared" si="55"/>
        <v xml:space="preserve"> (Внутренний блок) Размеры (Ш × Г × В): </v>
      </c>
      <c r="P367" t="str">
        <f t="shared" si="56"/>
        <v xml:space="preserve"> (Внутренний блок) Упаковка (Ш × Г × В): </v>
      </c>
      <c r="Q367" t="str">
        <f t="shared" si="57"/>
        <v xml:space="preserve"> (Внутренний блок) Масса (нетто / брутто): </v>
      </c>
      <c r="R367" t="str">
        <f>CONCATENATE($R$4,": ",CONCATENATE("S[",CONCATENATE(Worksheet!R361," / ",Worksheet!S361),"]"))</f>
        <v xml:space="preserve"> (Внутренний блок) Уровень шума мин. / макс.: S[ / ]</v>
      </c>
      <c r="S367" t="str">
        <f>CONCATENATE($S$4,": ",CONCATENATE("S[",Worksheet!AK361,"]"))</f>
        <v xml:space="preserve"> (Наружный блок) Марка компрессора: S[RECHI]</v>
      </c>
      <c r="T367" t="str">
        <f t="shared" si="58"/>
        <v xml:space="preserve"> (Наружный блок) Размеры (Ш × Г × В): </v>
      </c>
      <c r="U367" t="str">
        <f t="shared" si="59"/>
        <v xml:space="preserve"> (Наружный блок) Упаковка (Ш × Г × В): </v>
      </c>
      <c r="V367" t="str">
        <f t="shared" si="60"/>
        <v xml:space="preserve"> (Наружный блок) Масса (нетто / брутто): </v>
      </c>
      <c r="W367" t="str">
        <f>CONCATENATE($W$4,": ",CONCATENATE("N[",Worksheet!V361,"]"))</f>
        <v xml:space="preserve"> (Наружный блок) Максимальный уровень шума: N[]</v>
      </c>
      <c r="X367" t="str">
        <f>CONCATENATE("N[",Worksheet!AM361,"]")</f>
        <v>N[2?6,35]</v>
      </c>
      <c r="Y367" t="str">
        <f>CONCATENATE($Y$4,": ",CONCATENATE("N[",Worksheet!AN361,"]"))</f>
        <v xml:space="preserve"> (Соединительные трубы) Газовая линия : N[2?9,52]</v>
      </c>
      <c r="Z367" t="str">
        <f>CONCATENATE($Z$4,": ",CONCATENATE("N[",Worksheet!P361,"]"))</f>
        <v xml:space="preserve"> (Соединительные трубы) Максимальная длина трубопровода: N[30]</v>
      </c>
      <c r="AA367" t="str">
        <f>CONCATENATE($AA$4,": ",CONCATENATE("S[",Worksheet!Q361,"]"))</f>
        <v xml:space="preserve"> (Соединительные трубы) Максимальный перепад высот: S[10]</v>
      </c>
      <c r="AB367" t="str">
        <f>CONCATENATE($AB$4,": ",CONCATENATE("S[",CONCATENATE("от ",Worksheet!W361," до +",Worksheet!X361),"]"))</f>
        <v xml:space="preserve"> (Допустимая темп. наружного воздуха) Охлаждение: S[от -15 до +53]</v>
      </c>
      <c r="AC367" t="str">
        <f>CONCATENATE($AC$4,": ",CONCATENATE("S[",CONCATENATE("от ",Worksheet!Y361," до +",Worksheet!Z361),"]"))</f>
        <v xml:space="preserve"> (Допустимая темп. наружного воздуха) Обогрев: S[от -20 до +30]</v>
      </c>
    </row>
    <row r="368" spans="1:29" x14ac:dyDescent="0.25">
      <c r="A368" t="str">
        <f>CONCATENATE($A$4,": ",CONCATENATE("E[",Worksheet!B362,"]"))</f>
        <v>Производитель: E[QUATTROCLIMA]</v>
      </c>
      <c r="B368" s="11" t="str">
        <f>CONCATENATE($B$4,": ",CONCATENATE(Worksheet!C362,"[",IF(LEFT(TRIM(Worksheet!D362),6)="Сплит-","Сплит-система",IF(LEFT(TRIM(Worksheet!D362),1)="Блок н","Наружный блок","Блок внутренний")),"]"))</f>
        <v xml:space="preserve"> Тип: MULTY[Блок внутренний]</v>
      </c>
      <c r="C368" t="str">
        <f>CONCATENATE($C$4,": ",CONCATENATE("N[",Worksheet!L362,"]"))</f>
        <v xml:space="preserve"> (Сплит система) Холодопроизводительность: N[6,20 (2,80-6,60)]</v>
      </c>
      <c r="D368" t="str">
        <f>CONCATENATE($D$4,": ",CONCATENATE("N[",Worksheet!AC362,"]"))</f>
        <v xml:space="preserve"> (Сплит система) Площадь помещения: N[]</v>
      </c>
      <c r="E368" t="str">
        <f>CONCATENATE($E$4,": ",IF(Worksheet!K362="Y",CONCATENATE("S[","да]"),CONCATENATE("S[","нет]")))</f>
        <v xml:space="preserve"> (Сплит система) Инвертор: S[да]</v>
      </c>
      <c r="F368" t="str">
        <f>CONCATENATE($F$4,": ",CONCATENATE("N[",Worksheet!M362,"]"))</f>
        <v xml:space="preserve"> (Сплит система) Теплопроизводительность: N[6,50 (2,45-6,80)]</v>
      </c>
      <c r="G368" t="str">
        <f>CONCATENATE($G$4,": ",CONCATENATE("N[",Worksheet!N362,"]"))</f>
        <v xml:space="preserve"> (Потребляемая мощность) Охлаждение: N[1,92 (0,34–2,58)]</v>
      </c>
      <c r="H368" t="str">
        <f>CONCATENATE($H$4,": ",CONCATENATE("N[",Worksheet!O362,"]"))</f>
        <v xml:space="preserve"> (Потребляемая мощность) Обогрев: N[1,75 (0,40–2,58)]</v>
      </c>
      <c r="I368" t="str">
        <f t="shared" si="51"/>
        <v xml:space="preserve"> (Рабочий ток) Охлаждение: </v>
      </c>
      <c r="J368" t="str">
        <f t="shared" si="61"/>
        <v xml:space="preserve"> (Рабочий ток) Обогрев: </v>
      </c>
      <c r="K368" t="str">
        <f t="shared" si="61"/>
        <v xml:space="preserve"> (Рабочий ток) Обогрев: </v>
      </c>
      <c r="L368" t="str">
        <f>CONCATENATE($L$4,": ",CONCATENATE("S[",Worksheet!AT362,"]"))</f>
        <v xml:space="preserve"> (Рабочий ток) Хладагент: S[R32]</v>
      </c>
      <c r="M368" t="str">
        <f t="shared" si="53"/>
        <v xml:space="preserve"> (Рабочий ток) Количество хладагента: </v>
      </c>
      <c r="N368" t="str">
        <f t="shared" si="54"/>
        <v xml:space="preserve"> (Рабочий ток) Объем рециркулируемого воздуха внутреннего блока: </v>
      </c>
      <c r="O368" t="str">
        <f t="shared" si="55"/>
        <v xml:space="preserve"> (Внутренний блок) Размеры (Ш × Г × В): </v>
      </c>
      <c r="P368" t="str">
        <f t="shared" si="56"/>
        <v xml:space="preserve"> (Внутренний блок) Упаковка (Ш × Г × В): </v>
      </c>
      <c r="Q368" t="str">
        <f t="shared" si="57"/>
        <v xml:space="preserve"> (Внутренний блок) Масса (нетто / брутто): </v>
      </c>
      <c r="R368" t="str">
        <f>CONCATENATE($R$4,": ",CONCATENATE("S[",CONCATENATE(Worksheet!R362," / ",Worksheet!S362),"]"))</f>
        <v xml:space="preserve"> (Внутренний блок) Уровень шума мин. / макс.: S[ / ]</v>
      </c>
      <c r="S368" t="str">
        <f>CONCATENATE($S$4,": ",CONCATENATE("S[",Worksheet!AK362,"]"))</f>
        <v xml:space="preserve"> (Наружный блок) Марка компрессора: S[SANYO]</v>
      </c>
      <c r="T368" t="str">
        <f t="shared" si="58"/>
        <v xml:space="preserve"> (Наружный блок) Размеры (Ш × Г × В): </v>
      </c>
      <c r="U368" t="str">
        <f t="shared" si="59"/>
        <v xml:space="preserve"> (Наружный блок) Упаковка (Ш × Г × В): </v>
      </c>
      <c r="V368" t="str">
        <f t="shared" si="60"/>
        <v xml:space="preserve"> (Наружный блок) Масса (нетто / брутто): </v>
      </c>
      <c r="W368" t="str">
        <f>CONCATENATE($W$4,": ",CONCATENATE("N[",Worksheet!V362,"]"))</f>
        <v xml:space="preserve"> (Наружный блок) Максимальный уровень шума: N[]</v>
      </c>
      <c r="X368" t="str">
        <f>CONCATENATE("N[",Worksheet!AM362,"]")</f>
        <v>N[3?6,35]</v>
      </c>
      <c r="Y368" t="str">
        <f>CONCATENATE($Y$4,": ",CONCATENATE("N[",Worksheet!AN362,"]"))</f>
        <v xml:space="preserve"> (Соединительные трубы) Газовая линия : N[3?9,52]</v>
      </c>
      <c r="Z368" t="str">
        <f>CONCATENATE($Z$4,": ",CONCATENATE("N[",Worksheet!P362,"]"))</f>
        <v xml:space="preserve"> (Соединительные трубы) Максимальная длина трубопровода: N[45]</v>
      </c>
      <c r="AA368" t="str">
        <f>CONCATENATE($AA$4,": ",CONCATENATE("S[",Worksheet!Q362,"]"))</f>
        <v xml:space="preserve"> (Соединительные трубы) Максимальный перепад высот: S[10]</v>
      </c>
      <c r="AB368" t="str">
        <f>CONCATENATE($AB$4,": ",CONCATENATE("S[",CONCATENATE("от ",Worksheet!W362," до +",Worksheet!X362),"]"))</f>
        <v xml:space="preserve"> (Допустимая темп. наружного воздуха) Охлаждение: S[от -15 до +53]</v>
      </c>
      <c r="AC368" t="str">
        <f>CONCATENATE($AC$4,": ",CONCATENATE("S[",CONCATENATE("от ",Worksheet!Y362," до +",Worksheet!Z362),"]"))</f>
        <v xml:space="preserve"> (Допустимая темп. наружного воздуха) Обогрев: S[от -20 до +30]</v>
      </c>
    </row>
    <row r="369" spans="1:29" x14ac:dyDescent="0.25">
      <c r="A369" t="str">
        <f>CONCATENATE($A$4,": ",CONCATENATE("E[",Worksheet!B363,"]"))</f>
        <v>Производитель: E[QUATTROCLIMA]</v>
      </c>
      <c r="B369" s="11" t="str">
        <f>CONCATENATE($B$4,": ",CONCATENATE(Worksheet!C363,"[",IF(LEFT(TRIM(Worksheet!D363),6)="Сплит-","Сплит-система",IF(LEFT(TRIM(Worksheet!D363),1)="Блок н","Наружный блок","Блок внутренний")),"]"))</f>
        <v xml:space="preserve"> Тип: MULTY[Блок внутренний]</v>
      </c>
      <c r="C369" t="str">
        <f>CONCATENATE($C$4,": ",CONCATENATE("N[",Worksheet!L363,"]"))</f>
        <v xml:space="preserve"> (Сплит система) Холодопроизводительность: N[7,90 (2,80-8,80)]</v>
      </c>
      <c r="D369" t="str">
        <f>CONCATENATE($D$4,": ",CONCATENATE("N[",Worksheet!AC363,"]"))</f>
        <v xml:space="preserve"> (Сплит система) Площадь помещения: N[]</v>
      </c>
      <c r="E369" t="str">
        <f>CONCATENATE($E$4,": ",IF(Worksheet!K363="Y",CONCATENATE("S[","да]"),CONCATENATE("S[","нет]")))</f>
        <v xml:space="preserve"> (Сплит система) Инвертор: S[да]</v>
      </c>
      <c r="F369" t="str">
        <f>CONCATENATE($F$4,": ",CONCATENATE("N[",Worksheet!M363,"]"))</f>
        <v xml:space="preserve"> (Сплит система) Теплопроизводительность: N[7,96 (2,45-8,80)]</v>
      </c>
      <c r="G369" t="str">
        <f>CONCATENATE($G$4,": ",CONCATENATE("N[",Worksheet!N363,"]"))</f>
        <v xml:space="preserve"> (Потребляемая мощность) Охлаждение: N[2,63 (0,35–2,85)]</v>
      </c>
      <c r="H369" t="str">
        <f>CONCATENATE($H$4,": ",CONCATENATE("N[",Worksheet!O363,"]"))</f>
        <v xml:space="preserve"> (Потребляемая мощность) Обогрев: N[2,12 (0,42–2,85)]</v>
      </c>
      <c r="I369" t="str">
        <f t="shared" si="51"/>
        <v xml:space="preserve"> (Рабочий ток) Охлаждение: </v>
      </c>
      <c r="J369" t="str">
        <f t="shared" si="61"/>
        <v xml:space="preserve"> (Рабочий ток) Обогрев: </v>
      </c>
      <c r="K369" t="str">
        <f t="shared" si="61"/>
        <v xml:space="preserve"> (Рабочий ток) Обогрев: </v>
      </c>
      <c r="L369" t="str">
        <f>CONCATENATE($L$4,": ",CONCATENATE("S[",Worksheet!AT363,"]"))</f>
        <v xml:space="preserve"> (Рабочий ток) Хладагент: S[R32]</v>
      </c>
      <c r="M369" t="str">
        <f t="shared" si="53"/>
        <v xml:space="preserve"> (Рабочий ток) Количество хладагента: </v>
      </c>
      <c r="N369" t="str">
        <f t="shared" si="54"/>
        <v xml:space="preserve"> (Рабочий ток) Объем рециркулируемого воздуха внутреннего блока: </v>
      </c>
      <c r="O369" t="str">
        <f t="shared" si="55"/>
        <v xml:space="preserve"> (Внутренний блок) Размеры (Ш × Г × В): </v>
      </c>
      <c r="P369" t="str">
        <f t="shared" si="56"/>
        <v xml:space="preserve"> (Внутренний блок) Упаковка (Ш × Г × В): </v>
      </c>
      <c r="Q369" t="str">
        <f t="shared" si="57"/>
        <v xml:space="preserve"> (Внутренний блок) Масса (нетто / брутто): </v>
      </c>
      <c r="R369" t="str">
        <f>CONCATENATE($R$4,": ",CONCATENATE("S[",CONCATENATE(Worksheet!R363," / ",Worksheet!S363),"]"))</f>
        <v xml:space="preserve"> (Внутренний блок) Уровень шума мин. / макс.: S[ / ]</v>
      </c>
      <c r="S369" t="str">
        <f>CONCATENATE($S$4,": ",CONCATENATE("S[",Worksheet!AK363,"]"))</f>
        <v xml:space="preserve"> (Наружный блок) Марка компрессора: S[SANYO]</v>
      </c>
      <c r="T369" t="str">
        <f t="shared" si="58"/>
        <v xml:space="preserve"> (Наружный блок) Размеры (Ш × Г × В): </v>
      </c>
      <c r="U369" t="str">
        <f t="shared" si="59"/>
        <v xml:space="preserve"> (Наружный блок) Упаковка (Ш × Г × В): </v>
      </c>
      <c r="V369" t="str">
        <f t="shared" si="60"/>
        <v xml:space="preserve"> (Наружный блок) Масса (нетто / брутто): </v>
      </c>
      <c r="W369" t="str">
        <f>CONCATENATE($W$4,": ",CONCATENATE("N[",Worksheet!V363,"]"))</f>
        <v xml:space="preserve"> (Наружный блок) Максимальный уровень шума: N[]</v>
      </c>
      <c r="X369" t="str">
        <f>CONCATENATE("N[",Worksheet!AM363,"]")</f>
        <v>N[3?6,35]</v>
      </c>
      <c r="Y369" t="str">
        <f>CONCATENATE($Y$4,": ",CONCATENATE("N[",Worksheet!AN363,"]"))</f>
        <v xml:space="preserve"> (Соединительные трубы) Газовая линия : N[3?9,52]</v>
      </c>
      <c r="Z369" t="str">
        <f>CONCATENATE($Z$4,": ",CONCATENATE("N[",Worksheet!P363,"]"))</f>
        <v xml:space="preserve"> (Соединительные трубы) Максимальная длина трубопровода: N[45]</v>
      </c>
      <c r="AA369" t="str">
        <f>CONCATENATE($AA$4,": ",CONCATENATE("S[",Worksheet!Q363,"]"))</f>
        <v xml:space="preserve"> (Соединительные трубы) Максимальный перепад высот: S[10]</v>
      </c>
      <c r="AB369" t="str">
        <f>CONCATENATE($AB$4,": ",CONCATENATE("S[",CONCATENATE("от ",Worksheet!W363," до +",Worksheet!X363),"]"))</f>
        <v xml:space="preserve"> (Допустимая темп. наружного воздуха) Охлаждение: S[от -15 до +53]</v>
      </c>
      <c r="AC369" t="str">
        <f>CONCATENATE($AC$4,": ",CONCATENATE("S[",CONCATENATE("от ",Worksheet!Y363," до +",Worksheet!Z363),"]"))</f>
        <v xml:space="preserve"> (Допустимая темп. наружного воздуха) Обогрев: S[от -20 до +30]</v>
      </c>
    </row>
    <row r="370" spans="1:29" x14ac:dyDescent="0.25">
      <c r="A370" t="str">
        <f>CONCATENATE($A$4,": ",CONCATENATE("E[",Worksheet!B364,"]"))</f>
        <v>Производитель: E[TOSOT]</v>
      </c>
      <c r="B370" s="11" t="str">
        <f>CONCATENATE($B$4,": ",CONCATENATE(Worksheet!C364,"[",IF(LEFT(TRIM(Worksheet!D364),6)="Сплит-","Сплит-система",IF(LEFT(TRIM(Worksheet!D364),1)="Блок н","Наружный блок","Блок внутренний")),"]"))</f>
        <v xml:space="preserve"> Тип: RAC[Сплит-система]</v>
      </c>
      <c r="C370" t="str">
        <f>CONCATENATE($C$4,": ",CONCATENATE("N[",Worksheet!L364,"]"))</f>
        <v xml:space="preserve"> (Сплит система) Холодопроизводительность: N[2,70 (0,20–4,10)]</v>
      </c>
      <c r="D370" t="str">
        <f>CONCATENATE($D$4,": ",CONCATENATE("N[",Worksheet!AC364,"]"))</f>
        <v xml:space="preserve"> (Сплит система) Площадь помещения: N[12]</v>
      </c>
      <c r="E370" t="str">
        <f>CONCATENATE($E$4,": ",IF(Worksheet!K364="Y",CONCATENATE("S[","да]"),CONCATENATE("S[","нет]")))</f>
        <v xml:space="preserve"> (Сплит система) Инвертор: S[да]</v>
      </c>
      <c r="F370" t="str">
        <f>CONCATENATE($F$4,": ",CONCATENATE("N[",Worksheet!M364,"]"))</f>
        <v xml:space="preserve"> (Сплит система) Теплопроизводительность: N[3,20 (0,90–4,70)]</v>
      </c>
      <c r="G370" t="str">
        <f>CONCATENATE($G$4,": ",CONCATENATE("N[",Worksheet!N364,"]"))</f>
        <v xml:space="preserve"> (Потребляемая мощность) Охлаждение: N[0,600 (0,140–1,400)]</v>
      </c>
      <c r="H370" t="str">
        <f>CONCATENATE($H$4,": ",CONCATENATE("N[",Worksheet!O364,"]"))</f>
        <v xml:space="preserve"> (Потребляемая мощность) Обогрев: N[0,715 (0,180–1,650)]</v>
      </c>
      <c r="I370" t="str">
        <f t="shared" si="51"/>
        <v xml:space="preserve"> (Рабочий ток) Охлаждение: </v>
      </c>
      <c r="J370" t="str">
        <f t="shared" si="61"/>
        <v xml:space="preserve"> (Рабочий ток) Обогрев: </v>
      </c>
      <c r="K370" t="str">
        <f t="shared" si="61"/>
        <v xml:space="preserve"> (Рабочий ток) Обогрев: </v>
      </c>
      <c r="L370" t="str">
        <f>CONCATENATE($L$4,": ",CONCATENATE("S[",Worksheet!AT364,"]"))</f>
        <v xml:space="preserve"> (Рабочий ток) Хладагент: S[R32]</v>
      </c>
      <c r="M370" t="str">
        <f t="shared" si="53"/>
        <v xml:space="preserve"> (Рабочий ток) Количество хладагента: </v>
      </c>
      <c r="N370" t="str">
        <f t="shared" si="54"/>
        <v xml:space="preserve"> (Рабочий ток) Объем рециркулируемого воздуха внутреннего блока: </v>
      </c>
      <c r="O370" t="str">
        <f t="shared" si="55"/>
        <v xml:space="preserve"> (Внутренний блок) Размеры (Ш × Г × В): </v>
      </c>
      <c r="P370" t="str">
        <f t="shared" si="56"/>
        <v xml:space="preserve"> (Внутренний блок) Упаковка (Ш × Г × В): </v>
      </c>
      <c r="Q370" t="str">
        <f t="shared" si="57"/>
        <v xml:space="preserve"> (Внутренний блок) Масса (нетто / брутто): </v>
      </c>
      <c r="R370" t="str">
        <f>CONCATENATE($R$4,": ",CONCATENATE("S[",CONCATENATE(Worksheet!R364," / ",Worksheet!S364),"]"))</f>
        <v xml:space="preserve"> (Внутренний блок) Уровень шума мин. / макс.: S[ / ]</v>
      </c>
      <c r="S370" t="str">
        <f>CONCATENATE($S$4,": ",CONCATENATE("S[",Worksheet!AK364,"]"))</f>
        <v xml:space="preserve"> (Наружный блок) Марка компрессора: S[Gree]</v>
      </c>
      <c r="T370" t="str">
        <f t="shared" si="58"/>
        <v xml:space="preserve"> (Наружный блок) Размеры (Ш × Г × В): </v>
      </c>
      <c r="U370" t="str">
        <f t="shared" si="59"/>
        <v xml:space="preserve"> (Наружный блок) Упаковка (Ш × Г × В): </v>
      </c>
      <c r="V370" t="str">
        <f t="shared" si="60"/>
        <v xml:space="preserve"> (Наружный блок) Масса (нетто / брутто): </v>
      </c>
      <c r="W370" t="str">
        <f>CONCATENATE($W$4,": ",CONCATENATE("N[",Worksheet!V364,"]"))</f>
        <v xml:space="preserve"> (Наружный блок) Максимальный уровень шума: N[]</v>
      </c>
      <c r="X370" t="str">
        <f>CONCATENATE("N[",Worksheet!AM364,"]")</f>
        <v>N[6,35]</v>
      </c>
      <c r="Y370" t="str">
        <f>CONCATENATE($Y$4,": ",CONCATENATE("N[",Worksheet!AN364,"]"))</f>
        <v xml:space="preserve"> (Соединительные трубы) Газовая линия : N[9,52]</v>
      </c>
      <c r="Z370" t="str">
        <f>CONCATENATE($Z$4,": ",CONCATENATE("N[",Worksheet!P364,"]"))</f>
        <v xml:space="preserve"> (Соединительные трубы) Максимальная длина трубопровода: N[15]</v>
      </c>
      <c r="AA370" t="str">
        <f>CONCATENATE($AA$4,": ",CONCATENATE("S[",Worksheet!Q364,"]"))</f>
        <v xml:space="preserve"> (Соединительные трубы) Максимальный перепад высот: S[10]</v>
      </c>
      <c r="AB370" t="str">
        <f>CONCATENATE($AB$4,": ",CONCATENATE("S[",CONCATENATE("от ",Worksheet!W364," до +",Worksheet!X364),"]"))</f>
        <v xml:space="preserve"> (Допустимая темп. наружного воздуха) Охлаждение: S[от -15 до +43]</v>
      </c>
      <c r="AC370" t="str">
        <f>CONCATENATE($AC$4,": ",CONCATENATE("S[",CONCATENATE("от ",Worksheet!Y364," до +",Worksheet!Z364),"]"))</f>
        <v xml:space="preserve"> (Допустимая темп. наружного воздуха) Обогрев: S[от -22 до +24]</v>
      </c>
    </row>
    <row r="371" spans="1:29" x14ac:dyDescent="0.25">
      <c r="A371" t="str">
        <f>CONCATENATE($A$4,": ",CONCATENATE("E[",Worksheet!B365,"]"))</f>
        <v>Производитель: E[TOSOT]</v>
      </c>
      <c r="B371" s="11" t="str">
        <f>CONCATENATE($B$4,": ",CONCATENATE(Worksheet!C365,"[",IF(LEFT(TRIM(Worksheet!D365),6)="Сплит-","Сплит-система",IF(LEFT(TRIM(Worksheet!D365),1)="Блок н","Наружный блок","Блок внутренний")),"]"))</f>
        <v xml:space="preserve"> Тип: RAC[Сплит-система]</v>
      </c>
      <c r="C371" t="str">
        <f>CONCATENATE($C$4,": ",CONCATENATE("N[",Worksheet!L365,"]"))</f>
        <v xml:space="preserve"> (Сплит система) Холодопроизводительность: N[3,50 (0,20–4,50)]</v>
      </c>
      <c r="D371" t="str">
        <f>CONCATENATE($D$4,": ",CONCATENATE("N[",Worksheet!AC365,"]"))</f>
        <v xml:space="preserve"> (Сплит система) Площадь помещения: N[16]</v>
      </c>
      <c r="E371" t="str">
        <f>CONCATENATE($E$4,": ",IF(Worksheet!K365="Y",CONCATENATE("S[","да]"),CONCATENATE("S[","нет]")))</f>
        <v xml:space="preserve"> (Сплит система) Инвертор: S[да]</v>
      </c>
      <c r="F371" t="str">
        <f>CONCATENATE($F$4,": ",CONCATENATE("N[",Worksheet!M365,"]"))</f>
        <v xml:space="preserve"> (Сплит система) Теплопроизводительность: N[3,81 (1,00–4,80)]</v>
      </c>
      <c r="G371" t="str">
        <f>CONCATENATE($G$4,": ",CONCATENATE("N[",Worksheet!N365,"]"))</f>
        <v xml:space="preserve"> (Потребляемая мощность) Охлаждение: N[0,875 (0,140–1,400)]</v>
      </c>
      <c r="H371" t="str">
        <f>CONCATENATE($H$4,": ",CONCATENATE("N[",Worksheet!O365,"]"))</f>
        <v xml:space="preserve"> (Потребляемая мощность) Обогрев: N[0,952 (0,180–1,650)]</v>
      </c>
      <c r="I371" t="str">
        <f t="shared" si="51"/>
        <v xml:space="preserve"> (Рабочий ток) Охлаждение: </v>
      </c>
      <c r="J371" t="str">
        <f t="shared" si="61"/>
        <v xml:space="preserve"> (Рабочий ток) Обогрев: </v>
      </c>
      <c r="K371" t="str">
        <f t="shared" si="61"/>
        <v xml:space="preserve"> (Рабочий ток) Обогрев: </v>
      </c>
      <c r="L371" t="str">
        <f>CONCATENATE($L$4,": ",CONCATENATE("S[",Worksheet!AT365,"]"))</f>
        <v xml:space="preserve"> (Рабочий ток) Хладагент: S[R32]</v>
      </c>
      <c r="M371" t="str">
        <f t="shared" si="53"/>
        <v xml:space="preserve"> (Рабочий ток) Количество хладагента: </v>
      </c>
      <c r="N371" t="str">
        <f t="shared" si="54"/>
        <v xml:space="preserve"> (Рабочий ток) Объем рециркулируемого воздуха внутреннего блока: </v>
      </c>
      <c r="O371" t="str">
        <f t="shared" si="55"/>
        <v xml:space="preserve"> (Внутренний блок) Размеры (Ш × Г × В): </v>
      </c>
      <c r="P371" t="str">
        <f t="shared" si="56"/>
        <v xml:space="preserve"> (Внутренний блок) Упаковка (Ш × Г × В): </v>
      </c>
      <c r="Q371" t="str">
        <f t="shared" si="57"/>
        <v xml:space="preserve"> (Внутренний блок) Масса (нетто / брутто): </v>
      </c>
      <c r="R371" t="str">
        <f>CONCATENATE($R$4,": ",CONCATENATE("S[",CONCATENATE(Worksheet!R365," / ",Worksheet!S365),"]"))</f>
        <v xml:space="preserve"> (Внутренний блок) Уровень шума мин. / макс.: S[ / ]</v>
      </c>
      <c r="S371" t="str">
        <f>CONCATENATE($S$4,": ",CONCATENATE("S[",Worksheet!AK365,"]"))</f>
        <v xml:space="preserve"> (Наружный блок) Марка компрессора: S[Gree]</v>
      </c>
      <c r="T371" t="str">
        <f t="shared" si="58"/>
        <v xml:space="preserve"> (Наружный блок) Размеры (Ш × Г × В): </v>
      </c>
      <c r="U371" t="str">
        <f t="shared" si="59"/>
        <v xml:space="preserve"> (Наружный блок) Упаковка (Ш × Г × В): </v>
      </c>
      <c r="V371" t="str">
        <f t="shared" si="60"/>
        <v xml:space="preserve"> (Наружный блок) Масса (нетто / брутто): </v>
      </c>
      <c r="W371" t="str">
        <f>CONCATENATE($W$4,": ",CONCATENATE("N[",Worksheet!V365,"]"))</f>
        <v xml:space="preserve"> (Наружный блок) Максимальный уровень шума: N[]</v>
      </c>
      <c r="X371" t="str">
        <f>CONCATENATE("N[",Worksheet!AM365,"]")</f>
        <v>N[6,35]</v>
      </c>
      <c r="Y371" t="str">
        <f>CONCATENATE($Y$4,": ",CONCATENATE("N[",Worksheet!AN365,"]"))</f>
        <v xml:space="preserve"> (Соединительные трубы) Газовая линия : N[9,52]</v>
      </c>
      <c r="Z371" t="str">
        <f>CONCATENATE($Z$4,": ",CONCATENATE("N[",Worksheet!P365,"]"))</f>
        <v xml:space="preserve"> (Соединительные трубы) Максимальная длина трубопровода: N[15]</v>
      </c>
      <c r="AA371" t="str">
        <f>CONCATENATE($AA$4,": ",CONCATENATE("S[",Worksheet!Q365,"]"))</f>
        <v xml:space="preserve"> (Соединительные трубы) Максимальный перепад высот: S[10]</v>
      </c>
      <c r="AB371" t="str">
        <f>CONCATENATE($AB$4,": ",CONCATENATE("S[",CONCATENATE("от ",Worksheet!W365," до +",Worksheet!X365),"]"))</f>
        <v xml:space="preserve"> (Допустимая темп. наружного воздуха) Охлаждение: S[от -15 до +43]</v>
      </c>
      <c r="AC371" t="str">
        <f>CONCATENATE($AC$4,": ",CONCATENATE("S[",CONCATENATE("от ",Worksheet!Y365," до +",Worksheet!Z365),"]"))</f>
        <v xml:space="preserve"> (Допустимая темп. наружного воздуха) Обогрев: S[от -22 до +24]</v>
      </c>
    </row>
    <row r="372" spans="1:29" x14ac:dyDescent="0.25">
      <c r="A372" t="str">
        <f>CONCATENATE($A$4,": ",CONCATENATE("E[",Worksheet!B366,"]"))</f>
        <v>Производитель: E[TOSOT]</v>
      </c>
      <c r="B372" s="11" t="str">
        <f>CONCATENATE($B$4,": ",CONCATENATE(Worksheet!C366,"[",IF(LEFT(TRIM(Worksheet!D366),6)="Сплит-","Сплит-система",IF(LEFT(TRIM(Worksheet!D366),1)="Блок н","Наружный блок","Блок внутренний")),"]"))</f>
        <v xml:space="preserve"> Тип: RAC[Сплит-система]</v>
      </c>
      <c r="C372" t="str">
        <f>CONCATENATE($C$4,": ",CONCATENATE("N[",Worksheet!L366,"]"))</f>
        <v xml:space="preserve"> (Сплит система) Холодопроизводительность: N[2,35 (0,40–2,96)]</v>
      </c>
      <c r="D372" t="str">
        <f>CONCATENATE($D$4,": ",CONCATENATE("N[",Worksheet!AC366,"]"))</f>
        <v xml:space="preserve"> (Сплит система) Площадь помещения: N[15]</v>
      </c>
      <c r="E372" t="str">
        <f>CONCATENATE($E$4,": ",IF(Worksheet!K366="Y",CONCATENATE("S[","да]"),CONCATENATE("S[","нет]")))</f>
        <v xml:space="preserve"> (Сплит система) Инвертор: S[да]</v>
      </c>
      <c r="F372" t="str">
        <f>CONCATENATE($F$4,": ",CONCATENATE("N[",Worksheet!M366,"]"))</f>
        <v xml:space="preserve"> (Сплит система) Теплопроизводительность: N[2,50 (0,50–3,40)]</v>
      </c>
      <c r="G372" t="str">
        <f>CONCATENATE($G$4,": ",CONCATENATE("N[",Worksheet!N366,"]"))</f>
        <v xml:space="preserve"> (Потребляемая мощность) Охлаждение: N[0,681 (0,200–0,980)]</v>
      </c>
      <c r="H372" t="str">
        <f>CONCATENATE($H$4,": ",CONCATENATE("N[",Worksheet!O366,"]"))</f>
        <v xml:space="preserve"> (Потребляемая мощность) Обогрев: N[0,649 (0,200–1,230)]</v>
      </c>
      <c r="I372" t="str">
        <f t="shared" si="51"/>
        <v xml:space="preserve"> (Рабочий ток) Охлаждение: </v>
      </c>
      <c r="J372" t="str">
        <f t="shared" si="61"/>
        <v xml:space="preserve"> (Рабочий ток) Обогрев: </v>
      </c>
      <c r="K372" t="str">
        <f t="shared" si="61"/>
        <v xml:space="preserve"> (Рабочий ток) Обогрев: </v>
      </c>
      <c r="L372" t="str">
        <f>CONCATENATE($L$4,": ",CONCATENATE("S[",Worksheet!AT366,"]"))</f>
        <v xml:space="preserve"> (Рабочий ток) Хладагент: S[R32]</v>
      </c>
      <c r="M372" t="str">
        <f t="shared" si="53"/>
        <v xml:space="preserve"> (Рабочий ток) Количество хладагента: </v>
      </c>
      <c r="N372" t="str">
        <f t="shared" si="54"/>
        <v xml:space="preserve"> (Рабочий ток) Объем рециркулируемого воздуха внутреннего блока: </v>
      </c>
      <c r="O372" t="str">
        <f t="shared" si="55"/>
        <v xml:space="preserve"> (Внутренний блок) Размеры (Ш × Г × В): </v>
      </c>
      <c r="P372" t="str">
        <f t="shared" si="56"/>
        <v xml:space="preserve"> (Внутренний блок) Упаковка (Ш × Г × В): </v>
      </c>
      <c r="Q372" t="str">
        <f t="shared" si="57"/>
        <v xml:space="preserve"> (Внутренний блок) Масса (нетто / брутто): </v>
      </c>
      <c r="R372" t="str">
        <f>CONCATENATE($R$4,": ",CONCATENATE("S[",CONCATENATE(Worksheet!R366," / ",Worksheet!S366),"]"))</f>
        <v xml:space="preserve"> (Внутренний блок) Уровень шума мин. / макс.: S[ / ]</v>
      </c>
      <c r="S372" t="str">
        <f>CONCATENATE($S$4,": ",CONCATENATE("S[",Worksheet!AK366,"]"))</f>
        <v xml:space="preserve"> (Наружный блок) Марка компрессора: S[Gree]</v>
      </c>
      <c r="T372" t="str">
        <f t="shared" si="58"/>
        <v xml:space="preserve"> (Наружный блок) Размеры (Ш × Г × В): </v>
      </c>
      <c r="U372" t="str">
        <f t="shared" si="59"/>
        <v xml:space="preserve"> (Наружный блок) Упаковка (Ш × Г × В): </v>
      </c>
      <c r="V372" t="str">
        <f t="shared" si="60"/>
        <v xml:space="preserve"> (Наружный блок) Масса (нетто / брутто): </v>
      </c>
      <c r="W372" t="str">
        <f>CONCATENATE($W$4,": ",CONCATENATE("N[",Worksheet!V366,"]"))</f>
        <v xml:space="preserve"> (Наружный блок) Максимальный уровень шума: N[]</v>
      </c>
      <c r="X372" t="str">
        <f>CONCATENATE("N[",Worksheet!AM366,"]")</f>
        <v>N[6,35]</v>
      </c>
      <c r="Y372" t="str">
        <f>CONCATENATE($Y$4,": ",CONCATENATE("N[",Worksheet!AN366,"]"))</f>
        <v xml:space="preserve"> (Соединительные трубы) Газовая линия : N[9,52]</v>
      </c>
      <c r="Z372" t="str">
        <f>CONCATENATE($Z$4,": ",CONCATENATE("N[",Worksheet!P366,"]"))</f>
        <v xml:space="preserve"> (Соединительные трубы) Максимальная длина трубопровода: N[15]</v>
      </c>
      <c r="AA372" t="str">
        <f>CONCATENATE($AA$4,": ",CONCATENATE("S[",Worksheet!Q366,"]"))</f>
        <v xml:space="preserve"> (Соединительные трубы) Максимальный перепад высот: S[10]</v>
      </c>
      <c r="AB372" t="str">
        <f>CONCATENATE($AB$4,": ",CONCATENATE("S[",CONCATENATE("от ",Worksheet!W366," до +",Worksheet!X366),"]"))</f>
        <v xml:space="preserve"> (Допустимая темп. наружного воздуха) Охлаждение: S[от 18 до +43]</v>
      </c>
      <c r="AC372" t="str">
        <f>CONCATENATE($AC$4,": ",CONCATENATE("S[",CONCATENATE("от ",Worksheet!Y366," до +",Worksheet!Z366),"]"))</f>
        <v xml:space="preserve"> (Допустимая темп. наружного воздуха) Обогрев: S[от -15 до +24]</v>
      </c>
    </row>
    <row r="373" spans="1:29" x14ac:dyDescent="0.25">
      <c r="A373" t="str">
        <f>CONCATENATE($A$4,": ",CONCATENATE("E[",Worksheet!B367,"]"))</f>
        <v>Производитель: E[TOSOT]</v>
      </c>
      <c r="B373" s="11" t="str">
        <f>CONCATENATE($B$4,": ",CONCATENATE(Worksheet!C367,"[",IF(LEFT(TRIM(Worksheet!D367),6)="Сплит-","Сплит-система",IF(LEFT(TRIM(Worksheet!D367),1)="Блок н","Наружный блок","Блок внутренний")),"]"))</f>
        <v xml:space="preserve"> Тип: RAC[Сплит-система]</v>
      </c>
      <c r="C373" t="str">
        <f>CONCATENATE($C$4,": ",CONCATENATE("N[",Worksheet!L367,"]"))</f>
        <v xml:space="preserve"> (Сплит система) Холодопроизводительность: N[2,35 (0,40–2,96)]</v>
      </c>
      <c r="D373" t="str">
        <f>CONCATENATE($D$4,": ",CONCATENATE("N[",Worksheet!AC367,"]"))</f>
        <v xml:space="preserve"> (Сплит система) Площадь помещения: N[]</v>
      </c>
      <c r="E373" t="str">
        <f>CONCATENATE($E$4,": ",IF(Worksheet!K367="Y",CONCATENATE("S[","да]"),CONCATENATE("S[","нет]")))</f>
        <v xml:space="preserve"> (Сплит система) Инвертор: S[да]</v>
      </c>
      <c r="F373" t="str">
        <f>CONCATENATE($F$4,": ",CONCATENATE("N[",Worksheet!M367,"]"))</f>
        <v xml:space="preserve"> (Сплит система) Теплопроизводительность: N[2,50 (0,50–3,40)]</v>
      </c>
      <c r="G373" t="str">
        <f>CONCATENATE($G$4,": ",CONCATENATE("N[",Worksheet!N367,"]"))</f>
        <v xml:space="preserve"> (Потребляемая мощность) Охлаждение: N[0,681 (0,200–0,980)]</v>
      </c>
      <c r="H373" t="str">
        <f>CONCATENATE($H$4,": ",CONCATENATE("N[",Worksheet!O367,"]"))</f>
        <v xml:space="preserve"> (Потребляемая мощность) Обогрев: N[0,649 (0,200–1,230)]</v>
      </c>
      <c r="I373" t="str">
        <f t="shared" si="51"/>
        <v xml:space="preserve"> (Рабочий ток) Охлаждение: </v>
      </c>
      <c r="J373" t="str">
        <f t="shared" si="61"/>
        <v xml:space="preserve"> (Рабочий ток) Обогрев: </v>
      </c>
      <c r="K373" t="str">
        <f t="shared" si="61"/>
        <v xml:space="preserve"> (Рабочий ток) Обогрев: </v>
      </c>
      <c r="L373" t="str">
        <f>CONCATENATE($L$4,": ",CONCATENATE("S[",Worksheet!AT367,"]"))</f>
        <v xml:space="preserve"> (Рабочий ток) Хладагент: S[R32]</v>
      </c>
      <c r="M373" t="str">
        <f t="shared" si="53"/>
        <v xml:space="preserve"> (Рабочий ток) Количество хладагента: </v>
      </c>
      <c r="N373" t="str">
        <f t="shared" si="54"/>
        <v xml:space="preserve"> (Рабочий ток) Объем рециркулируемого воздуха внутреннего блока: </v>
      </c>
      <c r="O373" t="str">
        <f t="shared" si="55"/>
        <v xml:space="preserve"> (Внутренний блок) Размеры (Ш × Г × В): </v>
      </c>
      <c r="P373" t="str">
        <f t="shared" si="56"/>
        <v xml:space="preserve"> (Внутренний блок) Упаковка (Ш × Г × В): </v>
      </c>
      <c r="Q373" t="str">
        <f t="shared" si="57"/>
        <v xml:space="preserve"> (Внутренний блок) Масса (нетто / брутто): </v>
      </c>
      <c r="R373" t="str">
        <f>CONCATENATE($R$4,": ",CONCATENATE("S[",CONCATENATE(Worksheet!R367," / ",Worksheet!S367),"]"))</f>
        <v xml:space="preserve"> (Внутренний блок) Уровень шума мин. / макс.: S[ / ]</v>
      </c>
      <c r="S373" t="str">
        <f>CONCATENATE($S$4,": ",CONCATENATE("S[",Worksheet!AK367,"]"))</f>
        <v xml:space="preserve"> (Наружный блок) Марка компрессора: S[Gree]</v>
      </c>
      <c r="T373" t="str">
        <f t="shared" si="58"/>
        <v xml:space="preserve"> (Наружный блок) Размеры (Ш × Г × В): </v>
      </c>
      <c r="U373" t="str">
        <f t="shared" si="59"/>
        <v xml:space="preserve"> (Наружный блок) Упаковка (Ш × Г × В): </v>
      </c>
      <c r="V373" t="str">
        <f t="shared" si="60"/>
        <v xml:space="preserve"> (Наружный блок) Масса (нетто / брутто): </v>
      </c>
      <c r="W373" t="str">
        <f>CONCATENATE($W$4,": ",CONCATENATE("N[",Worksheet!V367,"]"))</f>
        <v xml:space="preserve"> (Наружный блок) Максимальный уровень шума: N[]</v>
      </c>
      <c r="X373" t="str">
        <f>CONCATENATE("N[",Worksheet!AM367,"]")</f>
        <v>N[6]</v>
      </c>
      <c r="Y373" t="str">
        <f>CONCATENATE($Y$4,": ",CONCATENATE("N[",Worksheet!AN367,"]"))</f>
        <v xml:space="preserve"> (Соединительные трубы) Газовая линия : N[9,52]</v>
      </c>
      <c r="Z373" t="str">
        <f>CONCATENATE($Z$4,": ",CONCATENATE("N[",Worksheet!P367,"]"))</f>
        <v xml:space="preserve"> (Соединительные трубы) Максимальная длина трубопровода: N[15]</v>
      </c>
      <c r="AA373" t="str">
        <f>CONCATENATE($AA$4,": ",CONCATENATE("S[",Worksheet!Q367,"]"))</f>
        <v xml:space="preserve"> (Соединительные трубы) Максимальный перепад высот: S[10]</v>
      </c>
      <c r="AB373" t="str">
        <f>CONCATENATE($AB$4,": ",CONCATENATE("S[",CONCATENATE("от ",Worksheet!W367," до +",Worksheet!X367),"]"))</f>
        <v xml:space="preserve"> (Допустимая темп. наружного воздуха) Охлаждение: S[от -15 до +43]</v>
      </c>
      <c r="AC373" t="str">
        <f>CONCATENATE($AC$4,": ",CONCATENATE("S[",CONCATENATE("от ",Worksheet!Y367," до +",Worksheet!Z367),"]"))</f>
        <v xml:space="preserve"> (Допустимая темп. наружного воздуха) Обогрев: S[от -15 до +24]</v>
      </c>
    </row>
    <row r="374" spans="1:29" x14ac:dyDescent="0.25">
      <c r="A374" t="str">
        <f>CONCATENATE($A$4,": ",CONCATENATE("E[",Worksheet!B368,"]"))</f>
        <v>Производитель: E[TOSOT]</v>
      </c>
      <c r="B374" s="11" t="str">
        <f>CONCATENATE($B$4,": ",CONCATENATE(Worksheet!C368,"[",IF(LEFT(TRIM(Worksheet!D368),6)="Сплит-","Сплит-система",IF(LEFT(TRIM(Worksheet!D368),1)="Блок н","Наружный блок","Блок внутренний")),"]"))</f>
        <v xml:space="preserve"> Тип: RAC[Сплит-система]</v>
      </c>
      <c r="C374" t="str">
        <f>CONCATENATE($C$4,": ",CONCATENATE("N[",Worksheet!L368,"]"))</f>
        <v xml:space="preserve"> (Сплит система) Холодопроизводительность: N[2,50 (0,50–3,25)]</v>
      </c>
      <c r="D374" t="str">
        <f>CONCATENATE($D$4,": ",CONCATENATE("N[",Worksheet!AC368,"]"))</f>
        <v xml:space="preserve"> (Сплит система) Площадь помещения: N[18]</v>
      </c>
      <c r="E374" t="str">
        <f>CONCATENATE($E$4,": ",IF(Worksheet!K368="Y",CONCATENATE("S[","да]"),CONCATENATE("S[","нет]")))</f>
        <v xml:space="preserve"> (Сплит система) Инвертор: S[да]</v>
      </c>
      <c r="F374" t="str">
        <f>CONCATENATE($F$4,": ",CONCATENATE("N[",Worksheet!M368,"]"))</f>
        <v xml:space="preserve"> (Сплит система) Теплопроизводительность: N[2,80 (0,50–3,50)]</v>
      </c>
      <c r="G374" t="str">
        <f>CONCATENATE($G$4,": ",CONCATENATE("N[",Worksheet!N368,"]"))</f>
        <v xml:space="preserve"> (Потребляемая мощность) Охлаждение: N[0,720 (0,150–1,300)]</v>
      </c>
      <c r="H374" t="str">
        <f>CONCATENATE($H$4,": ",CONCATENATE("N[",Worksheet!O368,"]"))</f>
        <v xml:space="preserve"> (Потребляемая мощность) Обогрев: N[0,750 (0,140–1,500)]</v>
      </c>
      <c r="I374" t="str">
        <f t="shared" si="51"/>
        <v xml:space="preserve"> (Рабочий ток) Охлаждение: </v>
      </c>
      <c r="J374" t="str">
        <f t="shared" si="61"/>
        <v xml:space="preserve"> (Рабочий ток) Обогрев: </v>
      </c>
      <c r="K374" t="str">
        <f t="shared" si="61"/>
        <v xml:space="preserve"> (Рабочий ток) Обогрев: </v>
      </c>
      <c r="L374" t="str">
        <f>CONCATENATE($L$4,": ",CONCATENATE("S[",Worksheet!AT368,"]"))</f>
        <v xml:space="preserve"> (Рабочий ток) Хладагент: S[R32]</v>
      </c>
      <c r="M374" t="str">
        <f t="shared" si="53"/>
        <v xml:space="preserve"> (Рабочий ток) Количество хладагента: </v>
      </c>
      <c r="N374" t="str">
        <f t="shared" si="54"/>
        <v xml:space="preserve"> (Рабочий ток) Объем рециркулируемого воздуха внутреннего блока: </v>
      </c>
      <c r="O374" t="str">
        <f t="shared" si="55"/>
        <v xml:space="preserve"> (Внутренний блок) Размеры (Ш × Г × В): </v>
      </c>
      <c r="P374" t="str">
        <f t="shared" si="56"/>
        <v xml:space="preserve"> (Внутренний блок) Упаковка (Ш × Г × В): </v>
      </c>
      <c r="Q374" t="str">
        <f t="shared" si="57"/>
        <v xml:space="preserve"> (Внутренний блок) Масса (нетто / брутто): </v>
      </c>
      <c r="R374" t="str">
        <f>CONCATENATE($R$4,": ",CONCATENATE("S[",CONCATENATE(Worksheet!R368," / ",Worksheet!S368),"]"))</f>
        <v xml:space="preserve"> (Внутренний блок) Уровень шума мин. / макс.: S[ / ]</v>
      </c>
      <c r="S374" t="str">
        <f>CONCATENATE($S$4,": ",CONCATENATE("S[",Worksheet!AK368,"]"))</f>
        <v xml:space="preserve"> (Наружный блок) Марка компрессора: S[Gree]</v>
      </c>
      <c r="T374" t="str">
        <f t="shared" si="58"/>
        <v xml:space="preserve"> (Наружный блок) Размеры (Ш × Г × В): </v>
      </c>
      <c r="U374" t="str">
        <f t="shared" si="59"/>
        <v xml:space="preserve"> (Наружный блок) Упаковка (Ш × Г × В): </v>
      </c>
      <c r="V374" t="str">
        <f t="shared" si="60"/>
        <v xml:space="preserve"> (Наружный блок) Масса (нетто / брутто): </v>
      </c>
      <c r="W374" t="str">
        <f>CONCATENATE($W$4,": ",CONCATENATE("N[",Worksheet!V368,"]"))</f>
        <v xml:space="preserve"> (Наружный блок) Максимальный уровень шума: N[]</v>
      </c>
      <c r="X374" t="str">
        <f>CONCATENATE("N[",Worksheet!AM368,"]")</f>
        <v>N[6,35]</v>
      </c>
      <c r="Y374" t="str">
        <f>CONCATENATE($Y$4,": ",CONCATENATE("N[",Worksheet!AN368,"]"))</f>
        <v xml:space="preserve"> (Соединительные трубы) Газовая линия : N[9,52]</v>
      </c>
      <c r="Z374" t="str">
        <f>CONCATENATE($Z$4,": ",CONCATENATE("N[",Worksheet!P368,"]"))</f>
        <v xml:space="preserve"> (Соединительные трубы) Максимальная длина трубопровода: N[15]</v>
      </c>
      <c r="AA374" t="str">
        <f>CONCATENATE($AA$4,": ",CONCATENATE("S[",Worksheet!Q368,"]"))</f>
        <v xml:space="preserve"> (Соединительные трубы) Максимальный перепад высот: S[10]</v>
      </c>
      <c r="AB374" t="str">
        <f>CONCATENATE($AB$4,": ",CONCATENATE("S[",CONCATENATE("от ",Worksheet!W368," до +",Worksheet!X368),"]"))</f>
        <v xml:space="preserve"> (Допустимая темп. наружного воздуха) Охлаждение: S[от -15 до +43]</v>
      </c>
      <c r="AC374" t="str">
        <f>CONCATENATE($AC$4,": ",CONCATENATE("S[",CONCATENATE("от ",Worksheet!Y368," до +",Worksheet!Z368),"]"))</f>
        <v xml:space="preserve"> (Допустимая темп. наружного воздуха) Обогрев: S[от -15 до +24]</v>
      </c>
    </row>
    <row r="375" spans="1:29" x14ac:dyDescent="0.25">
      <c r="A375" t="str">
        <f>CONCATENATE($A$4,": ",CONCATENATE("E[",Worksheet!B369,"]"))</f>
        <v>Производитель: E[TOSOT]</v>
      </c>
      <c r="B375" s="11" t="str">
        <f>CONCATENATE($B$4,": ",CONCATENATE(Worksheet!C369,"[",IF(LEFT(TRIM(Worksheet!D369),6)="Сплит-","Сплит-система",IF(LEFT(TRIM(Worksheet!D369),1)="Блок н","Наружный блок","Блок внутренний")),"]"))</f>
        <v xml:space="preserve"> Тип: RAC[Сплит-система]</v>
      </c>
      <c r="C375" t="str">
        <f>CONCATENATE($C$4,": ",CONCATENATE("N[",Worksheet!L369,"]"))</f>
        <v xml:space="preserve"> (Сплит система) Холодопроизводительность: N[2,65 (0,40–3,37)]</v>
      </c>
      <c r="D375" t="str">
        <f>CONCATENATE($D$4,": ",CONCATENATE("N[",Worksheet!AC369,"]"))</f>
        <v xml:space="preserve"> (Сплит система) Площадь помещения: N[]</v>
      </c>
      <c r="E375" t="str">
        <f>CONCATENATE($E$4,": ",IF(Worksheet!K369="Y",CONCATENATE("S[","да]"),CONCATENATE("S[","нет]")))</f>
        <v xml:space="preserve"> (Сплит система) Инвертор: S[да]</v>
      </c>
      <c r="F375" t="str">
        <f>CONCATENATE($F$4,": ",CONCATENATE("N[",Worksheet!M369,"]"))</f>
        <v xml:space="preserve"> (Сплит система) Теплопроизводительность: N[2,85 (0,53–3,79)]</v>
      </c>
      <c r="G375" t="str">
        <f>CONCATENATE($G$4,": ",CONCATENATE("N[",Worksheet!N369,"]"))</f>
        <v xml:space="preserve"> (Потребляемая мощность) Охлаждение: N[0,780 (0,200–1,150)]</v>
      </c>
      <c r="H375" t="str">
        <f>CONCATENATE($H$4,": ",CONCATENATE("N[",Worksheet!O369,"]"))</f>
        <v xml:space="preserve"> (Потребляемая мощность) Обогрев: N[0,781 (0,200–1,320)]</v>
      </c>
      <c r="I375" t="str">
        <f t="shared" si="51"/>
        <v xml:space="preserve"> (Рабочий ток) Охлаждение: </v>
      </c>
      <c r="J375" t="str">
        <f t="shared" si="61"/>
        <v xml:space="preserve"> (Рабочий ток) Обогрев: </v>
      </c>
      <c r="K375" t="str">
        <f t="shared" si="61"/>
        <v xml:space="preserve"> (Рабочий ток) Обогрев: </v>
      </c>
      <c r="L375" t="str">
        <f>CONCATENATE($L$4,": ",CONCATENATE("S[",Worksheet!AT369,"]"))</f>
        <v xml:space="preserve"> (Рабочий ток) Хладагент: S[R32]</v>
      </c>
      <c r="M375" t="str">
        <f t="shared" si="53"/>
        <v xml:space="preserve"> (Рабочий ток) Количество хладагента: </v>
      </c>
      <c r="N375" t="str">
        <f t="shared" si="54"/>
        <v xml:space="preserve"> (Рабочий ток) Объем рециркулируемого воздуха внутреннего блока: </v>
      </c>
      <c r="O375" t="str">
        <f t="shared" si="55"/>
        <v xml:space="preserve"> (Внутренний блок) Размеры (Ш × Г × В): </v>
      </c>
      <c r="P375" t="str">
        <f t="shared" si="56"/>
        <v xml:space="preserve"> (Внутренний блок) Упаковка (Ш × Г × В): </v>
      </c>
      <c r="Q375" t="str">
        <f t="shared" si="57"/>
        <v xml:space="preserve"> (Внутренний блок) Масса (нетто / брутто): </v>
      </c>
      <c r="R375" t="str">
        <f>CONCATENATE($R$4,": ",CONCATENATE("S[",CONCATENATE(Worksheet!R369," / ",Worksheet!S369),"]"))</f>
        <v xml:space="preserve"> (Внутренний блок) Уровень шума мин. / макс.: S[ / ]</v>
      </c>
      <c r="S375" t="str">
        <f>CONCATENATE($S$4,": ",CONCATENATE("S[",Worksheet!AK369,"]"))</f>
        <v xml:space="preserve"> (Наружный блок) Марка компрессора: S[Gree]</v>
      </c>
      <c r="T375" t="str">
        <f t="shared" si="58"/>
        <v xml:space="preserve"> (Наружный блок) Размеры (Ш × Г × В): </v>
      </c>
      <c r="U375" t="str">
        <f t="shared" si="59"/>
        <v xml:space="preserve"> (Наружный блок) Упаковка (Ш × Г × В): </v>
      </c>
      <c r="V375" t="str">
        <f t="shared" si="60"/>
        <v xml:space="preserve"> (Наружный блок) Масса (нетто / брутто): </v>
      </c>
      <c r="W375" t="str">
        <f>CONCATENATE($W$4,": ",CONCATENATE("N[",Worksheet!V369,"]"))</f>
        <v xml:space="preserve"> (Наружный блок) Максимальный уровень шума: N[]</v>
      </c>
      <c r="X375" t="str">
        <f>CONCATENATE("N[",Worksheet!AM369,"]")</f>
        <v>N[6]</v>
      </c>
      <c r="Y375" t="str">
        <f>CONCATENATE($Y$4,": ",CONCATENATE("N[",Worksheet!AN369,"]"))</f>
        <v xml:space="preserve"> (Соединительные трубы) Газовая линия : N[9,52]</v>
      </c>
      <c r="Z375" t="str">
        <f>CONCATENATE($Z$4,": ",CONCATENATE("N[",Worksheet!P369,"]"))</f>
        <v xml:space="preserve"> (Соединительные трубы) Максимальная длина трубопровода: N[15]</v>
      </c>
      <c r="AA375" t="str">
        <f>CONCATENATE($AA$4,": ",CONCATENATE("S[",Worksheet!Q369,"]"))</f>
        <v xml:space="preserve"> (Соединительные трубы) Максимальный перепад высот: S[10]</v>
      </c>
      <c r="AB375" t="str">
        <f>CONCATENATE($AB$4,": ",CONCATENATE("S[",CONCATENATE("от ",Worksheet!W369," до +",Worksheet!X369),"]"))</f>
        <v xml:space="preserve"> (Допустимая темп. наружного воздуха) Охлаждение: S[от -15 до +43]</v>
      </c>
      <c r="AC375" t="str">
        <f>CONCATENATE($AC$4,": ",CONCATENATE("S[",CONCATENATE("от ",Worksheet!Y369," до +",Worksheet!Z369),"]"))</f>
        <v xml:space="preserve"> (Допустимая темп. наружного воздуха) Обогрев: S[от -15 до +24]</v>
      </c>
    </row>
    <row r="376" spans="1:29" x14ac:dyDescent="0.25">
      <c r="A376" t="str">
        <f>CONCATENATE($A$4,": ",CONCATENATE("E[",Worksheet!B370,"]"))</f>
        <v>Производитель: E[TOSOT]</v>
      </c>
      <c r="B376" s="11" t="str">
        <f>CONCATENATE($B$4,": ",CONCATENATE(Worksheet!C370,"[",IF(LEFT(TRIM(Worksheet!D370),6)="Сплит-","Сплит-система",IF(LEFT(TRIM(Worksheet!D370),1)="Блок н","Наружный блок","Блок внутренний")),"]"))</f>
        <v xml:space="preserve"> Тип: RAC[Сплит-система]</v>
      </c>
      <c r="C376" t="str">
        <f>CONCATENATE($C$4,": ",CONCATENATE("N[",Worksheet!L370,"]"))</f>
        <v xml:space="preserve"> (Сплит система) Холодопроизводительность: N[3,20 (0,90–3,60)]</v>
      </c>
      <c r="D376" t="str">
        <f>CONCATENATE($D$4,": ",CONCATENATE("N[",Worksheet!AC370,"]"))</f>
        <v xml:space="preserve"> (Сплит система) Площадь помещения: N[25]</v>
      </c>
      <c r="E376" t="str">
        <f>CONCATENATE($E$4,": ",IF(Worksheet!K370="Y",CONCATENATE("S[","да]"),CONCATENATE("S[","нет]")))</f>
        <v xml:space="preserve"> (Сплит система) Инвертор: S[да]</v>
      </c>
      <c r="F376" t="str">
        <f>CONCATENATE($F$4,": ",CONCATENATE("N[",Worksheet!M370,"]"))</f>
        <v xml:space="preserve"> (Сплит система) Теплопроизводительность: N[3,40 (0,90–4,00)]</v>
      </c>
      <c r="G376" t="str">
        <f>CONCATENATE($G$4,": ",CONCATENATE("N[",Worksheet!N370,"]"))</f>
        <v xml:space="preserve"> (Потребляемая мощность) Охлаждение: N[0,991 (0,220–1,300)]</v>
      </c>
      <c r="H376" t="str">
        <f>CONCATENATE($H$4,": ",CONCATENATE("N[",Worksheet!O370,"]"))</f>
        <v xml:space="preserve"> (Потребляемая мощность) Обогрев: N[0,916 (0,220–1,500)]</v>
      </c>
      <c r="I376" t="str">
        <f t="shared" si="51"/>
        <v xml:space="preserve"> (Рабочий ток) Охлаждение: </v>
      </c>
      <c r="J376" t="str">
        <f t="shared" si="61"/>
        <v xml:space="preserve"> (Рабочий ток) Обогрев: </v>
      </c>
      <c r="K376" t="str">
        <f t="shared" si="61"/>
        <v xml:space="preserve"> (Рабочий ток) Обогрев: </v>
      </c>
      <c r="L376" t="str">
        <f>CONCATENATE($L$4,": ",CONCATENATE("S[",Worksheet!AT370,"]"))</f>
        <v xml:space="preserve"> (Рабочий ток) Хладагент: S[R32]</v>
      </c>
      <c r="M376" t="str">
        <f t="shared" si="53"/>
        <v xml:space="preserve"> (Рабочий ток) Количество хладагента: </v>
      </c>
      <c r="N376" t="str">
        <f t="shared" si="54"/>
        <v xml:space="preserve"> (Рабочий ток) Объем рециркулируемого воздуха внутреннего блока: </v>
      </c>
      <c r="O376" t="str">
        <f t="shared" si="55"/>
        <v xml:space="preserve"> (Внутренний блок) Размеры (Ш × Г × В): </v>
      </c>
      <c r="P376" t="str">
        <f t="shared" si="56"/>
        <v xml:space="preserve"> (Внутренний блок) Упаковка (Ш × Г × В): </v>
      </c>
      <c r="Q376" t="str">
        <f t="shared" si="57"/>
        <v xml:space="preserve"> (Внутренний блок) Масса (нетто / брутто): </v>
      </c>
      <c r="R376" t="str">
        <f>CONCATENATE($R$4,": ",CONCATENATE("S[",CONCATENATE(Worksheet!R370," / ",Worksheet!S370),"]"))</f>
        <v xml:space="preserve"> (Внутренний блок) Уровень шума мин. / макс.: S[ / ]</v>
      </c>
      <c r="S376" t="str">
        <f>CONCATENATE($S$4,": ",CONCATENATE("S[",Worksheet!AK370,"]"))</f>
        <v xml:space="preserve"> (Наружный блок) Марка компрессора: S[Gree]</v>
      </c>
      <c r="T376" t="str">
        <f t="shared" si="58"/>
        <v xml:space="preserve"> (Наружный блок) Размеры (Ш × Г × В): </v>
      </c>
      <c r="U376" t="str">
        <f t="shared" si="59"/>
        <v xml:space="preserve"> (Наружный блок) Упаковка (Ш × Г × В): </v>
      </c>
      <c r="V376" t="str">
        <f t="shared" si="60"/>
        <v xml:space="preserve"> (Наружный блок) Масса (нетто / брутто): </v>
      </c>
      <c r="W376" t="str">
        <f>CONCATENATE($W$4,": ",CONCATENATE("N[",Worksheet!V370,"]"))</f>
        <v xml:space="preserve"> (Наружный блок) Максимальный уровень шума: N[]</v>
      </c>
      <c r="X376" t="str">
        <f>CONCATENATE("N[",Worksheet!AM370,"]")</f>
        <v>N[6,35]</v>
      </c>
      <c r="Y376" t="str">
        <f>CONCATENATE($Y$4,": ",CONCATENATE("N[",Worksheet!AN370,"]"))</f>
        <v xml:space="preserve"> (Соединительные трубы) Газовая линия : N[9,52]</v>
      </c>
      <c r="Z376" t="str">
        <f>CONCATENATE($Z$4,": ",CONCATENATE("N[",Worksheet!P370,"]"))</f>
        <v xml:space="preserve"> (Соединительные трубы) Максимальная длина трубопровода: N[15]</v>
      </c>
      <c r="AA376" t="str">
        <f>CONCATENATE($AA$4,": ",CONCATENATE("S[",Worksheet!Q370,"]"))</f>
        <v xml:space="preserve"> (Соединительные трубы) Максимальный перепад высот: S[10]</v>
      </c>
      <c r="AB376" t="str">
        <f>CONCATENATE($AB$4,": ",CONCATENATE("S[",CONCATENATE("от ",Worksheet!W370," до +",Worksheet!X370),"]"))</f>
        <v xml:space="preserve"> (Допустимая темп. наружного воздуха) Охлаждение: S[от -15 до +43]</v>
      </c>
      <c r="AC376" t="str">
        <f>CONCATENATE($AC$4,": ",CONCATENATE("S[",CONCATENATE("от ",Worksheet!Y370," до +",Worksheet!Z370),"]"))</f>
        <v xml:space="preserve"> (Допустимая темп. наружного воздуха) Обогрев: S[от -15 до +24]</v>
      </c>
    </row>
    <row r="377" spans="1:29" x14ac:dyDescent="0.25">
      <c r="A377" t="str">
        <f>CONCATENATE($A$4,": ",CONCATENATE("E[",Worksheet!B371,"]"))</f>
        <v>Производитель: E[TOSOT]</v>
      </c>
      <c r="B377" s="11" t="str">
        <f>CONCATENATE($B$4,": ",CONCATENATE(Worksheet!C371,"[",IF(LEFT(TRIM(Worksheet!D371),6)="Сплит-","Сплит-система",IF(LEFT(TRIM(Worksheet!D371),1)="Блок н","Наружный блок","Блок внутренний")),"]"))</f>
        <v xml:space="preserve"> Тип: RAC[Сплит-система]</v>
      </c>
      <c r="C377" t="str">
        <f>CONCATENATE($C$4,": ",CONCATENATE("N[",Worksheet!L371,"]"))</f>
        <v xml:space="preserve"> (Сплит система) Холодопроизводительность: N[3,5 (0,9–3,7)]</v>
      </c>
      <c r="D377" t="str">
        <f>CONCATENATE($D$4,": ",CONCATENATE("N[",Worksheet!AC371,"]"))</f>
        <v xml:space="preserve"> (Сплит система) Площадь помещения: N[]</v>
      </c>
      <c r="E377" t="str">
        <f>CONCATENATE($E$4,": ",IF(Worksheet!K371="Y",CONCATENATE("S[","да]"),CONCATENATE("S[","нет]")))</f>
        <v xml:space="preserve"> (Сплит система) Инвертор: S[да]</v>
      </c>
      <c r="F377" t="str">
        <f>CONCATENATE($F$4,": ",CONCATENATE("N[",Worksheet!M371,"]"))</f>
        <v xml:space="preserve"> (Сплит система) Теплопроизводительность: N[3,50 (0,90–4,00)]</v>
      </c>
      <c r="G377" t="str">
        <f>CONCATENATE($G$4,": ",CONCATENATE("N[",Worksheet!N371,"]"))</f>
        <v xml:space="preserve"> (Потребляемая мощность) Охлаждение: N[1,083 (0,220–1,300)]</v>
      </c>
      <c r="H377" t="str">
        <f>CONCATENATE($H$4,": ",CONCATENATE("N[",Worksheet!O371,"]"))</f>
        <v xml:space="preserve"> (Потребляемая мощность) Обогрев: N[0,918 (0,220–1,500)]</v>
      </c>
      <c r="I377" t="str">
        <f t="shared" si="51"/>
        <v xml:space="preserve"> (Рабочий ток) Охлаждение: </v>
      </c>
      <c r="J377" t="str">
        <f t="shared" si="61"/>
        <v xml:space="preserve"> (Рабочий ток) Обогрев: </v>
      </c>
      <c r="K377" t="str">
        <f t="shared" si="61"/>
        <v xml:space="preserve"> (Рабочий ток) Обогрев: </v>
      </c>
      <c r="L377" t="str">
        <f>CONCATENATE($L$4,": ",CONCATENATE("S[",Worksheet!AT371,"]"))</f>
        <v xml:space="preserve"> (Рабочий ток) Хладагент: S[R32]</v>
      </c>
      <c r="M377" t="str">
        <f t="shared" si="53"/>
        <v xml:space="preserve"> (Рабочий ток) Количество хладагента: </v>
      </c>
      <c r="N377" t="str">
        <f t="shared" si="54"/>
        <v xml:space="preserve"> (Рабочий ток) Объем рециркулируемого воздуха внутреннего блока: </v>
      </c>
      <c r="O377" t="str">
        <f t="shared" si="55"/>
        <v xml:space="preserve"> (Внутренний блок) Размеры (Ш × Г × В): </v>
      </c>
      <c r="P377" t="str">
        <f t="shared" si="56"/>
        <v xml:space="preserve"> (Внутренний блок) Упаковка (Ш × Г × В): </v>
      </c>
      <c r="Q377" t="str">
        <f t="shared" si="57"/>
        <v xml:space="preserve"> (Внутренний блок) Масса (нетто / брутто): </v>
      </c>
      <c r="R377" t="str">
        <f>CONCATENATE($R$4,": ",CONCATENATE("S[",CONCATENATE(Worksheet!R371," / ",Worksheet!S371),"]"))</f>
        <v xml:space="preserve"> (Внутренний блок) Уровень шума мин. / макс.: S[ / ]</v>
      </c>
      <c r="S377" t="str">
        <f>CONCATENATE($S$4,": ",CONCATENATE("S[",Worksheet!AK371,"]"))</f>
        <v xml:space="preserve"> (Наружный блок) Марка компрессора: S[Gree]</v>
      </c>
      <c r="T377" t="str">
        <f t="shared" si="58"/>
        <v xml:space="preserve"> (Наружный блок) Размеры (Ш × Г × В): </v>
      </c>
      <c r="U377" t="str">
        <f t="shared" si="59"/>
        <v xml:space="preserve"> (Наружный блок) Упаковка (Ш × Г × В): </v>
      </c>
      <c r="V377" t="str">
        <f t="shared" si="60"/>
        <v xml:space="preserve"> (Наружный блок) Масса (нетто / брутто): </v>
      </c>
      <c r="W377" t="str">
        <f>CONCATENATE($W$4,": ",CONCATENATE("N[",Worksheet!V371,"]"))</f>
        <v xml:space="preserve"> (Наружный блок) Максимальный уровень шума: N[]</v>
      </c>
      <c r="X377" t="str">
        <f>CONCATENATE("N[",Worksheet!AM371,"]")</f>
        <v>N[6]</v>
      </c>
      <c r="Y377" t="str">
        <f>CONCATENATE($Y$4,": ",CONCATENATE("N[",Worksheet!AN371,"]"))</f>
        <v xml:space="preserve"> (Соединительные трубы) Газовая линия : N[9,52]</v>
      </c>
      <c r="Z377" t="str">
        <f>CONCATENATE($Z$4,": ",CONCATENATE("N[",Worksheet!P371,"]"))</f>
        <v xml:space="preserve"> (Соединительные трубы) Максимальная длина трубопровода: N[15]</v>
      </c>
      <c r="AA377" t="str">
        <f>CONCATENATE($AA$4,": ",CONCATENATE("S[",Worksheet!Q371,"]"))</f>
        <v xml:space="preserve"> (Соединительные трубы) Максимальный перепад высот: S[10]</v>
      </c>
      <c r="AB377" t="str">
        <f>CONCATENATE($AB$4,": ",CONCATENATE("S[",CONCATENATE("от ",Worksheet!W371," до +",Worksheet!X371),"]"))</f>
        <v xml:space="preserve"> (Допустимая темп. наружного воздуха) Охлаждение: S[от -15 до +43]</v>
      </c>
      <c r="AC377" t="str">
        <f>CONCATENATE($AC$4,": ",CONCATENATE("S[",CONCATENATE("от ",Worksheet!Y371," до +",Worksheet!Z371),"]"))</f>
        <v xml:space="preserve"> (Допустимая темп. наружного воздуха) Обогрев: S[от -15 до +24]</v>
      </c>
    </row>
    <row r="378" spans="1:29" x14ac:dyDescent="0.25">
      <c r="A378" t="str">
        <f>CONCATENATE($A$4,": ",CONCATENATE("E[",Worksheet!B372,"]"))</f>
        <v>Производитель: E[TOSOT]</v>
      </c>
      <c r="B378" s="11" t="str">
        <f>CONCATENATE($B$4,": ",CONCATENATE(Worksheet!C372,"[",IF(LEFT(TRIM(Worksheet!D372),6)="Сплит-","Сплит-система",IF(LEFT(TRIM(Worksheet!D372),1)="Блок н","Наружный блок","Блок внутренний")),"]"))</f>
        <v xml:space="preserve"> Тип: RAC[Сплит-система]</v>
      </c>
      <c r="C378" t="str">
        <f>CONCATENATE($C$4,": ",CONCATENATE("N[",Worksheet!L372,"]"))</f>
        <v xml:space="preserve"> (Сплит система) Холодопроизводительность: N[4,60 (0,65–5,20)]</v>
      </c>
      <c r="D378" t="str">
        <f>CONCATENATE($D$4,": ",CONCATENATE("N[",Worksheet!AC372,"]"))</f>
        <v xml:space="preserve"> (Сплит система) Площадь помещения: N[35]</v>
      </c>
      <c r="E378" t="str">
        <f>CONCATENATE($E$4,": ",IF(Worksheet!K372="Y",CONCATENATE("S[","да]"),CONCATENATE("S[","нет]")))</f>
        <v xml:space="preserve"> (Сплит система) Инвертор: S[да]</v>
      </c>
      <c r="F378" t="str">
        <f>CONCATENATE($F$4,": ",CONCATENATE("N[",Worksheet!M372,"]"))</f>
        <v xml:space="preserve"> (Сплит система) Теплопроизводительность: N[5,20 (0,70–5,40)]</v>
      </c>
      <c r="G378" t="str">
        <f>CONCATENATE($G$4,": ",CONCATENATE("N[",Worksheet!N372,"]"))</f>
        <v xml:space="preserve"> (Потребляемая мощность) Охлаждение: N[1,430 (0,150–1,700)]</v>
      </c>
      <c r="H378" t="str">
        <f>CONCATENATE($H$4,": ",CONCATENATE("N[",Worksheet!O372,"]"))</f>
        <v xml:space="preserve"> (Потребляемая мощность) Обогрев: N[1,400 (0,160–1,600)]</v>
      </c>
      <c r="I378" t="str">
        <f t="shared" si="51"/>
        <v xml:space="preserve"> (Рабочий ток) Охлаждение: </v>
      </c>
      <c r="J378" t="str">
        <f t="shared" si="61"/>
        <v xml:space="preserve"> (Рабочий ток) Обогрев: </v>
      </c>
      <c r="K378" t="str">
        <f t="shared" si="61"/>
        <v xml:space="preserve"> (Рабочий ток) Обогрев: </v>
      </c>
      <c r="L378" t="str">
        <f>CONCATENATE($L$4,": ",CONCATENATE("S[",Worksheet!AT372,"]"))</f>
        <v xml:space="preserve"> (Рабочий ток) Хладагент: S[R32]</v>
      </c>
      <c r="M378" t="str">
        <f t="shared" si="53"/>
        <v xml:space="preserve"> (Рабочий ток) Количество хладагента: </v>
      </c>
      <c r="N378" t="str">
        <f t="shared" si="54"/>
        <v xml:space="preserve"> (Рабочий ток) Объем рециркулируемого воздуха внутреннего блока: </v>
      </c>
      <c r="O378" t="str">
        <f t="shared" si="55"/>
        <v xml:space="preserve"> (Внутренний блок) Размеры (Ш × Г × В): </v>
      </c>
      <c r="P378" t="str">
        <f t="shared" si="56"/>
        <v xml:space="preserve"> (Внутренний блок) Упаковка (Ш × Г × В): </v>
      </c>
      <c r="Q378" t="str">
        <f t="shared" si="57"/>
        <v xml:space="preserve"> (Внутренний блок) Масса (нетто / брутто): </v>
      </c>
      <c r="R378" t="str">
        <f>CONCATENATE($R$4,": ",CONCATENATE("S[",CONCATENATE(Worksheet!R372," / ",Worksheet!S372),"]"))</f>
        <v xml:space="preserve"> (Внутренний блок) Уровень шума мин. / макс.: S[ / ]</v>
      </c>
      <c r="S378" t="str">
        <f>CONCATENATE($S$4,": ",CONCATENATE("S[",Worksheet!AK372,"]"))</f>
        <v xml:space="preserve"> (Наружный блок) Марка компрессора: S[Gree]</v>
      </c>
      <c r="T378" t="str">
        <f t="shared" si="58"/>
        <v xml:space="preserve"> (Наружный блок) Размеры (Ш × Г × В): </v>
      </c>
      <c r="U378" t="str">
        <f t="shared" si="59"/>
        <v xml:space="preserve"> (Наружный блок) Упаковка (Ш × Г × В): </v>
      </c>
      <c r="V378" t="str">
        <f t="shared" si="60"/>
        <v xml:space="preserve"> (Наружный блок) Масса (нетто / брутто): </v>
      </c>
      <c r="W378" t="str">
        <f>CONCATENATE($W$4,": ",CONCATENATE("N[",Worksheet!V372,"]"))</f>
        <v xml:space="preserve"> (Наружный блок) Максимальный уровень шума: N[]</v>
      </c>
      <c r="X378" t="str">
        <f>CONCATENATE("N[",Worksheet!AM372,"]")</f>
        <v>N[6,35]</v>
      </c>
      <c r="Y378" t="str">
        <f>CONCATENATE($Y$4,": ",CONCATENATE("N[",Worksheet!AN372,"]"))</f>
        <v xml:space="preserve"> (Соединительные трубы) Газовая линия : N[9,52]</v>
      </c>
      <c r="Z378" t="str">
        <f>CONCATENATE($Z$4,": ",CONCATENATE("N[",Worksheet!P372,"]"))</f>
        <v xml:space="preserve"> (Соединительные трубы) Максимальная длина трубопровода: N[20]</v>
      </c>
      <c r="AA378" t="str">
        <f>CONCATENATE($AA$4,": ",CONCATENATE("S[",Worksheet!Q372,"]"))</f>
        <v xml:space="preserve"> (Соединительные трубы) Максимальный перепад высот: S[10]</v>
      </c>
      <c r="AB378" t="str">
        <f>CONCATENATE($AB$4,": ",CONCATENATE("S[",CONCATENATE("от ",Worksheet!W372," до +",Worksheet!X372),"]"))</f>
        <v xml:space="preserve"> (Допустимая темп. наружного воздуха) Охлаждение: S[от -15 до +43]</v>
      </c>
      <c r="AC378" t="str">
        <f>CONCATENATE($AC$4,": ",CONCATENATE("S[",CONCATENATE("от ",Worksheet!Y372," до +",Worksheet!Z372),"]"))</f>
        <v xml:space="preserve"> (Допустимая темп. наружного воздуха) Обогрев: S[от -15 до +24]</v>
      </c>
    </row>
    <row r="379" spans="1:29" x14ac:dyDescent="0.25">
      <c r="A379" t="str">
        <f>CONCATENATE($A$4,": ",CONCATENATE("E[",Worksheet!B373,"]"))</f>
        <v>Производитель: E[TOSOT]</v>
      </c>
      <c r="B379" s="11" t="str">
        <f>CONCATENATE($B$4,": ",CONCATENATE(Worksheet!C373,"[",IF(LEFT(TRIM(Worksheet!D373),6)="Сплит-","Сплит-система",IF(LEFT(TRIM(Worksheet!D373),1)="Блок н","Наружный блок","Блок внутренний")),"]"))</f>
        <v xml:space="preserve"> Тип: RAC[Сплит-система]</v>
      </c>
      <c r="C379" t="str">
        <f>CONCATENATE($C$4,": ",CONCATENATE("N[",Worksheet!L373,"]"))</f>
        <v xml:space="preserve"> (Сплит система) Холодопроизводительность: N[4,6 (1,00–5,3)]</v>
      </c>
      <c r="D379" t="str">
        <f>CONCATENATE($D$4,": ",CONCATENATE("N[",Worksheet!AC373,"]"))</f>
        <v xml:space="preserve"> (Сплит система) Площадь помещения: N[]</v>
      </c>
      <c r="E379" t="str">
        <f>CONCATENATE($E$4,": ",IF(Worksheet!K373="Y",CONCATENATE("S[","да]"),CONCATENATE("S[","нет]")))</f>
        <v xml:space="preserve"> (Сплит система) Инвертор: S[да]</v>
      </c>
      <c r="F379" t="str">
        <f>CONCATENATE($F$4,": ",CONCATENATE("N[",Worksheet!M373,"]"))</f>
        <v xml:space="preserve"> (Сплит система) Теплопроизводительность: N[5,20 (1,00–5,65)]</v>
      </c>
      <c r="G379" t="str">
        <f>CONCATENATE($G$4,": ",CONCATENATE("N[",Worksheet!N373,"]"))</f>
        <v xml:space="preserve"> (Потребляемая мощность) Охлаждение: N[1,355 (0,420–1,800)]</v>
      </c>
      <c r="H379" t="str">
        <f>CONCATENATE($H$4,": ",CONCATENATE("N[",Worksheet!O373,"]"))</f>
        <v xml:space="preserve"> (Потребляемая мощность) Обогрев: N[1,340 (0,420–1,900)]</v>
      </c>
      <c r="I379" t="str">
        <f t="shared" si="51"/>
        <v xml:space="preserve"> (Рабочий ток) Охлаждение: </v>
      </c>
      <c r="J379" t="str">
        <f t="shared" si="61"/>
        <v xml:space="preserve"> (Рабочий ток) Обогрев: </v>
      </c>
      <c r="K379" t="str">
        <f t="shared" si="61"/>
        <v xml:space="preserve"> (Рабочий ток) Обогрев: </v>
      </c>
      <c r="L379" t="str">
        <f>CONCATENATE($L$4,": ",CONCATENATE("S[",Worksheet!AT373,"]"))</f>
        <v xml:space="preserve"> (Рабочий ток) Хладагент: S[R32]</v>
      </c>
      <c r="M379" t="str">
        <f t="shared" si="53"/>
        <v xml:space="preserve"> (Рабочий ток) Количество хладагента: </v>
      </c>
      <c r="N379" t="str">
        <f t="shared" si="54"/>
        <v xml:space="preserve"> (Рабочий ток) Объем рециркулируемого воздуха внутреннего блока: </v>
      </c>
      <c r="O379" t="str">
        <f t="shared" si="55"/>
        <v xml:space="preserve"> (Внутренний блок) Размеры (Ш × Г × В): </v>
      </c>
      <c r="P379" t="str">
        <f t="shared" si="56"/>
        <v xml:space="preserve"> (Внутренний блок) Упаковка (Ш × Г × В): </v>
      </c>
      <c r="Q379" t="str">
        <f t="shared" si="57"/>
        <v xml:space="preserve"> (Внутренний блок) Масса (нетто / брутто): </v>
      </c>
      <c r="R379" t="str">
        <f>CONCATENATE($R$4,": ",CONCATENATE("S[",CONCATENATE(Worksheet!R373," / ",Worksheet!S373),"]"))</f>
        <v xml:space="preserve"> (Внутренний блок) Уровень шума мин. / макс.: S[ / ]</v>
      </c>
      <c r="S379" t="str">
        <f>CONCATENATE($S$4,": ",CONCATENATE("S[",Worksheet!AK373,"]"))</f>
        <v xml:space="preserve"> (Наружный блок) Марка компрессора: S[Gree]</v>
      </c>
      <c r="T379" t="str">
        <f t="shared" si="58"/>
        <v xml:space="preserve"> (Наружный блок) Размеры (Ш × Г × В): </v>
      </c>
      <c r="U379" t="str">
        <f t="shared" si="59"/>
        <v xml:space="preserve"> (Наружный блок) Упаковка (Ш × Г × В): </v>
      </c>
      <c r="V379" t="str">
        <f t="shared" si="60"/>
        <v xml:space="preserve"> (Наружный блок) Масса (нетто / брутто): </v>
      </c>
      <c r="W379" t="str">
        <f>CONCATENATE($W$4,": ",CONCATENATE("N[",Worksheet!V373,"]"))</f>
        <v xml:space="preserve"> (Наружный блок) Максимальный уровень шума: N[]</v>
      </c>
      <c r="X379" t="str">
        <f>CONCATENATE("N[",Worksheet!AM373,"]")</f>
        <v>N[6]</v>
      </c>
      <c r="Y379" t="str">
        <f>CONCATENATE($Y$4,": ",CONCATENATE("N[",Worksheet!AN373,"]"))</f>
        <v xml:space="preserve"> (Соединительные трубы) Газовая линия : N[9,52]</v>
      </c>
      <c r="Z379" t="str">
        <f>CONCATENATE($Z$4,": ",CONCATENATE("N[",Worksheet!P373,"]"))</f>
        <v xml:space="preserve"> (Соединительные трубы) Максимальная длина трубопровода: N[25]</v>
      </c>
      <c r="AA379" t="str">
        <f>CONCATENATE($AA$4,": ",CONCATENATE("S[",Worksheet!Q373,"]"))</f>
        <v xml:space="preserve"> (Соединительные трубы) Максимальный перепад высот: S[10]</v>
      </c>
      <c r="AB379" t="str">
        <f>CONCATENATE($AB$4,": ",CONCATENATE("S[",CONCATENATE("от ",Worksheet!W373," до +",Worksheet!X373),"]"))</f>
        <v xml:space="preserve"> (Допустимая темп. наружного воздуха) Охлаждение: S[от -15 до +43]</v>
      </c>
      <c r="AC379" t="str">
        <f>CONCATENATE($AC$4,": ",CONCATENATE("S[",CONCATENATE("от ",Worksheet!Y373," до +",Worksheet!Z373),"]"))</f>
        <v xml:space="preserve"> (Допустимая темп. наружного воздуха) Обогрев: S[от -15 до +24]</v>
      </c>
    </row>
    <row r="380" spans="1:29" x14ac:dyDescent="0.25">
      <c r="A380" t="str">
        <f>CONCATENATE($A$4,": ",CONCATENATE("E[",Worksheet!B374,"]"))</f>
        <v>Производитель: E[TOSOT]</v>
      </c>
      <c r="B380" s="11" t="str">
        <f>CONCATENATE($B$4,": ",CONCATENATE(Worksheet!C374,"[",IF(LEFT(TRIM(Worksheet!D374),6)="Сплит-","Сплит-система",IF(LEFT(TRIM(Worksheet!D374),1)="Блок н","Наружный блок","Блок внутренний")),"]"))</f>
        <v xml:space="preserve"> Тип: RAC[Сплит-система]</v>
      </c>
      <c r="C380" t="str">
        <f>CONCATENATE($C$4,": ",CONCATENATE("N[",Worksheet!L374,"]"))</f>
        <v xml:space="preserve"> (Сплит система) Холодопроизводительность: N[6,16 (1,80–6,40)]</v>
      </c>
      <c r="D380" t="str">
        <f>CONCATENATE($D$4,": ",CONCATENATE("N[",Worksheet!AC374,"]"))</f>
        <v xml:space="preserve"> (Сплит система) Площадь помещения: N[50]</v>
      </c>
      <c r="E380" t="str">
        <f>CONCATENATE($E$4,": ",IF(Worksheet!K374="Y",CONCATENATE("S[","да]"),CONCATENATE("S[","нет]")))</f>
        <v xml:space="preserve"> (Сплит система) Инвертор: S[да]</v>
      </c>
      <c r="F380" t="str">
        <f>CONCATENATE($F$4,": ",CONCATENATE("N[",Worksheet!M374,"]"))</f>
        <v xml:space="preserve"> (Сплит система) Теплопроизводительность: N[6,45 (1,60–6,60)]</v>
      </c>
      <c r="G380" t="str">
        <f>CONCATENATE($G$4,": ",CONCATENATE("N[",Worksheet!N374,"]"))</f>
        <v xml:space="preserve"> (Потребляемая мощность) Охлаждение: N[1,760 (0,600–2,500)]</v>
      </c>
      <c r="H380" t="str">
        <f>CONCATENATE($H$4,": ",CONCATENATE("N[",Worksheet!O374,"]"))</f>
        <v xml:space="preserve"> (Потребляемая мощность) Обогрев: N[1,860 (0,650–2,600)]</v>
      </c>
      <c r="I380" t="str">
        <f t="shared" si="51"/>
        <v xml:space="preserve"> (Рабочий ток) Охлаждение: </v>
      </c>
      <c r="J380" t="str">
        <f t="shared" si="61"/>
        <v xml:space="preserve"> (Рабочий ток) Обогрев: </v>
      </c>
      <c r="K380" t="str">
        <f t="shared" si="61"/>
        <v xml:space="preserve"> (Рабочий ток) Обогрев: </v>
      </c>
      <c r="L380" t="str">
        <f>CONCATENATE($L$4,": ",CONCATENATE("S[",Worksheet!AT374,"]"))</f>
        <v xml:space="preserve"> (Рабочий ток) Хладагент: S[R32]</v>
      </c>
      <c r="M380" t="str">
        <f t="shared" si="53"/>
        <v xml:space="preserve"> (Рабочий ток) Количество хладагента: </v>
      </c>
      <c r="N380" t="str">
        <f t="shared" si="54"/>
        <v xml:space="preserve"> (Рабочий ток) Объем рециркулируемого воздуха внутреннего блока: </v>
      </c>
      <c r="O380" t="str">
        <f t="shared" si="55"/>
        <v xml:space="preserve"> (Внутренний блок) Размеры (Ш × Г × В): </v>
      </c>
      <c r="P380" t="str">
        <f t="shared" si="56"/>
        <v xml:space="preserve"> (Внутренний блок) Упаковка (Ш × Г × В): </v>
      </c>
      <c r="Q380" t="str">
        <f t="shared" si="57"/>
        <v xml:space="preserve"> (Внутренний блок) Масса (нетто / брутто): </v>
      </c>
      <c r="R380" t="str">
        <f>CONCATENATE($R$4,": ",CONCATENATE("S[",CONCATENATE(Worksheet!R374," / ",Worksheet!S374),"]"))</f>
        <v xml:space="preserve"> (Внутренний блок) Уровень шума мин. / макс.: S[ / ]</v>
      </c>
      <c r="S380" t="str">
        <f>CONCATENATE($S$4,": ",CONCATENATE("S[",Worksheet!AK374,"]"))</f>
        <v xml:space="preserve"> (Наружный блок) Марка компрессора: S[Gree]</v>
      </c>
      <c r="T380" t="str">
        <f t="shared" si="58"/>
        <v xml:space="preserve"> (Наружный блок) Размеры (Ш × Г × В): </v>
      </c>
      <c r="U380" t="str">
        <f t="shared" si="59"/>
        <v xml:space="preserve"> (Наружный блок) Упаковка (Ш × Г × В): </v>
      </c>
      <c r="V380" t="str">
        <f t="shared" si="60"/>
        <v xml:space="preserve"> (Наружный блок) Масса (нетто / брутто): </v>
      </c>
      <c r="W380" t="str">
        <f>CONCATENATE($W$4,": ",CONCATENATE("N[",Worksheet!V374,"]"))</f>
        <v xml:space="preserve"> (Наружный блок) Максимальный уровень шума: N[]</v>
      </c>
      <c r="X380" t="str">
        <f>CONCATENATE("N[",Worksheet!AM374,"]")</f>
        <v>N[6,35]</v>
      </c>
      <c r="Y380" t="str">
        <f>CONCATENATE($Y$4,": ",CONCATENATE("N[",Worksheet!AN374,"]"))</f>
        <v xml:space="preserve"> (Соединительные трубы) Газовая линия : N[15,9]</v>
      </c>
      <c r="Z380" t="str">
        <f>CONCATENATE($Z$4,": ",CONCATENATE("N[",Worksheet!P374,"]"))</f>
        <v xml:space="preserve"> (Соединительные трубы) Максимальная длина трубопровода: N[25]</v>
      </c>
      <c r="AA380" t="str">
        <f>CONCATENATE($AA$4,": ",CONCATENATE("S[",Worksheet!Q374,"]"))</f>
        <v xml:space="preserve"> (Соединительные трубы) Максимальный перепад высот: S[10]</v>
      </c>
      <c r="AB380" t="str">
        <f>CONCATENATE($AB$4,": ",CONCATENATE("S[",CONCATENATE("от ",Worksheet!W374," до +",Worksheet!X374),"]"))</f>
        <v xml:space="preserve"> (Допустимая темп. наружного воздуха) Охлаждение: S[от -15 до +43]</v>
      </c>
      <c r="AC380" t="str">
        <f>CONCATENATE($AC$4,": ",CONCATENATE("S[",CONCATENATE("от ",Worksheet!Y374," до +",Worksheet!Z374),"]"))</f>
        <v xml:space="preserve"> (Допустимая темп. наружного воздуха) Обогрев: S[от -15 до +24]</v>
      </c>
    </row>
    <row r="381" spans="1:29" x14ac:dyDescent="0.25">
      <c r="A381" t="str">
        <f>CONCATENATE($A$4,": ",CONCATENATE("E[",Worksheet!B375,"]"))</f>
        <v>Производитель: E[TOSOT]</v>
      </c>
      <c r="B381" s="11" t="str">
        <f>CONCATENATE($B$4,": ",CONCATENATE(Worksheet!C375,"[",IF(LEFT(TRIM(Worksheet!D375),6)="Сплит-","Сплит-система",IF(LEFT(TRIM(Worksheet!D375),1)="Блок н","Наружный блок","Блок внутренний")),"]"))</f>
        <v xml:space="preserve"> Тип: RAC[Сплит-система]</v>
      </c>
      <c r="C381" t="str">
        <f>CONCATENATE($C$4,": ",CONCATENATE("N[",Worksheet!L375,"]"))</f>
        <v xml:space="preserve"> (Сплит система) Холодопроизводительность: N[6,2 (1,8–6,9)]</v>
      </c>
      <c r="D381" t="str">
        <f>CONCATENATE($D$4,": ",CONCATENATE("N[",Worksheet!AC375,"]"))</f>
        <v xml:space="preserve"> (Сплит система) Площадь помещения: N[]</v>
      </c>
      <c r="E381" t="str">
        <f>CONCATENATE($E$4,": ",IF(Worksheet!K375="Y",CONCATENATE("S[","да]"),CONCATENATE("S[","нет]")))</f>
        <v xml:space="preserve"> (Сплит система) Инвертор: S[да]</v>
      </c>
      <c r="F381" t="str">
        <f>CONCATENATE($F$4,": ",CONCATENATE("N[",Worksheet!M375,"]"))</f>
        <v xml:space="preserve"> (Сплит система) Теплопроизводительность: N[6,50 (1,30–7,03)]</v>
      </c>
      <c r="G381" t="str">
        <f>CONCATENATE($G$4,": ",CONCATENATE("N[",Worksheet!N375,"]"))</f>
        <v xml:space="preserve"> (Потребляемая мощность) Охлаждение: N[1,827 (0,450–2,200)]</v>
      </c>
      <c r="H381" t="str">
        <f>CONCATENATE($H$4,": ",CONCATENATE("N[",Worksheet!O375,"]"))</f>
        <v xml:space="preserve"> (Потребляемая мощность) Обогрев: N[1,912 (0,450–2,300)]</v>
      </c>
      <c r="I381" t="str">
        <f t="shared" si="51"/>
        <v xml:space="preserve"> (Рабочий ток) Охлаждение: </v>
      </c>
      <c r="J381" t="str">
        <f t="shared" si="61"/>
        <v xml:space="preserve"> (Рабочий ток) Обогрев: </v>
      </c>
      <c r="K381" t="str">
        <f t="shared" si="61"/>
        <v xml:space="preserve"> (Рабочий ток) Обогрев: </v>
      </c>
      <c r="L381" t="str">
        <f>CONCATENATE($L$4,": ",CONCATENATE("S[",Worksheet!AT375,"]"))</f>
        <v xml:space="preserve"> (Рабочий ток) Хладагент: S[R32]</v>
      </c>
      <c r="M381" t="str">
        <f t="shared" si="53"/>
        <v xml:space="preserve"> (Рабочий ток) Количество хладагента: </v>
      </c>
      <c r="N381" t="str">
        <f t="shared" si="54"/>
        <v xml:space="preserve"> (Рабочий ток) Объем рециркулируемого воздуха внутреннего блока: </v>
      </c>
      <c r="O381" t="str">
        <f t="shared" si="55"/>
        <v xml:space="preserve"> (Внутренний блок) Размеры (Ш × Г × В): </v>
      </c>
      <c r="P381" t="str">
        <f t="shared" si="56"/>
        <v xml:space="preserve"> (Внутренний блок) Упаковка (Ш × Г × В): </v>
      </c>
      <c r="Q381" t="str">
        <f t="shared" si="57"/>
        <v xml:space="preserve"> (Внутренний блок) Масса (нетто / брутто): </v>
      </c>
      <c r="R381" t="str">
        <f>CONCATENATE($R$4,": ",CONCATENATE("S[",CONCATENATE(Worksheet!R375," / ",Worksheet!S375),"]"))</f>
        <v xml:space="preserve"> (Внутренний блок) Уровень шума мин. / макс.: S[ / ]</v>
      </c>
      <c r="S381" t="str">
        <f>CONCATENATE($S$4,": ",CONCATENATE("S[",Worksheet!AK375,"]"))</f>
        <v xml:space="preserve"> (Наружный блок) Марка компрессора: S[Gree]</v>
      </c>
      <c r="T381" t="str">
        <f t="shared" si="58"/>
        <v xml:space="preserve"> (Наружный блок) Размеры (Ш × Г × В): </v>
      </c>
      <c r="U381" t="str">
        <f t="shared" si="59"/>
        <v xml:space="preserve"> (Наружный блок) Упаковка (Ш × Г × В): </v>
      </c>
      <c r="V381" t="str">
        <f t="shared" si="60"/>
        <v xml:space="preserve"> (Наружный блок) Масса (нетто / брутто): </v>
      </c>
      <c r="W381" t="str">
        <f>CONCATENATE($W$4,": ",CONCATENATE("N[",Worksheet!V375,"]"))</f>
        <v xml:space="preserve"> (Наружный блок) Максимальный уровень шума: N[]</v>
      </c>
      <c r="X381" t="str">
        <f>CONCATENATE("N[",Worksheet!AM375,"]")</f>
        <v>N[6]</v>
      </c>
      <c r="Y381" t="str">
        <f>CONCATENATE($Y$4,": ",CONCATENATE("N[",Worksheet!AN375,"]"))</f>
        <v xml:space="preserve"> (Соединительные трубы) Газовая линия : N[12]</v>
      </c>
      <c r="Z381" t="str">
        <f>CONCATENATE($Z$4,": ",CONCATENATE("N[",Worksheet!P375,"]"))</f>
        <v xml:space="preserve"> (Соединительные трубы) Максимальная длина трубопровода: N[25]</v>
      </c>
      <c r="AA381" t="str">
        <f>CONCATENATE($AA$4,": ",CONCATENATE("S[",Worksheet!Q375,"]"))</f>
        <v xml:space="preserve"> (Соединительные трубы) Максимальный перепад высот: S[10]</v>
      </c>
      <c r="AB381" t="str">
        <f>CONCATENATE($AB$4,": ",CONCATENATE("S[",CONCATENATE("от ",Worksheet!W375," до +",Worksheet!X375),"]"))</f>
        <v xml:space="preserve"> (Допустимая темп. наружного воздуха) Охлаждение: S[от -15 до +43]</v>
      </c>
      <c r="AC381" t="str">
        <f>CONCATENATE($AC$4,": ",CONCATENATE("S[",CONCATENATE("от ",Worksheet!Y375," до +",Worksheet!Z375),"]"))</f>
        <v xml:space="preserve"> (Допустимая темп. наружного воздуха) Обогрев: S[от -15 до +24]</v>
      </c>
    </row>
    <row r="382" spans="1:29" x14ac:dyDescent="0.25">
      <c r="A382" t="str">
        <f>CONCATENATE($A$4,": ",CONCATENATE("E[",Worksheet!B376,"]"))</f>
        <v>Производитель: E[TOSOT]</v>
      </c>
      <c r="B382" s="11" t="str">
        <f>CONCATENATE($B$4,": ",CONCATENATE(Worksheet!C376,"[",IF(LEFT(TRIM(Worksheet!D376),6)="Сплит-","Сплит-система",IF(LEFT(TRIM(Worksheet!D376),1)="Блок н","Наружный блок","Блок внутренний")),"]"))</f>
        <v xml:space="preserve"> Тип: RAC[Сплит-система]</v>
      </c>
      <c r="C382" t="str">
        <f>CONCATENATE($C$4,": ",CONCATENATE("N[",Worksheet!L376,"]"))</f>
        <v xml:space="preserve"> (Сплит система) Холодопроизводительность: N[2,25]</v>
      </c>
      <c r="D382" t="str">
        <f>CONCATENATE($D$4,": ",CONCATENATE("N[",Worksheet!AC376,"]"))</f>
        <v xml:space="preserve"> (Сплит система) Площадь помещения: N[10]</v>
      </c>
      <c r="E382" t="str">
        <f>CONCATENATE($E$4,": ",IF(Worksheet!K376="Y",CONCATENATE("S[","да]"),CONCATENATE("S[","нет]")))</f>
        <v xml:space="preserve"> (Сплит система) Инвертор: S[нет]</v>
      </c>
      <c r="F382" t="str">
        <f>CONCATENATE($F$4,": ",CONCATENATE("N[",Worksheet!M376,"]"))</f>
        <v xml:space="preserve"> (Сплит система) Теплопроизводительность: N[2,35]</v>
      </c>
      <c r="G382" t="str">
        <f>CONCATENATE($G$4,": ",CONCATENATE("N[",Worksheet!N376,"]"))</f>
        <v xml:space="preserve"> (Потребляемая мощность) Охлаждение: N[0,700]</v>
      </c>
      <c r="H382" t="str">
        <f>CONCATENATE($H$4,": ",CONCATENATE("N[",Worksheet!O376,"]"))</f>
        <v xml:space="preserve"> (Потребляемая мощность) Обогрев: N[0,651]</v>
      </c>
      <c r="I382" t="str">
        <f t="shared" si="51"/>
        <v xml:space="preserve"> (Рабочий ток) Охлаждение: </v>
      </c>
      <c r="J382" t="str">
        <f t="shared" si="61"/>
        <v xml:space="preserve"> (Рабочий ток) Обогрев: </v>
      </c>
      <c r="K382" t="str">
        <f t="shared" si="61"/>
        <v xml:space="preserve"> (Рабочий ток) Обогрев: </v>
      </c>
      <c r="L382" t="str">
        <f>CONCATENATE($L$4,": ",CONCATENATE("S[",Worksheet!AT376,"]"))</f>
        <v xml:space="preserve"> (Рабочий ток) Хладагент: S[R410A]</v>
      </c>
      <c r="M382" t="str">
        <f t="shared" si="53"/>
        <v xml:space="preserve"> (Рабочий ток) Количество хладагента: </v>
      </c>
      <c r="N382" t="str">
        <f t="shared" si="54"/>
        <v xml:space="preserve"> (Рабочий ток) Объем рециркулируемого воздуха внутреннего блока: </v>
      </c>
      <c r="O382" t="str">
        <f t="shared" si="55"/>
        <v xml:space="preserve"> (Внутренний блок) Размеры (Ш × Г × В): </v>
      </c>
      <c r="P382" t="str">
        <f t="shared" si="56"/>
        <v xml:space="preserve"> (Внутренний блок) Упаковка (Ш × Г × В): </v>
      </c>
      <c r="Q382" t="str">
        <f t="shared" si="57"/>
        <v xml:space="preserve"> (Внутренний блок) Масса (нетто / брутто): </v>
      </c>
      <c r="R382" t="str">
        <f>CONCATENATE($R$4,": ",CONCATENATE("S[",CONCATENATE(Worksheet!R376," / ",Worksheet!S376),"]"))</f>
        <v xml:space="preserve"> (Внутренний блок) Уровень шума мин. / макс.: S[ / ]</v>
      </c>
      <c r="S382" t="str">
        <f>CONCATENATE($S$4,": ",CONCATENATE("S[",Worksheet!AK376,"]"))</f>
        <v xml:space="preserve"> (Наружный блок) Марка компрессора: S[Gree]</v>
      </c>
      <c r="T382" t="str">
        <f t="shared" si="58"/>
        <v xml:space="preserve"> (Наружный блок) Размеры (Ш × Г × В): </v>
      </c>
      <c r="U382" t="str">
        <f t="shared" si="59"/>
        <v xml:space="preserve"> (Наружный блок) Упаковка (Ш × Г × В): </v>
      </c>
      <c r="V382" t="str">
        <f t="shared" si="60"/>
        <v xml:space="preserve"> (Наружный блок) Масса (нетто / брутто): </v>
      </c>
      <c r="W382" t="str">
        <f>CONCATENATE($W$4,": ",CONCATENATE("N[",Worksheet!V376,"]"))</f>
        <v xml:space="preserve"> (Наружный блок) Максимальный уровень шума: N[]</v>
      </c>
      <c r="X382" t="str">
        <f>CONCATENATE("N[",Worksheet!AM376,"]")</f>
        <v>N[6,35]</v>
      </c>
      <c r="Y382" t="str">
        <f>CONCATENATE($Y$4,": ",CONCATENATE("N[",Worksheet!AN376,"]"))</f>
        <v xml:space="preserve"> (Соединительные трубы) Газовая линия : N[9,52]</v>
      </c>
      <c r="Z382" t="str">
        <f>CONCATENATE($Z$4,": ",CONCATENATE("N[",Worksheet!P376,"]"))</f>
        <v xml:space="preserve"> (Соединительные трубы) Максимальная длина трубопровода: N[15]</v>
      </c>
      <c r="AA382" t="str">
        <f>CONCATENATE($AA$4,": ",CONCATENATE("S[",Worksheet!Q376,"]"))</f>
        <v xml:space="preserve"> (Соединительные трубы) Максимальный перепад высот: S[10]</v>
      </c>
      <c r="AB382" t="str">
        <f>CONCATENATE($AB$4,": ",CONCATENATE("S[",CONCATENATE("от ",Worksheet!W376," до +",Worksheet!X376),"]"))</f>
        <v xml:space="preserve"> (Допустимая темп. наружного воздуха) Охлаждение: S[от 18 до +43]</v>
      </c>
      <c r="AC382" t="str">
        <f>CONCATENATE($AC$4,": ",CONCATENATE("S[",CONCATENATE("от ",Worksheet!Y376," до +",Worksheet!Z376),"]"))</f>
        <v xml:space="preserve"> (Допустимая темп. наружного воздуха) Обогрев: S[от -15 до +24]</v>
      </c>
    </row>
    <row r="383" spans="1:29" x14ac:dyDescent="0.25">
      <c r="A383" t="str">
        <f>CONCATENATE($A$4,": ",CONCATENATE("E[",Worksheet!B377,"]"))</f>
        <v>Производитель: E[TOSOT]</v>
      </c>
      <c r="B383" s="11" t="str">
        <f>CONCATENATE($B$4,": ",CONCATENATE(Worksheet!C377,"[",IF(LEFT(TRIM(Worksheet!D377),6)="Сплит-","Сплит-система",IF(LEFT(TRIM(Worksheet!D377),1)="Блок н","Наружный блок","Блок внутренний")),"]"))</f>
        <v xml:space="preserve"> Тип: RAC[Сплит-система]</v>
      </c>
      <c r="C383" t="str">
        <f>CONCATENATE($C$4,": ",CONCATENATE("N[",Worksheet!L377,"]"))</f>
        <v xml:space="preserve"> (Сплит система) Холодопроизводительность: N[2,25]</v>
      </c>
      <c r="D383" t="str">
        <f>CONCATENATE($D$4,": ",CONCATENATE("N[",Worksheet!AC377,"]"))</f>
        <v xml:space="preserve"> (Сплит система) Площадь помещения: N[]</v>
      </c>
      <c r="E383" t="str">
        <f>CONCATENATE($E$4,": ",IF(Worksheet!K377="Y",CONCATENATE("S[","да]"),CONCATENATE("S[","нет]")))</f>
        <v xml:space="preserve"> (Сплит система) Инвертор: S[нет]</v>
      </c>
      <c r="F383" t="str">
        <f>CONCATENATE($F$4,": ",CONCATENATE("N[",Worksheet!M377,"]"))</f>
        <v xml:space="preserve"> (Сплит система) Теплопроизводительность: N[2,30]</v>
      </c>
      <c r="G383" t="str">
        <f>CONCATENATE($G$4,": ",CONCATENATE("N[",Worksheet!N377,"]"))</f>
        <v xml:space="preserve"> (Потребляемая мощность) Охлаждение: N[0,700]</v>
      </c>
      <c r="H383" t="str">
        <f>CONCATENATE($H$4,": ",CONCATENATE("N[",Worksheet!O377,"]"))</f>
        <v xml:space="preserve"> (Потребляемая мощность) Обогрев: N[0,637]</v>
      </c>
      <c r="I383" t="str">
        <f t="shared" si="51"/>
        <v xml:space="preserve"> (Рабочий ток) Охлаждение: </v>
      </c>
      <c r="J383" t="str">
        <f t="shared" si="61"/>
        <v xml:space="preserve"> (Рабочий ток) Обогрев: </v>
      </c>
      <c r="K383" t="str">
        <f t="shared" si="61"/>
        <v xml:space="preserve"> (Рабочий ток) Обогрев: </v>
      </c>
      <c r="L383" t="str">
        <f>CONCATENATE($L$4,": ",CONCATENATE("S[",Worksheet!AT377,"]"))</f>
        <v xml:space="preserve"> (Рабочий ток) Хладагент: S[R410A]</v>
      </c>
      <c r="M383" t="str">
        <f t="shared" si="53"/>
        <v xml:space="preserve"> (Рабочий ток) Количество хладагента: </v>
      </c>
      <c r="N383" t="str">
        <f t="shared" si="54"/>
        <v xml:space="preserve"> (Рабочий ток) Объем рециркулируемого воздуха внутреннего блока: </v>
      </c>
      <c r="O383" t="str">
        <f t="shared" si="55"/>
        <v xml:space="preserve"> (Внутренний блок) Размеры (Ш × Г × В): </v>
      </c>
      <c r="P383" t="str">
        <f t="shared" si="56"/>
        <v xml:space="preserve"> (Внутренний блок) Упаковка (Ш × Г × В): </v>
      </c>
      <c r="Q383" t="str">
        <f t="shared" si="57"/>
        <v xml:space="preserve"> (Внутренний блок) Масса (нетто / брутто): </v>
      </c>
      <c r="R383" t="str">
        <f>CONCATENATE($R$4,": ",CONCATENATE("S[",CONCATENATE(Worksheet!R377," / ",Worksheet!S377),"]"))</f>
        <v xml:space="preserve"> (Внутренний блок) Уровень шума мин. / макс.: S[ / ]</v>
      </c>
      <c r="S383" t="str">
        <f>CONCATENATE($S$4,": ",CONCATENATE("S[",Worksheet!AK377,"]"))</f>
        <v xml:space="preserve"> (Наружный блок) Марка компрессора: S[Gree]</v>
      </c>
      <c r="T383" t="str">
        <f t="shared" si="58"/>
        <v xml:space="preserve"> (Наружный блок) Размеры (Ш × Г × В): </v>
      </c>
      <c r="U383" t="str">
        <f t="shared" si="59"/>
        <v xml:space="preserve"> (Наружный блок) Упаковка (Ш × Г × В): </v>
      </c>
      <c r="V383" t="str">
        <f t="shared" si="60"/>
        <v xml:space="preserve"> (Наружный блок) Масса (нетто / брутто): </v>
      </c>
      <c r="W383" t="str">
        <f>CONCATENATE($W$4,": ",CONCATENATE("N[",Worksheet!V377,"]"))</f>
        <v xml:space="preserve"> (Наружный блок) Максимальный уровень шума: N[]</v>
      </c>
      <c r="X383" t="str">
        <f>CONCATENATE("N[",Worksheet!AM377,"]")</f>
        <v>N[6,35]</v>
      </c>
      <c r="Y383" t="str">
        <f>CONCATENATE($Y$4,": ",CONCATENATE("N[",Worksheet!AN377,"]"))</f>
        <v xml:space="preserve"> (Соединительные трубы) Газовая линия : N[9,52]</v>
      </c>
      <c r="Z383" t="str">
        <f>CONCATENATE($Z$4,": ",CONCATENATE("N[",Worksheet!P377,"]"))</f>
        <v xml:space="preserve"> (Соединительные трубы) Максимальная длина трубопровода: N[15]</v>
      </c>
      <c r="AA383" t="str">
        <f>CONCATENATE($AA$4,": ",CONCATENATE("S[",Worksheet!Q377,"]"))</f>
        <v xml:space="preserve"> (Соединительные трубы) Максимальный перепад высот: S[10]</v>
      </c>
      <c r="AB383" t="str">
        <f>CONCATENATE($AB$4,": ",CONCATENATE("S[",CONCATENATE("от ",Worksheet!W377," до +",Worksheet!X377),"]"))</f>
        <v xml:space="preserve"> (Допустимая темп. наружного воздуха) Охлаждение: S[от 18 до +43]</v>
      </c>
      <c r="AC383" t="str">
        <f>CONCATENATE($AC$4,": ",CONCATENATE("S[",CONCATENATE("от ",Worksheet!Y377," до +",Worksheet!Z377),"]"))</f>
        <v xml:space="preserve"> (Допустимая темп. наружного воздуха) Обогрев: S[от -15 до +24]</v>
      </c>
    </row>
    <row r="384" spans="1:29" x14ac:dyDescent="0.25">
      <c r="A384" t="str">
        <f>CONCATENATE($A$4,": ",CONCATENATE("E[",Worksheet!B378,"]"))</f>
        <v>Производитель: E[TOSOT]</v>
      </c>
      <c r="B384" s="11" t="str">
        <f>CONCATENATE($B$4,": ",CONCATENATE(Worksheet!C378,"[",IF(LEFT(TRIM(Worksheet!D378),6)="Сплит-","Сплит-система",IF(LEFT(TRIM(Worksheet!D378),1)="Блок н","Наружный блок","Блок внутренний")),"]"))</f>
        <v xml:space="preserve"> Тип: RAC[Сплит-система]</v>
      </c>
      <c r="C384" t="str">
        <f>CONCATENATE($C$4,": ",CONCATENATE("N[",Worksheet!L378,"]"))</f>
        <v xml:space="preserve"> (Сплит система) Холодопроизводительность: N[2,55]</v>
      </c>
      <c r="D384" t="str">
        <f>CONCATENATE($D$4,": ",CONCATENATE("N[",Worksheet!AC378,"]"))</f>
        <v xml:space="preserve"> (Сплит система) Площадь помещения: N[12]</v>
      </c>
      <c r="E384" t="str">
        <f>CONCATENATE($E$4,": ",IF(Worksheet!K378="Y",CONCATENATE("S[","да]"),CONCATENATE("S[","нет]")))</f>
        <v xml:space="preserve"> (Сплит система) Инвертор: S[нет]</v>
      </c>
      <c r="F384" t="str">
        <f>CONCATENATE($F$4,": ",CONCATENATE("N[",Worksheet!M378,"]"))</f>
        <v xml:space="preserve"> (Сплит система) Теплопроизводительность: N[2,65]</v>
      </c>
      <c r="G384" t="str">
        <f>CONCATENATE($G$4,": ",CONCATENATE("N[",Worksheet!N378,"]"))</f>
        <v xml:space="preserve"> (Потребляемая мощность) Охлаждение: N[0,794]</v>
      </c>
      <c r="H384" t="str">
        <f>CONCATENATE($H$4,": ",CONCATENATE("N[",Worksheet!O378,"]"))</f>
        <v xml:space="preserve"> (Потребляемая мощность) Обогрев: N[0,734]</v>
      </c>
      <c r="I384" t="str">
        <f t="shared" si="51"/>
        <v xml:space="preserve"> (Рабочий ток) Охлаждение: </v>
      </c>
      <c r="J384" t="str">
        <f t="shared" si="61"/>
        <v xml:space="preserve"> (Рабочий ток) Обогрев: </v>
      </c>
      <c r="K384" t="str">
        <f t="shared" si="61"/>
        <v xml:space="preserve"> (Рабочий ток) Обогрев: </v>
      </c>
      <c r="L384" t="str">
        <f>CONCATENATE($L$4,": ",CONCATENATE("S[",Worksheet!AT378,"]"))</f>
        <v xml:space="preserve"> (Рабочий ток) Хладагент: S[R410A]</v>
      </c>
      <c r="M384" t="str">
        <f t="shared" si="53"/>
        <v xml:space="preserve"> (Рабочий ток) Количество хладагента: </v>
      </c>
      <c r="N384" t="str">
        <f t="shared" si="54"/>
        <v xml:space="preserve"> (Рабочий ток) Объем рециркулируемого воздуха внутреннего блока: </v>
      </c>
      <c r="O384" t="str">
        <f t="shared" si="55"/>
        <v xml:space="preserve"> (Внутренний блок) Размеры (Ш × Г × В): </v>
      </c>
      <c r="P384" t="str">
        <f t="shared" si="56"/>
        <v xml:space="preserve"> (Внутренний блок) Упаковка (Ш × Г × В): </v>
      </c>
      <c r="Q384" t="str">
        <f t="shared" si="57"/>
        <v xml:space="preserve"> (Внутренний блок) Масса (нетто / брутто): </v>
      </c>
      <c r="R384" t="str">
        <f>CONCATENATE($R$4,": ",CONCATENATE("S[",CONCATENATE(Worksheet!R378," / ",Worksheet!S378),"]"))</f>
        <v xml:space="preserve"> (Внутренний блок) Уровень шума мин. / макс.: S[ / ]</v>
      </c>
      <c r="S384" t="str">
        <f>CONCATENATE($S$4,": ",CONCATENATE("S[",Worksheet!AK378,"]"))</f>
        <v xml:space="preserve"> (Наружный блок) Марка компрессора: S[Gree]</v>
      </c>
      <c r="T384" t="str">
        <f t="shared" si="58"/>
        <v xml:space="preserve"> (Наружный блок) Размеры (Ш × Г × В): </v>
      </c>
      <c r="U384" t="str">
        <f t="shared" si="59"/>
        <v xml:space="preserve"> (Наружный блок) Упаковка (Ш × Г × В): </v>
      </c>
      <c r="V384" t="str">
        <f t="shared" si="60"/>
        <v xml:space="preserve"> (Наружный блок) Масса (нетто / брутто): </v>
      </c>
      <c r="W384" t="str">
        <f>CONCATENATE($W$4,": ",CONCATENATE("N[",Worksheet!V378,"]"))</f>
        <v xml:space="preserve"> (Наружный блок) Максимальный уровень шума: N[]</v>
      </c>
      <c r="X384" t="str">
        <f>CONCATENATE("N[",Worksheet!AM378,"]")</f>
        <v>N[6,35]</v>
      </c>
      <c r="Y384" t="str">
        <f>CONCATENATE($Y$4,": ",CONCATENATE("N[",Worksheet!AN378,"]"))</f>
        <v xml:space="preserve"> (Соединительные трубы) Газовая линия : N[9,52]</v>
      </c>
      <c r="Z384" t="str">
        <f>CONCATENATE($Z$4,": ",CONCATENATE("N[",Worksheet!P378,"]"))</f>
        <v xml:space="preserve"> (Соединительные трубы) Максимальная длина трубопровода: N[15]</v>
      </c>
      <c r="AA384" t="str">
        <f>CONCATENATE($AA$4,": ",CONCATENATE("S[",Worksheet!Q378,"]"))</f>
        <v xml:space="preserve"> (Соединительные трубы) Максимальный перепад высот: S[10]</v>
      </c>
      <c r="AB384" t="str">
        <f>CONCATENATE($AB$4,": ",CONCATENATE("S[",CONCATENATE("от ",Worksheet!W378," до +",Worksheet!X378),"]"))</f>
        <v xml:space="preserve"> (Допустимая темп. наружного воздуха) Охлаждение: S[от 18 до +43]</v>
      </c>
      <c r="AC384" t="str">
        <f>CONCATENATE($AC$4,": ",CONCATENATE("S[",CONCATENATE("от ",Worksheet!Y378," до +",Worksheet!Z378),"]"))</f>
        <v xml:space="preserve"> (Допустимая темп. наружного воздуха) Обогрев: S[от -15 до +24]</v>
      </c>
    </row>
    <row r="385" spans="1:29" x14ac:dyDescent="0.25">
      <c r="A385" t="str">
        <f>CONCATENATE($A$4,": ",CONCATENATE("E[",Worksheet!B379,"]"))</f>
        <v>Производитель: E[TOSOT]</v>
      </c>
      <c r="B385" s="11" t="str">
        <f>CONCATENATE($B$4,": ",CONCATENATE(Worksheet!C379,"[",IF(LEFT(TRIM(Worksheet!D379),6)="Сплит-","Сплит-система",IF(LEFT(TRIM(Worksheet!D379),1)="Блок н","Наружный блок","Блок внутренний")),"]"))</f>
        <v xml:space="preserve"> Тип: RAC[Сплит-система]</v>
      </c>
      <c r="C385" t="str">
        <f>CONCATENATE($C$4,": ",CONCATENATE("N[",Worksheet!L379,"]"))</f>
        <v xml:space="preserve"> (Сплит система) Холодопроизводительность: N[2,55]</v>
      </c>
      <c r="D385" t="str">
        <f>CONCATENATE($D$4,": ",CONCATENATE("N[",Worksheet!AC379,"]"))</f>
        <v xml:space="preserve"> (Сплит система) Площадь помещения: N[]</v>
      </c>
      <c r="E385" t="str">
        <f>CONCATENATE($E$4,": ",IF(Worksheet!K379="Y",CONCATENATE("S[","да]"),CONCATENATE("S[","нет]")))</f>
        <v xml:space="preserve"> (Сплит система) Инвертор: S[нет]</v>
      </c>
      <c r="F385" t="str">
        <f>CONCATENATE($F$4,": ",CONCATENATE("N[",Worksheet!M379,"]"))</f>
        <v xml:space="preserve"> (Сплит система) Теплопроизводительность: N[2,65]</v>
      </c>
      <c r="G385" t="str">
        <f>CONCATENATE($G$4,": ",CONCATENATE("N[",Worksheet!N379,"]"))</f>
        <v xml:space="preserve"> (Потребляемая мощность) Охлаждение: N[0,794]</v>
      </c>
      <c r="H385" t="str">
        <f>CONCATENATE($H$4,": ",CONCATENATE("N[",Worksheet!O379,"]"))</f>
        <v xml:space="preserve"> (Потребляемая мощность) Обогрев: N[0,734]</v>
      </c>
      <c r="I385" t="str">
        <f t="shared" si="51"/>
        <v xml:space="preserve"> (Рабочий ток) Охлаждение: </v>
      </c>
      <c r="J385" t="str">
        <f t="shared" si="61"/>
        <v xml:space="preserve"> (Рабочий ток) Обогрев: </v>
      </c>
      <c r="K385" t="str">
        <f t="shared" si="61"/>
        <v xml:space="preserve"> (Рабочий ток) Обогрев: </v>
      </c>
      <c r="L385" t="str">
        <f>CONCATENATE($L$4,": ",CONCATENATE("S[",Worksheet!AT379,"]"))</f>
        <v xml:space="preserve"> (Рабочий ток) Хладагент: S[R410A]</v>
      </c>
      <c r="M385" t="str">
        <f t="shared" si="53"/>
        <v xml:space="preserve"> (Рабочий ток) Количество хладагента: </v>
      </c>
      <c r="N385" t="str">
        <f t="shared" si="54"/>
        <v xml:space="preserve"> (Рабочий ток) Объем рециркулируемого воздуха внутреннего блока: </v>
      </c>
      <c r="O385" t="str">
        <f t="shared" si="55"/>
        <v xml:space="preserve"> (Внутренний блок) Размеры (Ш × Г × В): </v>
      </c>
      <c r="P385" t="str">
        <f t="shared" si="56"/>
        <v xml:space="preserve"> (Внутренний блок) Упаковка (Ш × Г × В): </v>
      </c>
      <c r="Q385" t="str">
        <f t="shared" si="57"/>
        <v xml:space="preserve"> (Внутренний блок) Масса (нетто / брутто): </v>
      </c>
      <c r="R385" t="str">
        <f>CONCATENATE($R$4,": ",CONCATENATE("S[",CONCATENATE(Worksheet!R379," / ",Worksheet!S379),"]"))</f>
        <v xml:space="preserve"> (Внутренний блок) Уровень шума мин. / макс.: S[ / ]</v>
      </c>
      <c r="S385" t="str">
        <f>CONCATENATE($S$4,": ",CONCATENATE("S[",Worksheet!AK379,"]"))</f>
        <v xml:space="preserve"> (Наружный блок) Марка компрессора: S[Gree]</v>
      </c>
      <c r="T385" t="str">
        <f t="shared" si="58"/>
        <v xml:space="preserve"> (Наружный блок) Размеры (Ш × Г × В): </v>
      </c>
      <c r="U385" t="str">
        <f t="shared" si="59"/>
        <v xml:space="preserve"> (Наружный блок) Упаковка (Ш × Г × В): </v>
      </c>
      <c r="V385" t="str">
        <f t="shared" si="60"/>
        <v xml:space="preserve"> (Наружный блок) Масса (нетто / брутто): </v>
      </c>
      <c r="W385" t="str">
        <f>CONCATENATE($W$4,": ",CONCATENATE("N[",Worksheet!V379,"]"))</f>
        <v xml:space="preserve"> (Наружный блок) Максимальный уровень шума: N[]</v>
      </c>
      <c r="X385" t="str">
        <f>CONCATENATE("N[",Worksheet!AM379,"]")</f>
        <v>N[6,35]</v>
      </c>
      <c r="Y385" t="str">
        <f>CONCATENATE($Y$4,": ",CONCATENATE("N[",Worksheet!AN379,"]"))</f>
        <v xml:space="preserve"> (Соединительные трубы) Газовая линия : N[9,52]</v>
      </c>
      <c r="Z385" t="str">
        <f>CONCATENATE($Z$4,": ",CONCATENATE("N[",Worksheet!P379,"]"))</f>
        <v xml:space="preserve"> (Соединительные трубы) Максимальная длина трубопровода: N[15]</v>
      </c>
      <c r="AA385" t="str">
        <f>CONCATENATE($AA$4,": ",CONCATENATE("S[",Worksheet!Q379,"]"))</f>
        <v xml:space="preserve"> (Соединительные трубы) Максимальный перепад высот: S[10]</v>
      </c>
      <c r="AB385" t="str">
        <f>CONCATENATE($AB$4,": ",CONCATENATE("S[",CONCATENATE("от ",Worksheet!W379," до +",Worksheet!X379),"]"))</f>
        <v xml:space="preserve"> (Допустимая темп. наружного воздуха) Охлаждение: S[от 18 до +43]</v>
      </c>
      <c r="AC385" t="str">
        <f>CONCATENATE($AC$4,": ",CONCATENATE("S[",CONCATENATE("от ",Worksheet!Y379," до +",Worksheet!Z379),"]"))</f>
        <v xml:space="preserve"> (Допустимая темп. наружного воздуха) Обогрев: S[от -15 до +24]</v>
      </c>
    </row>
    <row r="386" spans="1:29" x14ac:dyDescent="0.25">
      <c r="A386" t="str">
        <f>CONCATENATE($A$4,": ",CONCATENATE("E[",Worksheet!B380,"]"))</f>
        <v>Производитель: E[TOSOT]</v>
      </c>
      <c r="B386" s="11" t="str">
        <f>CONCATENATE($B$4,": ",CONCATENATE(Worksheet!C380,"[",IF(LEFT(TRIM(Worksheet!D380),6)="Сплит-","Сплит-система",IF(LEFT(TRIM(Worksheet!D380),1)="Блок н","Наружный блок","Блок внутренний")),"]"))</f>
        <v xml:space="preserve"> Тип: RAC[Сплит-система]</v>
      </c>
      <c r="C386" t="str">
        <f>CONCATENATE($C$4,": ",CONCATENATE("N[",Worksheet!L380,"]"))</f>
        <v xml:space="preserve"> (Сплит система) Холодопроизводительность: N[3,25]</v>
      </c>
      <c r="D386" t="str">
        <f>CONCATENATE($D$4,": ",CONCATENATE("N[",Worksheet!AC380,"]"))</f>
        <v xml:space="preserve"> (Сплит система) Площадь помещения: N[16]</v>
      </c>
      <c r="E386" t="str">
        <f>CONCATENATE($E$4,": ",IF(Worksheet!K380="Y",CONCATENATE("S[","да]"),CONCATENATE("S[","нет]")))</f>
        <v xml:space="preserve"> (Сплит система) Инвертор: S[нет]</v>
      </c>
      <c r="F386" t="str">
        <f>CONCATENATE($F$4,": ",CONCATENATE("N[",Worksheet!M380,"]"))</f>
        <v xml:space="preserve"> (Сплит система) Теплопроизводительность: N[3,40]</v>
      </c>
      <c r="G386" t="str">
        <f>CONCATENATE($G$4,": ",CONCATENATE("N[",Worksheet!N380,"]"))</f>
        <v xml:space="preserve"> (Потребляемая мощность) Охлаждение: N[0,985]</v>
      </c>
      <c r="H386" t="str">
        <f>CONCATENATE($H$4,": ",CONCATENATE("N[",Worksheet!O380,"]"))</f>
        <v xml:space="preserve"> (Потребляемая мощность) Обогрев: N[0,941]</v>
      </c>
      <c r="I386" t="str">
        <f t="shared" si="51"/>
        <v xml:space="preserve"> (Рабочий ток) Охлаждение: </v>
      </c>
      <c r="J386" t="str">
        <f t="shared" si="61"/>
        <v xml:space="preserve"> (Рабочий ток) Обогрев: </v>
      </c>
      <c r="K386" t="str">
        <f t="shared" si="61"/>
        <v xml:space="preserve"> (Рабочий ток) Обогрев: </v>
      </c>
      <c r="L386" t="str">
        <f>CONCATENATE($L$4,": ",CONCATENATE("S[",Worksheet!AT380,"]"))</f>
        <v xml:space="preserve"> (Рабочий ток) Хладагент: S[R410A]</v>
      </c>
      <c r="M386" t="str">
        <f t="shared" si="53"/>
        <v xml:space="preserve"> (Рабочий ток) Количество хладагента: </v>
      </c>
      <c r="N386" t="str">
        <f t="shared" si="54"/>
        <v xml:space="preserve"> (Рабочий ток) Объем рециркулируемого воздуха внутреннего блока: </v>
      </c>
      <c r="O386" t="str">
        <f t="shared" si="55"/>
        <v xml:space="preserve"> (Внутренний блок) Размеры (Ш × Г × В): </v>
      </c>
      <c r="P386" t="str">
        <f t="shared" si="56"/>
        <v xml:space="preserve"> (Внутренний блок) Упаковка (Ш × Г × В): </v>
      </c>
      <c r="Q386" t="str">
        <f t="shared" si="57"/>
        <v xml:space="preserve"> (Внутренний блок) Масса (нетто / брутто): </v>
      </c>
      <c r="R386" t="str">
        <f>CONCATENATE($R$4,": ",CONCATENATE("S[",CONCATENATE(Worksheet!R380," / ",Worksheet!S380),"]"))</f>
        <v xml:space="preserve"> (Внутренний блок) Уровень шума мин. / макс.: S[ / ]</v>
      </c>
      <c r="S386" t="str">
        <f>CONCATENATE($S$4,": ",CONCATENATE("S[",Worksheet!AK380,"]"))</f>
        <v xml:space="preserve"> (Наружный блок) Марка компрессора: S[Gree]</v>
      </c>
      <c r="T386" t="str">
        <f t="shared" si="58"/>
        <v xml:space="preserve"> (Наружный блок) Размеры (Ш × Г × В): </v>
      </c>
      <c r="U386" t="str">
        <f t="shared" si="59"/>
        <v xml:space="preserve"> (Наружный блок) Упаковка (Ш × Г × В): </v>
      </c>
      <c r="V386" t="str">
        <f t="shared" si="60"/>
        <v xml:space="preserve"> (Наружный блок) Масса (нетто / брутто): </v>
      </c>
      <c r="W386" t="str">
        <f>CONCATENATE($W$4,": ",CONCATENATE("N[",Worksheet!V380,"]"))</f>
        <v xml:space="preserve"> (Наружный блок) Максимальный уровень шума: N[]</v>
      </c>
      <c r="X386" t="str">
        <f>CONCATENATE("N[",Worksheet!AM380,"]")</f>
        <v>N[6,35]</v>
      </c>
      <c r="Y386" t="str">
        <f>CONCATENATE($Y$4,": ",CONCATENATE("N[",Worksheet!AN380,"]"))</f>
        <v xml:space="preserve"> (Соединительные трубы) Газовая линия : N[12,7]</v>
      </c>
      <c r="Z386" t="str">
        <f>CONCATENATE($Z$4,": ",CONCATENATE("N[",Worksheet!P380,"]"))</f>
        <v xml:space="preserve"> (Соединительные трубы) Максимальная длина трубопровода: N[20]</v>
      </c>
      <c r="AA386" t="str">
        <f>CONCATENATE($AA$4,": ",CONCATENATE("S[",Worksheet!Q380,"]"))</f>
        <v xml:space="preserve"> (Соединительные трубы) Максимальный перепад высот: S[10]</v>
      </c>
      <c r="AB386" t="str">
        <f>CONCATENATE($AB$4,": ",CONCATENATE("S[",CONCATENATE("от ",Worksheet!W380," до +",Worksheet!X380),"]"))</f>
        <v xml:space="preserve"> (Допустимая темп. наружного воздуха) Охлаждение: S[от 18 до +43]</v>
      </c>
      <c r="AC386" t="str">
        <f>CONCATENATE($AC$4,": ",CONCATENATE("S[",CONCATENATE("от ",Worksheet!Y380," до +",Worksheet!Z380),"]"))</f>
        <v xml:space="preserve"> (Допустимая темп. наружного воздуха) Обогрев: S[от -15 до +24]</v>
      </c>
    </row>
    <row r="387" spans="1:29" x14ac:dyDescent="0.25">
      <c r="A387" t="str">
        <f>CONCATENATE($A$4,": ",CONCATENATE("E[",Worksheet!B381,"]"))</f>
        <v>Производитель: E[TOSOT]</v>
      </c>
      <c r="B387" s="11" t="str">
        <f>CONCATENATE($B$4,": ",CONCATENATE(Worksheet!C381,"[",IF(LEFT(TRIM(Worksheet!D381),6)="Сплит-","Сплит-система",IF(LEFT(TRIM(Worksheet!D381),1)="Блок н","Наружный блок","Блок внутренний")),"]"))</f>
        <v xml:space="preserve"> Тип: RAC[Сплит-система]</v>
      </c>
      <c r="C387" t="str">
        <f>CONCATENATE($C$4,": ",CONCATENATE("N[",Worksheet!L381,"]"))</f>
        <v xml:space="preserve"> (Сплит система) Холодопроизводительность: N[3,25]</v>
      </c>
      <c r="D387" t="str">
        <f>CONCATENATE($D$4,": ",CONCATENATE("N[",Worksheet!AC381,"]"))</f>
        <v xml:space="preserve"> (Сплит система) Площадь помещения: N[]</v>
      </c>
      <c r="E387" t="str">
        <f>CONCATENATE($E$4,": ",IF(Worksheet!K381="Y",CONCATENATE("S[","да]"),CONCATENATE("S[","нет]")))</f>
        <v xml:space="preserve"> (Сплит система) Инвертор: S[нет]</v>
      </c>
      <c r="F387" t="str">
        <f>CONCATENATE($F$4,": ",CONCATENATE("N[",Worksheet!M381,"]"))</f>
        <v xml:space="preserve"> (Сплит система) Теплопроизводительность: N[3,40]</v>
      </c>
      <c r="G387" t="str">
        <f>CONCATENATE($G$4,": ",CONCATENATE("N[",Worksheet!N381,"]"))</f>
        <v xml:space="preserve"> (Потребляемая мощность) Охлаждение: N[1,009]</v>
      </c>
      <c r="H387" t="str">
        <f>CONCATENATE($H$4,": ",CONCATENATE("N[",Worksheet!O381,"]"))</f>
        <v xml:space="preserve"> (Потребляемая мощность) Обогрев: N[0,942]</v>
      </c>
      <c r="I387" t="str">
        <f t="shared" si="51"/>
        <v xml:space="preserve"> (Рабочий ток) Охлаждение: </v>
      </c>
      <c r="J387" t="str">
        <f t="shared" si="61"/>
        <v xml:space="preserve"> (Рабочий ток) Обогрев: </v>
      </c>
      <c r="K387" t="str">
        <f t="shared" si="61"/>
        <v xml:space="preserve"> (Рабочий ток) Обогрев: </v>
      </c>
      <c r="L387" t="str">
        <f>CONCATENATE($L$4,": ",CONCATENATE("S[",Worksheet!AT381,"]"))</f>
        <v xml:space="preserve"> (Рабочий ток) Хладагент: S[R410A]</v>
      </c>
      <c r="M387" t="str">
        <f t="shared" si="53"/>
        <v xml:space="preserve"> (Рабочий ток) Количество хладагента: </v>
      </c>
      <c r="N387" t="str">
        <f t="shared" si="54"/>
        <v xml:space="preserve"> (Рабочий ток) Объем рециркулируемого воздуха внутреннего блока: </v>
      </c>
      <c r="O387" t="str">
        <f t="shared" si="55"/>
        <v xml:space="preserve"> (Внутренний блок) Размеры (Ш × Г × В): </v>
      </c>
      <c r="P387" t="str">
        <f t="shared" si="56"/>
        <v xml:space="preserve"> (Внутренний блок) Упаковка (Ш × Г × В): </v>
      </c>
      <c r="Q387" t="str">
        <f t="shared" si="57"/>
        <v xml:space="preserve"> (Внутренний блок) Масса (нетто / брутто): </v>
      </c>
      <c r="R387" t="str">
        <f>CONCATENATE($R$4,": ",CONCATENATE("S[",CONCATENATE(Worksheet!R381," / ",Worksheet!S381),"]"))</f>
        <v xml:space="preserve"> (Внутренний блок) Уровень шума мин. / макс.: S[ / ]</v>
      </c>
      <c r="S387" t="str">
        <f>CONCATENATE($S$4,": ",CONCATENATE("S[",Worksheet!AK381,"]"))</f>
        <v xml:space="preserve"> (Наружный блок) Марка компрессора: S[Gree]</v>
      </c>
      <c r="T387" t="str">
        <f t="shared" si="58"/>
        <v xml:space="preserve"> (Наружный блок) Размеры (Ш × Г × В): </v>
      </c>
      <c r="U387" t="str">
        <f t="shared" si="59"/>
        <v xml:space="preserve"> (Наружный блок) Упаковка (Ш × Г × В): </v>
      </c>
      <c r="V387" t="str">
        <f t="shared" si="60"/>
        <v xml:space="preserve"> (Наружный блок) Масса (нетто / брутто): </v>
      </c>
      <c r="W387" t="str">
        <f>CONCATENATE($W$4,": ",CONCATENATE("N[",Worksheet!V381,"]"))</f>
        <v xml:space="preserve"> (Наружный блок) Максимальный уровень шума: N[]</v>
      </c>
      <c r="X387" t="str">
        <f>CONCATENATE("N[",Worksheet!AM381,"]")</f>
        <v>N[6,35]</v>
      </c>
      <c r="Y387" t="str">
        <f>CONCATENATE($Y$4,": ",CONCATENATE("N[",Worksheet!AN381,"]"))</f>
        <v xml:space="preserve"> (Соединительные трубы) Газовая линия : N[12,7]</v>
      </c>
      <c r="Z387" t="str">
        <f>CONCATENATE($Z$4,": ",CONCATENATE("N[",Worksheet!P381,"]"))</f>
        <v xml:space="preserve"> (Соединительные трубы) Максимальная длина трубопровода: N[20]</v>
      </c>
      <c r="AA387" t="str">
        <f>CONCATENATE($AA$4,": ",CONCATENATE("S[",Worksheet!Q381,"]"))</f>
        <v xml:space="preserve"> (Соединительные трубы) Максимальный перепад высот: S[10]</v>
      </c>
      <c r="AB387" t="str">
        <f>CONCATENATE($AB$4,": ",CONCATENATE("S[",CONCATENATE("от ",Worksheet!W381," до +",Worksheet!X381),"]"))</f>
        <v xml:space="preserve"> (Допустимая темп. наружного воздуха) Охлаждение: S[от 18 до +43]</v>
      </c>
      <c r="AC387" t="str">
        <f>CONCATENATE($AC$4,": ",CONCATENATE("S[",CONCATENATE("от ",Worksheet!Y381," до +",Worksheet!Z381),"]"))</f>
        <v xml:space="preserve"> (Допустимая темп. наружного воздуха) Обогрев: S[от -15 до +24]</v>
      </c>
    </row>
    <row r="388" spans="1:29" x14ac:dyDescent="0.25">
      <c r="A388" t="str">
        <f>CONCATENATE($A$4,": ",CONCATENATE("E[",Worksheet!B382,"]"))</f>
        <v>Производитель: E[TOSOT]</v>
      </c>
      <c r="B388" s="11" t="str">
        <f>CONCATENATE($B$4,": ",CONCATENATE(Worksheet!C382,"[",IF(LEFT(TRIM(Worksheet!D382),6)="Сплит-","Сплит-система",IF(LEFT(TRIM(Worksheet!D382),1)="Блок н","Наружный блок","Блок внутренний")),"]"))</f>
        <v xml:space="preserve"> Тип: RAC[Сплит-система]</v>
      </c>
      <c r="C388" t="str">
        <f>CONCATENATE($C$4,": ",CONCATENATE("N[",Worksheet!L382,"]"))</f>
        <v xml:space="preserve"> (Сплит система) Холодопроизводительность: N[4,80]</v>
      </c>
      <c r="D388" t="str">
        <f>CONCATENATE($D$4,": ",CONCATENATE("N[",Worksheet!AC382,"]"))</f>
        <v xml:space="preserve"> (Сплит система) Площадь помещения: N[21]</v>
      </c>
      <c r="E388" t="str">
        <f>CONCATENATE($E$4,": ",IF(Worksheet!K382="Y",CONCATENATE("S[","да]"),CONCATENATE("S[","нет]")))</f>
        <v xml:space="preserve"> (Сплит система) Инвертор: S[нет]</v>
      </c>
      <c r="F388" t="str">
        <f>CONCATENATE($F$4,": ",CONCATENATE("N[",Worksheet!M382,"]"))</f>
        <v xml:space="preserve"> (Сплит система) Теплопроизводительность: N[5,30]</v>
      </c>
      <c r="G388" t="str">
        <f>CONCATENATE($G$4,": ",CONCATENATE("N[",Worksheet!N382,"]"))</f>
        <v xml:space="preserve"> (Потребляемая мощность) Охлаждение: N[1,476]</v>
      </c>
      <c r="H388" t="str">
        <f>CONCATENATE($H$4,": ",CONCATENATE("N[",Worksheet!O382,"]"))</f>
        <v xml:space="preserve"> (Потребляемая мощность) Обогрев: N[1,468]</v>
      </c>
      <c r="I388" t="str">
        <f t="shared" si="51"/>
        <v xml:space="preserve"> (Рабочий ток) Охлаждение: </v>
      </c>
      <c r="J388" t="str">
        <f t="shared" si="61"/>
        <v xml:space="preserve"> (Рабочий ток) Обогрев: </v>
      </c>
      <c r="K388" t="str">
        <f t="shared" si="61"/>
        <v xml:space="preserve"> (Рабочий ток) Обогрев: </v>
      </c>
      <c r="L388" t="str">
        <f>CONCATENATE($L$4,": ",CONCATENATE("S[",Worksheet!AT382,"]"))</f>
        <v xml:space="preserve"> (Рабочий ток) Хладагент: S[R410A]</v>
      </c>
      <c r="M388" t="str">
        <f t="shared" si="53"/>
        <v xml:space="preserve"> (Рабочий ток) Количество хладагента: </v>
      </c>
      <c r="N388" t="str">
        <f t="shared" si="54"/>
        <v xml:space="preserve"> (Рабочий ток) Объем рециркулируемого воздуха внутреннего блока: </v>
      </c>
      <c r="O388" t="str">
        <f t="shared" si="55"/>
        <v xml:space="preserve"> (Внутренний блок) Размеры (Ш × Г × В): </v>
      </c>
      <c r="P388" t="str">
        <f t="shared" si="56"/>
        <v xml:space="preserve"> (Внутренний блок) Упаковка (Ш × Г × В): </v>
      </c>
      <c r="Q388" t="str">
        <f t="shared" si="57"/>
        <v xml:space="preserve"> (Внутренний блок) Масса (нетто / брутто): </v>
      </c>
      <c r="R388" t="str">
        <f>CONCATENATE($R$4,": ",CONCATENATE("S[",CONCATENATE(Worksheet!R382," / ",Worksheet!S382),"]"))</f>
        <v xml:space="preserve"> (Внутренний блок) Уровень шума мин. / макс.: S[ / ]</v>
      </c>
      <c r="S388" t="str">
        <f>CONCATENATE($S$4,": ",CONCATENATE("S[",Worksheet!AK382,"]"))</f>
        <v xml:space="preserve"> (Наружный блок) Марка компрессора: S[Gree]</v>
      </c>
      <c r="T388" t="str">
        <f t="shared" si="58"/>
        <v xml:space="preserve"> (Наружный блок) Размеры (Ш × Г × В): </v>
      </c>
      <c r="U388" t="str">
        <f t="shared" si="59"/>
        <v xml:space="preserve"> (Наружный блок) Упаковка (Ш × Г × В): </v>
      </c>
      <c r="V388" t="str">
        <f t="shared" si="60"/>
        <v xml:space="preserve"> (Наружный блок) Масса (нетто / брутто): </v>
      </c>
      <c r="W388" t="str">
        <f>CONCATENATE($W$4,": ",CONCATENATE("N[",Worksheet!V382,"]"))</f>
        <v xml:space="preserve"> (Наружный блок) Максимальный уровень шума: N[]</v>
      </c>
      <c r="X388" t="str">
        <f>CONCATENATE("N[",Worksheet!AM382,"]")</f>
        <v>N[6,35]</v>
      </c>
      <c r="Y388" t="str">
        <f>CONCATENATE($Y$4,": ",CONCATENATE("N[",Worksheet!AN382,"]"))</f>
        <v xml:space="preserve"> (Соединительные трубы) Газовая линия : N[12,7]</v>
      </c>
      <c r="Z388" t="str">
        <f>CONCATENATE($Z$4,": ",CONCATENATE("N[",Worksheet!P382,"]"))</f>
        <v xml:space="preserve"> (Соединительные трубы) Максимальная длина трубопровода: N[25]</v>
      </c>
      <c r="AA388" t="str">
        <f>CONCATENATE($AA$4,": ",CONCATENATE("S[",Worksheet!Q382,"]"))</f>
        <v xml:space="preserve"> (Соединительные трубы) Максимальный перепад высот: S[10]</v>
      </c>
      <c r="AB388" t="str">
        <f>CONCATENATE($AB$4,": ",CONCATENATE("S[",CONCATENATE("от ",Worksheet!W382," до +",Worksheet!X382),"]"))</f>
        <v xml:space="preserve"> (Допустимая темп. наружного воздуха) Охлаждение: S[от 18 до +43]</v>
      </c>
      <c r="AC388" t="str">
        <f>CONCATENATE($AC$4,": ",CONCATENATE("S[",CONCATENATE("от ",Worksheet!Y382," до +",Worksheet!Z382),"]"))</f>
        <v xml:space="preserve"> (Допустимая темп. наружного воздуха) Обогрев: S[от -15 до +24]</v>
      </c>
    </row>
    <row r="389" spans="1:29" x14ac:dyDescent="0.25">
      <c r="A389" t="str">
        <f>CONCATENATE($A$4,": ",CONCATENATE("E[",Worksheet!B383,"]"))</f>
        <v>Производитель: E[TOSOT]</v>
      </c>
      <c r="B389" s="11" t="str">
        <f>CONCATENATE($B$4,": ",CONCATENATE(Worksheet!C383,"[",IF(LEFT(TRIM(Worksheet!D383),6)="Сплит-","Сплит-система",IF(LEFT(TRIM(Worksheet!D383),1)="Блок н","Наружный блок","Блок внутренний")),"]"))</f>
        <v xml:space="preserve"> Тип: RAC[Сплит-система]</v>
      </c>
      <c r="C389" t="str">
        <f>CONCATENATE($C$4,": ",CONCATENATE("N[",Worksheet!L383,"]"))</f>
        <v xml:space="preserve"> (Сплит система) Холодопроизводительность: N[4,80]</v>
      </c>
      <c r="D389" t="str">
        <f>CONCATENATE($D$4,": ",CONCATENATE("N[",Worksheet!AC383,"]"))</f>
        <v xml:space="preserve"> (Сплит система) Площадь помещения: N[]</v>
      </c>
      <c r="E389" t="str">
        <f>CONCATENATE($E$4,": ",IF(Worksheet!K383="Y",CONCATENATE("S[","да]"),CONCATENATE("S[","нет]")))</f>
        <v xml:space="preserve"> (Сплит система) Инвертор: S[нет]</v>
      </c>
      <c r="F389" t="str">
        <f>CONCATENATE($F$4,": ",CONCATENATE("N[",Worksheet!M383,"]"))</f>
        <v xml:space="preserve"> (Сплит система) Теплопроизводительность: N[5,16]</v>
      </c>
      <c r="G389" t="str">
        <f>CONCATENATE($G$4,": ",CONCATENATE("N[",Worksheet!N383,"]"))</f>
        <v xml:space="preserve"> (Потребляемая мощность) Охлаждение: N[1,477]</v>
      </c>
      <c r="H389" t="str">
        <f>CONCATENATE($H$4,": ",CONCATENATE("N[",Worksheet!O383,"]"))</f>
        <v xml:space="preserve"> (Потребляемая мощность) Обогрев: N[1,428]</v>
      </c>
      <c r="I389" t="str">
        <f t="shared" si="51"/>
        <v xml:space="preserve"> (Рабочий ток) Охлаждение: </v>
      </c>
      <c r="J389" t="str">
        <f t="shared" si="61"/>
        <v xml:space="preserve"> (Рабочий ток) Обогрев: </v>
      </c>
      <c r="K389" t="str">
        <f t="shared" si="61"/>
        <v xml:space="preserve"> (Рабочий ток) Обогрев: </v>
      </c>
      <c r="L389" t="str">
        <f>CONCATENATE($L$4,": ",CONCATENATE("S[",Worksheet!AT383,"]"))</f>
        <v xml:space="preserve"> (Рабочий ток) Хладагент: S[R410A]</v>
      </c>
      <c r="M389" t="str">
        <f t="shared" si="53"/>
        <v xml:space="preserve"> (Рабочий ток) Количество хладагента: </v>
      </c>
      <c r="N389" t="str">
        <f t="shared" si="54"/>
        <v xml:space="preserve"> (Рабочий ток) Объем рециркулируемого воздуха внутреннего блока: </v>
      </c>
      <c r="O389" t="str">
        <f t="shared" si="55"/>
        <v xml:space="preserve"> (Внутренний блок) Размеры (Ш × Г × В): </v>
      </c>
      <c r="P389" t="str">
        <f t="shared" si="56"/>
        <v xml:space="preserve"> (Внутренний блок) Упаковка (Ш × Г × В): </v>
      </c>
      <c r="Q389" t="str">
        <f t="shared" si="57"/>
        <v xml:space="preserve"> (Внутренний блок) Масса (нетто / брутто): </v>
      </c>
      <c r="R389" t="str">
        <f>CONCATENATE($R$4,": ",CONCATENATE("S[",CONCATENATE(Worksheet!R383," / ",Worksheet!S383),"]"))</f>
        <v xml:space="preserve"> (Внутренний блок) Уровень шума мин. / макс.: S[ / ]</v>
      </c>
      <c r="S389" t="str">
        <f>CONCATENATE($S$4,": ",CONCATENATE("S[",Worksheet!AK383,"]"))</f>
        <v xml:space="preserve"> (Наружный блок) Марка компрессора: S[Gree]</v>
      </c>
      <c r="T389" t="str">
        <f t="shared" si="58"/>
        <v xml:space="preserve"> (Наружный блок) Размеры (Ш × Г × В): </v>
      </c>
      <c r="U389" t="str">
        <f t="shared" si="59"/>
        <v xml:space="preserve"> (Наружный блок) Упаковка (Ш × Г × В): </v>
      </c>
      <c r="V389" t="str">
        <f t="shared" si="60"/>
        <v xml:space="preserve"> (Наружный блок) Масса (нетто / брутто): </v>
      </c>
      <c r="W389" t="str">
        <f>CONCATENATE($W$4,": ",CONCATENATE("N[",Worksheet!V383,"]"))</f>
        <v xml:space="preserve"> (Наружный блок) Максимальный уровень шума: N[]</v>
      </c>
      <c r="X389" t="str">
        <f>CONCATENATE("N[",Worksheet!AM383,"]")</f>
        <v>N[6,35]</v>
      </c>
      <c r="Y389" t="str">
        <f>CONCATENATE($Y$4,": ",CONCATENATE("N[",Worksheet!AN383,"]"))</f>
        <v xml:space="preserve"> (Соединительные трубы) Газовая линия : N[12,7]</v>
      </c>
      <c r="Z389" t="str">
        <f>CONCATENATE($Z$4,": ",CONCATENATE("N[",Worksheet!P383,"]"))</f>
        <v xml:space="preserve"> (Соединительные трубы) Максимальная длина трубопровода: N[25]</v>
      </c>
      <c r="AA389" t="str">
        <f>CONCATENATE($AA$4,": ",CONCATENATE("S[",Worksheet!Q383,"]"))</f>
        <v xml:space="preserve"> (Соединительные трубы) Максимальный перепад высот: S[10]</v>
      </c>
      <c r="AB389" t="str">
        <f>CONCATENATE($AB$4,": ",CONCATENATE("S[",CONCATENATE("от ",Worksheet!W383," до +",Worksheet!X383),"]"))</f>
        <v xml:space="preserve"> (Допустимая темп. наружного воздуха) Охлаждение: S[от 18 до +43]</v>
      </c>
      <c r="AC389" t="str">
        <f>CONCATENATE($AC$4,": ",CONCATENATE("S[",CONCATENATE("от ",Worksheet!Y383," до +",Worksheet!Z383),"]"))</f>
        <v xml:space="preserve"> (Допустимая темп. наружного воздуха) Обогрев: S[от -15 до +24]</v>
      </c>
    </row>
    <row r="390" spans="1:29" x14ac:dyDescent="0.25">
      <c r="A390" t="str">
        <f>CONCATENATE($A$4,": ",CONCATENATE("E[",Worksheet!B384,"]"))</f>
        <v>Производитель: E[TOSOT]</v>
      </c>
      <c r="B390" s="11" t="str">
        <f>CONCATENATE($B$4,": ",CONCATENATE(Worksheet!C384,"[",IF(LEFT(TRIM(Worksheet!D384),6)="Сплит-","Сплит-система",IF(LEFT(TRIM(Worksheet!D384),1)="Блок н","Наружный блок","Блок внутренний")),"]"))</f>
        <v xml:space="preserve"> Тип: RAC[Сплит-система]</v>
      </c>
      <c r="C390" t="str">
        <f>CONCATENATE($C$4,": ",CONCATENATE("N[",Worksheet!L384,"]"))</f>
        <v xml:space="preserve"> (Сплит система) Холодопроизводительность: N[6,20]</v>
      </c>
      <c r="D390" t="str">
        <f>CONCATENATE($D$4,": ",CONCATENATE("N[",Worksheet!AC384,"]"))</f>
        <v xml:space="preserve"> (Сплит система) Площадь помещения: N[23]</v>
      </c>
      <c r="E390" t="str">
        <f>CONCATENATE($E$4,": ",IF(Worksheet!K384="Y",CONCATENATE("S[","да]"),CONCATENATE("S[","нет]")))</f>
        <v xml:space="preserve"> (Сплит система) Инвертор: S[нет]</v>
      </c>
      <c r="F390" t="str">
        <f>CONCATENATE($F$4,": ",CONCATENATE("N[",Worksheet!M384,"]"))</f>
        <v xml:space="preserve"> (Сплит система) Теплопроизводительность: N[6,70]</v>
      </c>
      <c r="G390" t="str">
        <f>CONCATENATE($G$4,": ",CONCATENATE("N[",Worksheet!N384,"]"))</f>
        <v xml:space="preserve"> (Потребляемая мощность) Охлаждение: N[1,907]</v>
      </c>
      <c r="H390" t="str">
        <f>CONCATENATE($H$4,": ",CONCATENATE("N[",Worksheet!O384,"]"))</f>
        <v xml:space="preserve"> (Потребляемая мощность) Обогрев: N[1,856]</v>
      </c>
      <c r="I390" t="str">
        <f t="shared" si="51"/>
        <v xml:space="preserve"> (Рабочий ток) Охлаждение: </v>
      </c>
      <c r="J390" t="str">
        <f t="shared" si="61"/>
        <v xml:space="preserve"> (Рабочий ток) Обогрев: </v>
      </c>
      <c r="K390" t="str">
        <f t="shared" si="61"/>
        <v xml:space="preserve"> (Рабочий ток) Обогрев: </v>
      </c>
      <c r="L390" t="str">
        <f>CONCATENATE($L$4,": ",CONCATENATE("S[",Worksheet!AT384,"]"))</f>
        <v xml:space="preserve"> (Рабочий ток) Хладагент: S[R410A]</v>
      </c>
      <c r="M390" t="str">
        <f t="shared" si="53"/>
        <v xml:space="preserve"> (Рабочий ток) Количество хладагента: </v>
      </c>
      <c r="N390" t="str">
        <f t="shared" si="54"/>
        <v xml:space="preserve"> (Рабочий ток) Объем рециркулируемого воздуха внутреннего блока: </v>
      </c>
      <c r="O390" t="str">
        <f t="shared" si="55"/>
        <v xml:space="preserve"> (Внутренний блок) Размеры (Ш × Г × В): </v>
      </c>
      <c r="P390" t="str">
        <f t="shared" si="56"/>
        <v xml:space="preserve"> (Внутренний блок) Упаковка (Ш × Г × В): </v>
      </c>
      <c r="Q390" t="str">
        <f t="shared" si="57"/>
        <v xml:space="preserve"> (Внутренний блок) Масса (нетто / брутто): </v>
      </c>
      <c r="R390" t="str">
        <f>CONCATENATE($R$4,": ",CONCATENATE("S[",CONCATENATE(Worksheet!R384," / ",Worksheet!S384),"]"))</f>
        <v xml:space="preserve"> (Внутренний блок) Уровень шума мин. / макс.: S[ / ]</v>
      </c>
      <c r="S390" t="str">
        <f>CONCATENATE($S$4,": ",CONCATENATE("S[",Worksheet!AK384,"]"))</f>
        <v xml:space="preserve"> (Наружный блок) Марка компрессора: S[Gree]</v>
      </c>
      <c r="T390" t="str">
        <f t="shared" si="58"/>
        <v xml:space="preserve"> (Наружный блок) Размеры (Ш × Г × В): </v>
      </c>
      <c r="U390" t="str">
        <f t="shared" si="59"/>
        <v xml:space="preserve"> (Наружный блок) Упаковка (Ш × Г × В): </v>
      </c>
      <c r="V390" t="str">
        <f t="shared" si="60"/>
        <v xml:space="preserve"> (Наружный блок) Масса (нетто / брутто): </v>
      </c>
      <c r="W390" t="str">
        <f>CONCATENATE($W$4,": ",CONCATENATE("N[",Worksheet!V384,"]"))</f>
        <v xml:space="preserve"> (Наружный блок) Максимальный уровень шума: N[]</v>
      </c>
      <c r="X390" t="str">
        <f>CONCATENATE("N[",Worksheet!AM384,"]")</f>
        <v>N[6,35]</v>
      </c>
      <c r="Y390" t="str">
        <f>CONCATENATE($Y$4,": ",CONCATENATE("N[",Worksheet!AN384,"]"))</f>
        <v xml:space="preserve"> (Соединительные трубы) Газовая линия : N[12,7]</v>
      </c>
      <c r="Z390" t="str">
        <f>CONCATENATE($Z$4,": ",CONCATENATE("N[",Worksheet!P384,"]"))</f>
        <v xml:space="preserve"> (Соединительные трубы) Максимальная длина трубопровода: N[25]</v>
      </c>
      <c r="AA390" t="str">
        <f>CONCATENATE($AA$4,": ",CONCATENATE("S[",Worksheet!Q384,"]"))</f>
        <v xml:space="preserve"> (Соединительные трубы) Максимальный перепад высот: S[10]</v>
      </c>
      <c r="AB390" t="str">
        <f>CONCATENATE($AB$4,": ",CONCATENATE("S[",CONCATENATE("от ",Worksheet!W384," до +",Worksheet!X384),"]"))</f>
        <v xml:space="preserve"> (Допустимая темп. наружного воздуха) Охлаждение: S[от 18 до +48]</v>
      </c>
      <c r="AC390" t="str">
        <f>CONCATENATE($AC$4,": ",CONCATENATE("S[",CONCATENATE("от ",Worksheet!Y384," до +",Worksheet!Z384),"]"))</f>
        <v xml:space="preserve"> (Допустимая темп. наружного воздуха) Обогрев: S[от -15 до +24]</v>
      </c>
    </row>
    <row r="391" spans="1:29" x14ac:dyDescent="0.25">
      <c r="A391" t="str">
        <f>CONCATENATE($A$4,": ",CONCATENATE("E[",Worksheet!B385,"]"))</f>
        <v>Производитель: E[TOSOT]</v>
      </c>
      <c r="B391" s="11" t="str">
        <f>CONCATENATE($B$4,": ",CONCATENATE(Worksheet!C385,"[",IF(LEFT(TRIM(Worksheet!D385),6)="Сплит-","Сплит-система",IF(LEFT(TRIM(Worksheet!D385),1)="Блок н","Наружный блок","Блок внутренний")),"]"))</f>
        <v xml:space="preserve"> Тип: RAC[Сплит-система]</v>
      </c>
      <c r="C391" t="str">
        <f>CONCATENATE($C$4,": ",CONCATENATE("N[",Worksheet!L385,"]"))</f>
        <v xml:space="preserve"> (Сплит система) Холодопроизводительность: N[6,155]</v>
      </c>
      <c r="D391" t="str">
        <f>CONCATENATE($D$4,": ",CONCATENATE("N[",Worksheet!AC385,"]"))</f>
        <v xml:space="preserve"> (Сплит система) Площадь помещения: N[]</v>
      </c>
      <c r="E391" t="str">
        <f>CONCATENATE($E$4,": ",IF(Worksheet!K385="Y",CONCATENATE("S[","да]"),CONCATENATE("S[","нет]")))</f>
        <v xml:space="preserve"> (Сплит система) Инвертор: S[нет]</v>
      </c>
      <c r="F391" t="str">
        <f>CONCATENATE($F$4,": ",CONCATENATE("N[",Worksheet!M385,"]"))</f>
        <v xml:space="preserve"> (Сплит система) Теплопроизводительность: N[6,70]</v>
      </c>
      <c r="G391" t="str">
        <f>CONCATENATE($G$4,": ",CONCATENATE("N[",Worksheet!N385,"]"))</f>
        <v xml:space="preserve"> (Потребляемая мощность) Охлаждение: N[1,917]</v>
      </c>
      <c r="H391" t="str">
        <f>CONCATENATE($H$4,": ",CONCATENATE("N[",Worksheet!O385,"]"))</f>
        <v xml:space="preserve"> (Потребляемая мощность) Обогрев: N[1,856]</v>
      </c>
      <c r="I391" t="str">
        <f t="shared" si="51"/>
        <v xml:space="preserve"> (Рабочий ток) Охлаждение: </v>
      </c>
      <c r="J391" t="str">
        <f t="shared" si="61"/>
        <v xml:space="preserve"> (Рабочий ток) Обогрев: </v>
      </c>
      <c r="K391" t="str">
        <f t="shared" si="61"/>
        <v xml:space="preserve"> (Рабочий ток) Обогрев: </v>
      </c>
      <c r="L391" t="str">
        <f>CONCATENATE($L$4,": ",CONCATENATE("S[",Worksheet!AT385,"]"))</f>
        <v xml:space="preserve"> (Рабочий ток) Хладагент: S[R410A]</v>
      </c>
      <c r="M391" t="str">
        <f t="shared" si="53"/>
        <v xml:space="preserve"> (Рабочий ток) Количество хладагента: </v>
      </c>
      <c r="N391" t="str">
        <f t="shared" si="54"/>
        <v xml:space="preserve"> (Рабочий ток) Объем рециркулируемого воздуха внутреннего блока: </v>
      </c>
      <c r="O391" t="str">
        <f t="shared" si="55"/>
        <v xml:space="preserve"> (Внутренний блок) Размеры (Ш × Г × В): </v>
      </c>
      <c r="P391" t="str">
        <f t="shared" si="56"/>
        <v xml:space="preserve"> (Внутренний блок) Упаковка (Ш × Г × В): </v>
      </c>
      <c r="Q391" t="str">
        <f t="shared" si="57"/>
        <v xml:space="preserve"> (Внутренний блок) Масса (нетто / брутто): </v>
      </c>
      <c r="R391" t="str">
        <f>CONCATENATE($R$4,": ",CONCATENATE("S[",CONCATENATE(Worksheet!R385," / ",Worksheet!S385),"]"))</f>
        <v xml:space="preserve"> (Внутренний блок) Уровень шума мин. / макс.: S[ / ]</v>
      </c>
      <c r="S391" t="str">
        <f>CONCATENATE($S$4,": ",CONCATENATE("S[",Worksheet!AK385,"]"))</f>
        <v xml:space="preserve"> (Наружный блок) Марка компрессора: S[Gree]</v>
      </c>
      <c r="T391" t="str">
        <f t="shared" si="58"/>
        <v xml:space="preserve"> (Наружный блок) Размеры (Ш × Г × В): </v>
      </c>
      <c r="U391" t="str">
        <f t="shared" si="59"/>
        <v xml:space="preserve"> (Наружный блок) Упаковка (Ш × Г × В): </v>
      </c>
      <c r="V391" t="str">
        <f t="shared" si="60"/>
        <v xml:space="preserve"> (Наружный блок) Масса (нетто / брутто): </v>
      </c>
      <c r="W391" t="str">
        <f>CONCATENATE($W$4,": ",CONCATENATE("N[",Worksheet!V385,"]"))</f>
        <v xml:space="preserve"> (Наружный блок) Максимальный уровень шума: N[]</v>
      </c>
      <c r="X391" t="str">
        <f>CONCATENATE("N[",Worksheet!AM385,"]")</f>
        <v>N[6,35]</v>
      </c>
      <c r="Y391" t="str">
        <f>CONCATENATE($Y$4,": ",CONCATENATE("N[",Worksheet!AN385,"]"))</f>
        <v xml:space="preserve"> (Соединительные трубы) Газовая линия : N[12,7]</v>
      </c>
      <c r="Z391" t="str">
        <f>CONCATENATE($Z$4,": ",CONCATENATE("N[",Worksheet!P385,"]"))</f>
        <v xml:space="preserve"> (Соединительные трубы) Максимальная длина трубопровода: N[25]</v>
      </c>
      <c r="AA391" t="str">
        <f>CONCATENATE($AA$4,": ",CONCATENATE("S[",Worksheet!Q385,"]"))</f>
        <v xml:space="preserve"> (Соединительные трубы) Максимальный перепад высот: S[10]</v>
      </c>
      <c r="AB391" t="str">
        <f>CONCATENATE($AB$4,": ",CONCATENATE("S[",CONCATENATE("от ",Worksheet!W385," до +",Worksheet!X385),"]"))</f>
        <v xml:space="preserve"> (Допустимая темп. наружного воздуха) Охлаждение: S[от 18 до +43]</v>
      </c>
      <c r="AC391" t="str">
        <f>CONCATENATE($AC$4,": ",CONCATENATE("S[",CONCATENATE("от ",Worksheet!Y385," до +",Worksheet!Z385),"]"))</f>
        <v xml:space="preserve"> (Допустимая темп. наружного воздуха) Обогрев: S[от -15 до +24]</v>
      </c>
    </row>
    <row r="392" spans="1:29" x14ac:dyDescent="0.25">
      <c r="A392" t="str">
        <f>CONCATENATE($A$4,": ",CONCATENATE("E[",Worksheet!B386,"]"))</f>
        <v>Производитель: E[TOSOT]</v>
      </c>
      <c r="B392" s="11" t="str">
        <f>CONCATENATE($B$4,": ",CONCATENATE(Worksheet!C386,"[",IF(LEFT(TRIM(Worksheet!D386),6)="Сплит-","Сплит-система",IF(LEFT(TRIM(Worksheet!D386),1)="Блок н","Наружный блок","Блок внутренний")),"]"))</f>
        <v xml:space="preserve"> Тип: RAC[Сплит-система]</v>
      </c>
      <c r="C392" t="str">
        <f>CONCATENATE($C$4,": ",CONCATENATE("N[",Worksheet!L386,"]"))</f>
        <v xml:space="preserve"> (Сплит система) Холодопроизводительность: N[8,50]</v>
      </c>
      <c r="D392" t="str">
        <f>CONCATENATE($D$4,": ",CONCATENATE("N[",Worksheet!AC386,"]"))</f>
        <v xml:space="preserve"> (Сплит система) Площадь помещения: N[46]</v>
      </c>
      <c r="E392" t="str">
        <f>CONCATENATE($E$4,": ",IF(Worksheet!K386="Y",CONCATENATE("S[","да]"),CONCATENATE("S[","нет]")))</f>
        <v xml:space="preserve"> (Сплит система) Инвертор: S[нет]</v>
      </c>
      <c r="F392" t="str">
        <f>CONCATENATE($F$4,": ",CONCATENATE("N[",Worksheet!M386,"]"))</f>
        <v xml:space="preserve"> (Сплит система) Теплопроизводительность: N[9,20]</v>
      </c>
      <c r="G392" t="str">
        <f>CONCATENATE($G$4,": ",CONCATENATE("N[",Worksheet!N386,"]"))</f>
        <v xml:space="preserve"> (Потребляемая мощность) Охлаждение: N[2,647]</v>
      </c>
      <c r="H392" t="str">
        <f>CONCATENATE($H$4,": ",CONCATENATE("N[",Worksheet!O386,"]"))</f>
        <v xml:space="preserve"> (Потребляемая мощность) Обогрев: N[2,548]</v>
      </c>
      <c r="I392" t="str">
        <f t="shared" si="51"/>
        <v xml:space="preserve"> (Рабочий ток) Охлаждение: </v>
      </c>
      <c r="J392" t="str">
        <f t="shared" si="61"/>
        <v xml:space="preserve"> (Рабочий ток) Обогрев: </v>
      </c>
      <c r="K392" t="str">
        <f t="shared" si="61"/>
        <v xml:space="preserve"> (Рабочий ток) Обогрев: </v>
      </c>
      <c r="L392" t="str">
        <f>CONCATENATE($L$4,": ",CONCATENATE("S[",Worksheet!AT386,"]"))</f>
        <v xml:space="preserve"> (Рабочий ток) Хладагент: S[R410A]</v>
      </c>
      <c r="M392" t="str">
        <f t="shared" si="53"/>
        <v xml:space="preserve"> (Рабочий ток) Количество хладагента: </v>
      </c>
      <c r="N392" t="str">
        <f t="shared" si="54"/>
        <v xml:space="preserve"> (Рабочий ток) Объем рециркулируемого воздуха внутреннего блока: </v>
      </c>
      <c r="O392" t="str">
        <f t="shared" si="55"/>
        <v xml:space="preserve"> (Внутренний блок) Размеры (Ш × Г × В): </v>
      </c>
      <c r="P392" t="str">
        <f t="shared" si="56"/>
        <v xml:space="preserve"> (Внутренний блок) Упаковка (Ш × Г × В): </v>
      </c>
      <c r="Q392" t="str">
        <f t="shared" si="57"/>
        <v xml:space="preserve"> (Внутренний блок) Масса (нетто / брутто): </v>
      </c>
      <c r="R392" t="str">
        <f>CONCATENATE($R$4,": ",CONCATENATE("S[",CONCATENATE(Worksheet!R386," / ",Worksheet!S386),"]"))</f>
        <v xml:space="preserve"> (Внутренний блок) Уровень шума мин. / макс.: S[ / ]</v>
      </c>
      <c r="S392" t="str">
        <f>CONCATENATE($S$4,": ",CONCATENATE("S[",Worksheet!AK386,"]"))</f>
        <v xml:space="preserve"> (Наружный блок) Марка компрессора: S[Gree]</v>
      </c>
      <c r="T392" t="str">
        <f t="shared" si="58"/>
        <v xml:space="preserve"> (Наружный блок) Размеры (Ш × Г × В): </v>
      </c>
      <c r="U392" t="str">
        <f t="shared" si="59"/>
        <v xml:space="preserve"> (Наружный блок) Упаковка (Ш × Г × В): </v>
      </c>
      <c r="V392" t="str">
        <f t="shared" si="60"/>
        <v xml:space="preserve"> (Наружный блок) Масса (нетто / брутто): </v>
      </c>
      <c r="W392" t="str">
        <f>CONCATENATE($W$4,": ",CONCATENATE("N[",Worksheet!V386,"]"))</f>
        <v xml:space="preserve"> (Наружный блок) Максимальный уровень шума: N[]</v>
      </c>
      <c r="X392" t="str">
        <f>CONCATENATE("N[",Worksheet!AM386,"]")</f>
        <v>N[6,35]</v>
      </c>
      <c r="Y392" t="str">
        <f>CONCATENATE($Y$4,": ",CONCATENATE("N[",Worksheet!AN386,"]"))</f>
        <v xml:space="preserve"> (Соединительные трубы) Газовая линия : N[15,8]</v>
      </c>
      <c r="Z392" t="str">
        <f>CONCATENATE($Z$4,": ",CONCATENATE("N[",Worksheet!P386,"]"))</f>
        <v xml:space="preserve"> (Соединительные трубы) Максимальная длина трубопровода: N[30]</v>
      </c>
      <c r="AA392" t="str">
        <f>CONCATENATE($AA$4,": ",CONCATENATE("S[",Worksheet!Q386,"]"))</f>
        <v xml:space="preserve"> (Соединительные трубы) Максимальный перепад высот: S[10]</v>
      </c>
      <c r="AB392" t="str">
        <f>CONCATENATE($AB$4,": ",CONCATENATE("S[",CONCATENATE("от ",Worksheet!W386," до +",Worksheet!X386),"]"))</f>
        <v xml:space="preserve"> (Допустимая темп. наружного воздуха) Охлаждение: S[от 18 до +43]</v>
      </c>
      <c r="AC392" t="str">
        <f>CONCATENATE($AC$4,": ",CONCATENATE("S[",CONCATENATE("от ",Worksheet!Y386," до +",Worksheet!Z386),"]"))</f>
        <v xml:space="preserve"> (Допустимая темп. наружного воздуха) Обогрев: S[от -15 до +24]</v>
      </c>
    </row>
    <row r="393" spans="1:29" x14ac:dyDescent="0.25">
      <c r="A393" t="str">
        <f>CONCATENATE($A$4,": ",CONCATENATE("E[",Worksheet!B387,"]"))</f>
        <v>Производитель: E[TOSOT]</v>
      </c>
      <c r="B393" s="11" t="str">
        <f>CONCATENATE($B$4,": ",CONCATENATE(Worksheet!C387,"[",IF(LEFT(TRIM(Worksheet!D387),6)="Сплит-","Сплит-система",IF(LEFT(TRIM(Worksheet!D387),1)="Блок н","Наружный блок","Блок внутренний")),"]"))</f>
        <v xml:space="preserve"> Тип: RAC[Сплит-система]</v>
      </c>
      <c r="C393" t="str">
        <f>CONCATENATE($C$4,": ",CONCATENATE("N[",Worksheet!L387,"]"))</f>
        <v xml:space="preserve"> (Сплит система) Холодопроизводительность: N[8,50]</v>
      </c>
      <c r="D393" t="str">
        <f>CONCATENATE($D$4,": ",CONCATENATE("N[",Worksheet!AC387,"]"))</f>
        <v xml:space="preserve"> (Сплит система) Площадь помещения: N[]</v>
      </c>
      <c r="E393" t="str">
        <f>CONCATENATE($E$4,": ",IF(Worksheet!K387="Y",CONCATENATE("S[","да]"),CONCATENATE("S[","нет]")))</f>
        <v xml:space="preserve"> (Сплит система) Инвертор: S[нет]</v>
      </c>
      <c r="F393" t="str">
        <f>CONCATENATE($F$4,": ",CONCATENATE("N[",Worksheet!M387,"]"))</f>
        <v xml:space="preserve"> (Сплит система) Теплопроизводительность: N[8,90]</v>
      </c>
      <c r="G393" t="str">
        <f>CONCATENATE($G$4,": ",CONCATENATE("N[",Worksheet!N387,"]"))</f>
        <v xml:space="preserve"> (Потребляемая мощность) Охлаждение: N[2,615]</v>
      </c>
      <c r="H393" t="str">
        <f>CONCATENATE($H$4,": ",CONCATENATE("N[",Worksheet!O387,"]"))</f>
        <v xml:space="preserve"> (Потребляемая мощность) Обогрев: N[2,465]</v>
      </c>
      <c r="I393" t="str">
        <f t="shared" si="51"/>
        <v xml:space="preserve"> (Рабочий ток) Охлаждение: </v>
      </c>
      <c r="J393" t="str">
        <f t="shared" si="61"/>
        <v xml:space="preserve"> (Рабочий ток) Обогрев: </v>
      </c>
      <c r="K393" t="str">
        <f t="shared" si="61"/>
        <v xml:space="preserve"> (Рабочий ток) Обогрев: </v>
      </c>
      <c r="L393" t="str">
        <f>CONCATENATE($L$4,": ",CONCATENATE("S[",Worksheet!AT387,"]"))</f>
        <v xml:space="preserve"> (Рабочий ток) Хладагент: S[R410A]</v>
      </c>
      <c r="M393" t="str">
        <f t="shared" si="53"/>
        <v xml:space="preserve"> (Рабочий ток) Количество хладагента: </v>
      </c>
      <c r="N393" t="str">
        <f t="shared" si="54"/>
        <v xml:space="preserve"> (Рабочий ток) Объем рециркулируемого воздуха внутреннего блока: </v>
      </c>
      <c r="O393" t="str">
        <f t="shared" si="55"/>
        <v xml:space="preserve"> (Внутренний блок) Размеры (Ш × Г × В): </v>
      </c>
      <c r="P393" t="str">
        <f t="shared" si="56"/>
        <v xml:space="preserve"> (Внутренний блок) Упаковка (Ш × Г × В): </v>
      </c>
      <c r="Q393" t="str">
        <f t="shared" si="57"/>
        <v xml:space="preserve"> (Внутренний блок) Масса (нетто / брутто): </v>
      </c>
      <c r="R393" t="str">
        <f>CONCATENATE($R$4,": ",CONCATENATE("S[",CONCATENATE(Worksheet!R387," / ",Worksheet!S387),"]"))</f>
        <v xml:space="preserve"> (Внутренний блок) Уровень шума мин. / макс.: S[ / ]</v>
      </c>
      <c r="S393" t="str">
        <f>CONCATENATE($S$4,": ",CONCATENATE("S[",Worksheet!AK387,"]"))</f>
        <v xml:space="preserve"> (Наружный блок) Марка компрессора: S[Gree]</v>
      </c>
      <c r="T393" t="str">
        <f t="shared" si="58"/>
        <v xml:space="preserve"> (Наружный блок) Размеры (Ш × Г × В): </v>
      </c>
      <c r="U393" t="str">
        <f t="shared" si="59"/>
        <v xml:space="preserve"> (Наружный блок) Упаковка (Ш × Г × В): </v>
      </c>
      <c r="V393" t="str">
        <f t="shared" si="60"/>
        <v xml:space="preserve"> (Наружный блок) Масса (нетто / брутто): </v>
      </c>
      <c r="W393" t="str">
        <f>CONCATENATE($W$4,": ",CONCATENATE("N[",Worksheet!V387,"]"))</f>
        <v xml:space="preserve"> (Наружный блок) Максимальный уровень шума: N[]</v>
      </c>
      <c r="X393" t="str">
        <f>CONCATENATE("N[",Worksheet!AM387,"]")</f>
        <v>N[6,35]</v>
      </c>
      <c r="Y393" t="str">
        <f>CONCATENATE($Y$4,": ",CONCATENATE("N[",Worksheet!AN387,"]"))</f>
        <v xml:space="preserve"> (Соединительные трубы) Газовая линия : N[15,8]</v>
      </c>
      <c r="Z393" t="str">
        <f>CONCATENATE($Z$4,": ",CONCATENATE("N[",Worksheet!P387,"]"))</f>
        <v xml:space="preserve"> (Соединительные трубы) Максимальная длина трубопровода: N[30]</v>
      </c>
      <c r="AA393" t="str">
        <f>CONCATENATE($AA$4,": ",CONCATENATE("S[",Worksheet!Q387,"]"))</f>
        <v xml:space="preserve"> (Соединительные трубы) Максимальный перепад высот: S[10]</v>
      </c>
      <c r="AB393" t="str">
        <f>CONCATENATE($AB$4,": ",CONCATENATE("S[",CONCATENATE("от ",Worksheet!W387," до +",Worksheet!X387),"]"))</f>
        <v xml:space="preserve"> (Допустимая темп. наружного воздуха) Охлаждение: S[от 18 до +43]</v>
      </c>
      <c r="AC393" t="str">
        <f>CONCATENATE($AC$4,": ",CONCATENATE("S[",CONCATENATE("от ",Worksheet!Y387," до +",Worksheet!Z387),"]"))</f>
        <v xml:space="preserve"> (Допустимая темп. наружного воздуха) Обогрев: S[от -15 до +24]</v>
      </c>
    </row>
    <row r="394" spans="1:29" x14ac:dyDescent="0.25">
      <c r="A394" t="str">
        <f>CONCATENATE($A$4,": ",CONCATENATE("E[",Worksheet!B388,"]"))</f>
        <v>Производитель: E[TOSOT]</v>
      </c>
      <c r="B394" s="11" t="str">
        <f>CONCATENATE($B$4,": ",CONCATENATE(Worksheet!C388,"[",IF(LEFT(TRIM(Worksheet!D388),6)="Сплит-","Сплит-система",IF(LEFT(TRIM(Worksheet!D388),1)="Блок н","Наружный блок","Блок внутренний")),"]"))</f>
        <v xml:space="preserve"> Тип: RAC[Сплит-система]</v>
      </c>
      <c r="C394" t="str">
        <f>CONCATENATE($C$4,": ",CONCATENATE("N[",Worksheet!L388,"]"))</f>
        <v xml:space="preserve"> (Сплит система) Холодопроизводительность: N[9,50]</v>
      </c>
      <c r="D394" t="str">
        <f>CONCATENATE($D$4,": ",CONCATENATE("N[",Worksheet!AC388,"]"))</f>
        <v xml:space="preserve"> (Сплит система) Площадь помещения: N[35]</v>
      </c>
      <c r="E394" t="str">
        <f>CONCATENATE($E$4,": ",IF(Worksheet!K388="Y",CONCATENATE("S[","да]"),CONCATENATE("S[","нет]")))</f>
        <v xml:space="preserve"> (Сплит система) Инвертор: S[нет]</v>
      </c>
      <c r="F394" t="str">
        <f>CONCATENATE($F$4,": ",CONCATENATE("N[",Worksheet!M388,"]"))</f>
        <v xml:space="preserve"> (Сплит система) Теплопроизводительность: N[9,80]</v>
      </c>
      <c r="G394" t="str">
        <f>CONCATENATE($G$4,": ",CONCATENATE("N[",Worksheet!N388,"]"))</f>
        <v xml:space="preserve"> (Потребляемая мощность) Охлаждение: N[2,960]</v>
      </c>
      <c r="H394" t="str">
        <f>CONCATENATE($H$4,": ",CONCATENATE("N[",Worksheet!O388,"]"))</f>
        <v xml:space="preserve"> (Потребляемая мощность) Обогрев: N[3,050]</v>
      </c>
      <c r="I394" t="str">
        <f t="shared" si="51"/>
        <v xml:space="preserve"> (Рабочий ток) Охлаждение: </v>
      </c>
      <c r="J394" t="str">
        <f t="shared" si="61"/>
        <v xml:space="preserve"> (Рабочий ток) Обогрев: </v>
      </c>
      <c r="K394" t="str">
        <f t="shared" si="61"/>
        <v xml:space="preserve"> (Рабочий ток) Обогрев: </v>
      </c>
      <c r="L394" t="str">
        <f>CONCATENATE($L$4,": ",CONCATENATE("S[",Worksheet!AT388,"]"))</f>
        <v xml:space="preserve"> (Рабочий ток) Хладагент: S[R410A]</v>
      </c>
      <c r="M394" t="str">
        <f t="shared" si="53"/>
        <v xml:space="preserve"> (Рабочий ток) Количество хладагента: </v>
      </c>
      <c r="N394" t="str">
        <f t="shared" si="54"/>
        <v xml:space="preserve"> (Рабочий ток) Объем рециркулируемого воздуха внутреннего блока: </v>
      </c>
      <c r="O394" t="str">
        <f t="shared" si="55"/>
        <v xml:space="preserve"> (Внутренний блок) Размеры (Ш × Г × В): </v>
      </c>
      <c r="P394" t="str">
        <f t="shared" si="56"/>
        <v xml:space="preserve"> (Внутренний блок) Упаковка (Ш × Г × В): </v>
      </c>
      <c r="Q394" t="str">
        <f t="shared" si="57"/>
        <v xml:space="preserve"> (Внутренний блок) Масса (нетто / брутто): </v>
      </c>
      <c r="R394" t="str">
        <f>CONCATENATE($R$4,": ",CONCATENATE("S[",CONCATENATE(Worksheet!R388," / ",Worksheet!S388),"]"))</f>
        <v xml:space="preserve"> (Внутренний блок) Уровень шума мин. / макс.: S[ / ]</v>
      </c>
      <c r="S394" t="str">
        <f>CONCATENATE($S$4,": ",CONCATENATE("S[",Worksheet!AK388,"]"))</f>
        <v xml:space="preserve"> (Наружный блок) Марка компрессора: S[Gree]</v>
      </c>
      <c r="T394" t="str">
        <f t="shared" si="58"/>
        <v xml:space="preserve"> (Наружный блок) Размеры (Ш × Г × В): </v>
      </c>
      <c r="U394" t="str">
        <f t="shared" si="59"/>
        <v xml:space="preserve"> (Наружный блок) Упаковка (Ш × Г × В): </v>
      </c>
      <c r="V394" t="str">
        <f t="shared" si="60"/>
        <v xml:space="preserve"> (Наружный блок) Масса (нетто / брутто): </v>
      </c>
      <c r="W394" t="str">
        <f>CONCATENATE($W$4,": ",CONCATENATE("N[",Worksheet!V388,"]"))</f>
        <v xml:space="preserve"> (Наружный блок) Максимальный уровень шума: N[]</v>
      </c>
      <c r="X394" t="str">
        <f>CONCATENATE("N[",Worksheet!AM388,"]")</f>
        <v>N[6,35]</v>
      </c>
      <c r="Y394" t="str">
        <f>CONCATENATE($Y$4,": ",CONCATENATE("N[",Worksheet!AN388,"]"))</f>
        <v xml:space="preserve"> (Соединительные трубы) Газовая линия : N[15,8]</v>
      </c>
      <c r="Z394" t="str">
        <f>CONCATENATE($Z$4,": ",CONCATENATE("N[",Worksheet!P388,"]"))</f>
        <v xml:space="preserve"> (Соединительные трубы) Максимальная длина трубопровода: N[30]</v>
      </c>
      <c r="AA394" t="str">
        <f>CONCATENATE($AA$4,": ",CONCATENATE("S[",Worksheet!Q388,"]"))</f>
        <v xml:space="preserve"> (Соединительные трубы) Максимальный перепад высот: S[10]</v>
      </c>
      <c r="AB394" t="str">
        <f>CONCATENATE($AB$4,": ",CONCATENATE("S[",CONCATENATE("от ",Worksheet!W388," до +",Worksheet!X388),"]"))</f>
        <v xml:space="preserve"> (Допустимая темп. наружного воздуха) Охлаждение: S[от 18 до +43]</v>
      </c>
      <c r="AC394" t="str">
        <f>CONCATENATE($AC$4,": ",CONCATENATE("S[",CONCATENATE("от ",Worksheet!Y388," до +",Worksheet!Z388),"]"))</f>
        <v xml:space="preserve"> (Допустимая темп. наружного воздуха) Обогрев: S[от -7 до +24]</v>
      </c>
    </row>
    <row r="395" spans="1:29" x14ac:dyDescent="0.25">
      <c r="A395" t="str">
        <f>CONCATENATE($A$4,": ",CONCATENATE("E[",Worksheet!B389,"]"))</f>
        <v>Производитель: E[TOSOT]</v>
      </c>
      <c r="B395" s="11" t="str">
        <f>CONCATENATE($B$4,": ",CONCATENATE(Worksheet!C389,"[",IF(LEFT(TRIM(Worksheet!D389),6)="Сплит-","Сплит-система",IF(LEFT(TRIM(Worksheet!D389),1)="Блок н","Наружный блок","Блок внутренний")),"]"))</f>
        <v xml:space="preserve"> Тип: RAC[Сплит-система]</v>
      </c>
      <c r="C395" t="str">
        <f>CONCATENATE($C$4,": ",CONCATENATE("N[",Worksheet!L389,"]"))</f>
        <v xml:space="preserve"> (Сплит система) Холодопроизводительность: N[2,70 (0,22–4,40)]</v>
      </c>
      <c r="D395" t="str">
        <f>CONCATENATE($D$4,": ",CONCATENATE("N[",Worksheet!AC389,"]"))</f>
        <v xml:space="preserve"> (Сплит система) Площадь помещения: N[12]</v>
      </c>
      <c r="E395" t="str">
        <f>CONCATENATE($E$4,": ",IF(Worksheet!K389="Y",CONCATENATE("S[","да]"),CONCATENATE("S[","нет]")))</f>
        <v xml:space="preserve"> (Сплит система) Инвертор: S[да]</v>
      </c>
      <c r="F395" t="str">
        <f>CONCATENATE($F$4,": ",CONCATENATE("N[",Worksheet!M389,"]"))</f>
        <v xml:space="preserve"> (Сплит система) Теплопроизводительность: N[3,60 (0,80–5,00)]</v>
      </c>
      <c r="G395" t="str">
        <f>CONCATENATE($G$4,": ",CONCATENATE("N[",Worksheet!N389,"]"))</f>
        <v xml:space="preserve"> (Потребляемая мощность) Охлаждение: N[0,550 (0,130–1,300)]</v>
      </c>
      <c r="H395" t="str">
        <f>CONCATENATE($H$4,": ",CONCATENATE("N[",Worksheet!O389,"]"))</f>
        <v xml:space="preserve"> (Потребляемая мощность) Обогрев: N[0,750 (0,220–1,600)]</v>
      </c>
      <c r="I395" t="str">
        <f t="shared" si="51"/>
        <v xml:space="preserve"> (Рабочий ток) Охлаждение: </v>
      </c>
      <c r="J395" t="str">
        <f t="shared" si="61"/>
        <v xml:space="preserve"> (Рабочий ток) Обогрев: </v>
      </c>
      <c r="K395" t="str">
        <f t="shared" si="61"/>
        <v xml:space="preserve"> (Рабочий ток) Обогрев: </v>
      </c>
      <c r="L395" t="str">
        <f>CONCATENATE($L$4,": ",CONCATENATE("S[",Worksheet!AT389,"]"))</f>
        <v xml:space="preserve"> (Рабочий ток) Хладагент: S[R32]</v>
      </c>
      <c r="M395" t="str">
        <f t="shared" si="53"/>
        <v xml:space="preserve"> (Рабочий ток) Количество хладагента: </v>
      </c>
      <c r="N395" t="str">
        <f t="shared" si="54"/>
        <v xml:space="preserve"> (Рабочий ток) Объем рециркулируемого воздуха внутреннего блока: </v>
      </c>
      <c r="O395" t="str">
        <f t="shared" si="55"/>
        <v xml:space="preserve"> (Внутренний блок) Размеры (Ш × Г × В): </v>
      </c>
      <c r="P395" t="str">
        <f t="shared" si="56"/>
        <v xml:space="preserve"> (Внутренний блок) Упаковка (Ш × Г × В): </v>
      </c>
      <c r="Q395" t="str">
        <f t="shared" si="57"/>
        <v xml:space="preserve"> (Внутренний блок) Масса (нетто / брутто): </v>
      </c>
      <c r="R395" t="str">
        <f>CONCATENATE($R$4,": ",CONCATENATE("S[",CONCATENATE(Worksheet!R389," / ",Worksheet!S389),"]"))</f>
        <v xml:space="preserve"> (Внутренний блок) Уровень шума мин. / макс.: S[ / ]</v>
      </c>
      <c r="S395" t="str">
        <f>CONCATENATE($S$4,": ",CONCATENATE("S[",Worksheet!AK389,"]"))</f>
        <v xml:space="preserve"> (Наружный блок) Марка компрессора: S[Gree]</v>
      </c>
      <c r="T395" t="str">
        <f t="shared" si="58"/>
        <v xml:space="preserve"> (Наружный блок) Размеры (Ш × Г × В): </v>
      </c>
      <c r="U395" t="str">
        <f t="shared" si="59"/>
        <v xml:space="preserve"> (Наружный блок) Упаковка (Ш × Г × В): </v>
      </c>
      <c r="V395" t="str">
        <f t="shared" si="60"/>
        <v xml:space="preserve"> (Наружный блок) Масса (нетто / брутто): </v>
      </c>
      <c r="W395" t="str">
        <f>CONCATENATE($W$4,": ",CONCATENATE("N[",Worksheet!V389,"]"))</f>
        <v xml:space="preserve"> (Наружный блок) Максимальный уровень шума: N[]</v>
      </c>
      <c r="X395" t="str">
        <f>CONCATENATE("N[",Worksheet!AM389,"]")</f>
        <v>N[6,35]</v>
      </c>
      <c r="Y395" t="str">
        <f>CONCATENATE($Y$4,": ",CONCATENATE("N[",Worksheet!AN389,"]"))</f>
        <v xml:space="preserve"> (Соединительные трубы) Газовая линия : N[9,52]</v>
      </c>
      <c r="Z395" t="str">
        <f>CONCATENATE($Z$4,": ",CONCATENATE("N[",Worksheet!P389,"]"))</f>
        <v xml:space="preserve"> (Соединительные трубы) Максимальная длина трубопровода: N[15]</v>
      </c>
      <c r="AA395" t="str">
        <f>CONCATENATE($AA$4,": ",CONCATENATE("S[",Worksheet!Q389,"]"))</f>
        <v xml:space="preserve"> (Соединительные трубы) Максимальный перепад высот: S[10]</v>
      </c>
      <c r="AB395" t="str">
        <f>CONCATENATE($AB$4,": ",CONCATENATE("S[",CONCATENATE("от ",Worksheet!W389," до +",Worksheet!X389),"]"))</f>
        <v xml:space="preserve"> (Допустимая темп. наружного воздуха) Охлаждение: S[от -15 до +52]</v>
      </c>
      <c r="AC395" t="str">
        <f>CONCATENATE($AC$4,": ",CONCATENATE("S[",CONCATENATE("от ",Worksheet!Y389," до +",Worksheet!Z389),"]"))</f>
        <v xml:space="preserve"> (Допустимая темп. наружного воздуха) Обогрев: S[от -25 до +24]</v>
      </c>
    </row>
    <row r="396" spans="1:29" x14ac:dyDescent="0.25">
      <c r="A396" t="str">
        <f>CONCATENATE($A$4,": ",CONCATENATE("E[",Worksheet!B390,"]"))</f>
        <v>Производитель: E[TOSOT]</v>
      </c>
      <c r="B396" s="11" t="str">
        <f>CONCATENATE($B$4,": ",CONCATENATE(Worksheet!C390,"[",IF(LEFT(TRIM(Worksheet!D390),6)="Сплит-","Сплит-система",IF(LEFT(TRIM(Worksheet!D390),1)="Блок н","Наружный блок","Блок внутренний")),"]"))</f>
        <v xml:space="preserve"> Тип: RAC[Сплит-система]</v>
      </c>
      <c r="C396" t="str">
        <f>CONCATENATE($C$4,": ",CONCATENATE("N[",Worksheet!L390,"]"))</f>
        <v xml:space="preserve"> (Сплит система) Холодопроизводительность: N[2,70 (0,22–4,40)]</v>
      </c>
      <c r="D396" t="str">
        <f>CONCATENATE($D$4,": ",CONCATENATE("N[",Worksheet!AC390,"]"))</f>
        <v xml:space="preserve"> (Сплит система) Площадь помещения: N[12]</v>
      </c>
      <c r="E396" t="str">
        <f>CONCATENATE($E$4,": ",IF(Worksheet!K390="Y",CONCATENATE("S[","да]"),CONCATENATE("S[","нет]")))</f>
        <v xml:space="preserve"> (Сплит система) Инвертор: S[да]</v>
      </c>
      <c r="F396" t="str">
        <f>CONCATENATE($F$4,": ",CONCATENATE("N[",Worksheet!M390,"]"))</f>
        <v xml:space="preserve"> (Сплит система) Теплопроизводительность: N[3,60 (0,80–5,00)]</v>
      </c>
      <c r="G396" t="str">
        <f>CONCATENATE($G$4,": ",CONCATENATE("N[",Worksheet!N390,"]"))</f>
        <v xml:space="preserve"> (Потребляемая мощность) Охлаждение: N[0,550 (0,130–1,300)]</v>
      </c>
      <c r="H396" t="str">
        <f>CONCATENATE($H$4,": ",CONCATENATE("N[",Worksheet!O390,"]"))</f>
        <v xml:space="preserve"> (Потребляемая мощность) Обогрев: N[0,750 (0,220–1,600)]</v>
      </c>
      <c r="I396" t="str">
        <f t="shared" ref="I396:I459" si="62">CONCATENATE($I$4,": ")</f>
        <v xml:space="preserve"> (Рабочий ток) Охлаждение: </v>
      </c>
      <c r="J396" t="str">
        <f t="shared" ref="J396:K420" si="63">CONCATENATE($J$4,": ")</f>
        <v xml:space="preserve"> (Рабочий ток) Обогрев: </v>
      </c>
      <c r="K396" t="str">
        <f t="shared" si="63"/>
        <v xml:space="preserve"> (Рабочий ток) Обогрев: </v>
      </c>
      <c r="L396" t="str">
        <f>CONCATENATE($L$4,": ",CONCATENATE("S[",Worksheet!AT390,"]"))</f>
        <v xml:space="preserve"> (Рабочий ток) Хладагент: S[R32]</v>
      </c>
      <c r="M396" t="str">
        <f t="shared" ref="M396:M459" si="64">CONCATENATE($M$4,": ")</f>
        <v xml:space="preserve"> (Рабочий ток) Количество хладагента: </v>
      </c>
      <c r="N396" t="str">
        <f t="shared" ref="N396:N459" si="65">CONCATENATE($N$4,": ")</f>
        <v xml:space="preserve"> (Рабочий ток) Объем рециркулируемого воздуха внутреннего блока: </v>
      </c>
      <c r="O396" t="str">
        <f t="shared" ref="O396:O459" si="66">CONCATENATE($O$4,": ")</f>
        <v xml:space="preserve"> (Внутренний блок) Размеры (Ш × Г × В): </v>
      </c>
      <c r="P396" t="str">
        <f t="shared" ref="P396:P459" si="67">CONCATENATE($P$4,": ")</f>
        <v xml:space="preserve"> (Внутренний блок) Упаковка (Ш × Г × В): </v>
      </c>
      <c r="Q396" t="str">
        <f t="shared" ref="Q396:Q459" si="68">CONCATENATE($Q$4,": ")</f>
        <v xml:space="preserve"> (Внутренний блок) Масса (нетто / брутто): </v>
      </c>
      <c r="R396" t="str">
        <f>CONCATENATE($R$4,": ",CONCATENATE("S[",CONCATENATE(Worksheet!R390," / ",Worksheet!S390),"]"))</f>
        <v xml:space="preserve"> (Внутренний блок) Уровень шума мин. / макс.: S[ / ]</v>
      </c>
      <c r="S396" t="str">
        <f>CONCATENATE($S$4,": ",CONCATENATE("S[",Worksheet!AK390,"]"))</f>
        <v xml:space="preserve"> (Наружный блок) Марка компрессора: S[Gree]</v>
      </c>
      <c r="T396" t="str">
        <f t="shared" ref="T396:T459" si="69">CONCATENATE($T$4,": ")</f>
        <v xml:space="preserve"> (Наружный блок) Размеры (Ш × Г × В): </v>
      </c>
      <c r="U396" t="str">
        <f t="shared" ref="U396:U459" si="70">CONCATENATE($U$4,": ")</f>
        <v xml:space="preserve"> (Наружный блок) Упаковка (Ш × Г × В): </v>
      </c>
      <c r="V396" t="str">
        <f t="shared" ref="V396:V459" si="71">CONCATENATE($V$4,": ")</f>
        <v xml:space="preserve"> (Наружный блок) Масса (нетто / брутто): </v>
      </c>
      <c r="W396" t="str">
        <f>CONCATENATE($W$4,": ",CONCATENATE("N[",Worksheet!V390,"]"))</f>
        <v xml:space="preserve"> (Наружный блок) Максимальный уровень шума: N[]</v>
      </c>
      <c r="X396" t="str">
        <f>CONCATENATE("N[",Worksheet!AM390,"]")</f>
        <v>N[6,35]</v>
      </c>
      <c r="Y396" t="str">
        <f>CONCATENATE($Y$4,": ",CONCATENATE("N[",Worksheet!AN390,"]"))</f>
        <v xml:space="preserve"> (Соединительные трубы) Газовая линия : N[9,52]</v>
      </c>
      <c r="Z396" t="str">
        <f>CONCATENATE($Z$4,": ",CONCATENATE("N[",Worksheet!P390,"]"))</f>
        <v xml:space="preserve"> (Соединительные трубы) Максимальная длина трубопровода: N[15]</v>
      </c>
      <c r="AA396" t="str">
        <f>CONCATENATE($AA$4,": ",CONCATENATE("S[",Worksheet!Q390,"]"))</f>
        <v xml:space="preserve"> (Соединительные трубы) Максимальный перепад высот: S[10]</v>
      </c>
      <c r="AB396" t="str">
        <f>CONCATENATE($AB$4,": ",CONCATENATE("S[",CONCATENATE("от ",Worksheet!W390," до +",Worksheet!X390),"]"))</f>
        <v xml:space="preserve"> (Допустимая темп. наружного воздуха) Охлаждение: S[от -15 до +52]</v>
      </c>
      <c r="AC396" t="str">
        <f>CONCATENATE($AC$4,": ",CONCATENATE("S[",CONCATENATE("от ",Worksheet!Y390," до +",Worksheet!Z390),"]"))</f>
        <v xml:space="preserve"> (Допустимая темп. наружного воздуха) Обогрев: S[от -25 до +24]</v>
      </c>
    </row>
    <row r="397" spans="1:29" x14ac:dyDescent="0.25">
      <c r="A397" t="str">
        <f>CONCATENATE($A$4,": ",CONCATENATE("E[",Worksheet!B391,"]"))</f>
        <v>Производитель: E[TOSOT]</v>
      </c>
      <c r="B397" s="11" t="str">
        <f>CONCATENATE($B$4,": ",CONCATENATE(Worksheet!C391,"[",IF(LEFT(TRIM(Worksheet!D391),6)="Сплит-","Сплит-система",IF(LEFT(TRIM(Worksheet!D391),1)="Блок н","Наружный блок","Блок внутренний")),"]"))</f>
        <v xml:space="preserve"> Тип: RAC[Сплит-система]</v>
      </c>
      <c r="C397" t="str">
        <f>CONCATENATE($C$4,": ",CONCATENATE("N[",Worksheet!L391,"]"))</f>
        <v xml:space="preserve"> (Сплит система) Холодопроизводительность: N[3,53 (0,22–4,60)]</v>
      </c>
      <c r="D397" t="str">
        <f>CONCATENATE($D$4,": ",CONCATENATE("N[",Worksheet!AC391,"]"))</f>
        <v xml:space="preserve"> (Сплит система) Площадь помещения: N[16]</v>
      </c>
      <c r="E397" t="str">
        <f>CONCATENATE($E$4,": ",IF(Worksheet!K391="Y",CONCATENATE("S[","да]"),CONCATENATE("S[","нет]")))</f>
        <v xml:space="preserve"> (Сплит система) Инвертор: S[да]</v>
      </c>
      <c r="F397" t="str">
        <f>CONCATENATE($F$4,": ",CONCATENATE("N[",Worksheet!M391,"]"))</f>
        <v xml:space="preserve"> (Сплит система) Теплопроизводительность: N[4,20 (0,80–5,20)]</v>
      </c>
      <c r="G397" t="str">
        <f>CONCATENATE($G$4,": ",CONCATENATE("N[",Worksheet!N391,"]"))</f>
        <v xml:space="preserve"> (Потребляемая мощность) Охлаждение: N[0,802 (0,130–1,400)]</v>
      </c>
      <c r="H397" t="str">
        <f>CONCATENATE($H$4,": ",CONCATENATE("N[",Worksheet!O391,"]"))</f>
        <v xml:space="preserve"> (Потребляемая мощность) Обогрев: N[0,934 (0,130–1,650)]</v>
      </c>
      <c r="I397" t="str">
        <f t="shared" si="62"/>
        <v xml:space="preserve"> (Рабочий ток) Охлаждение: </v>
      </c>
      <c r="J397" t="str">
        <f t="shared" si="63"/>
        <v xml:space="preserve"> (Рабочий ток) Обогрев: </v>
      </c>
      <c r="K397" t="str">
        <f t="shared" si="63"/>
        <v xml:space="preserve"> (Рабочий ток) Обогрев: </v>
      </c>
      <c r="L397" t="str">
        <f>CONCATENATE($L$4,": ",CONCATENATE("S[",Worksheet!AT391,"]"))</f>
        <v xml:space="preserve"> (Рабочий ток) Хладагент: S[R32]</v>
      </c>
      <c r="M397" t="str">
        <f t="shared" si="64"/>
        <v xml:space="preserve"> (Рабочий ток) Количество хладагента: </v>
      </c>
      <c r="N397" t="str">
        <f t="shared" si="65"/>
        <v xml:space="preserve"> (Рабочий ток) Объем рециркулируемого воздуха внутреннего блока: </v>
      </c>
      <c r="O397" t="str">
        <f t="shared" si="66"/>
        <v xml:space="preserve"> (Внутренний блок) Размеры (Ш × Г × В): </v>
      </c>
      <c r="P397" t="str">
        <f t="shared" si="67"/>
        <v xml:space="preserve"> (Внутренний блок) Упаковка (Ш × Г × В): </v>
      </c>
      <c r="Q397" t="str">
        <f t="shared" si="68"/>
        <v xml:space="preserve"> (Внутренний блок) Масса (нетто / брутто): </v>
      </c>
      <c r="R397" t="str">
        <f>CONCATENATE($R$4,": ",CONCATENATE("S[",CONCATENATE(Worksheet!R391," / ",Worksheet!S391),"]"))</f>
        <v xml:space="preserve"> (Внутренний блок) Уровень шума мин. / макс.: S[ / ]</v>
      </c>
      <c r="S397" t="str">
        <f>CONCATENATE($S$4,": ",CONCATENATE("S[",Worksheet!AK391,"]"))</f>
        <v xml:space="preserve"> (Наружный блок) Марка компрессора: S[Gree]</v>
      </c>
      <c r="T397" t="str">
        <f t="shared" si="69"/>
        <v xml:space="preserve"> (Наружный блок) Размеры (Ш × Г × В): </v>
      </c>
      <c r="U397" t="str">
        <f t="shared" si="70"/>
        <v xml:space="preserve"> (Наружный блок) Упаковка (Ш × Г × В): </v>
      </c>
      <c r="V397" t="str">
        <f t="shared" si="71"/>
        <v xml:space="preserve"> (Наружный блок) Масса (нетто / брутто): </v>
      </c>
      <c r="W397" t="str">
        <f>CONCATENATE($W$4,": ",CONCATENATE("N[",Worksheet!V391,"]"))</f>
        <v xml:space="preserve"> (Наружный блок) Максимальный уровень шума: N[]</v>
      </c>
      <c r="X397" t="str">
        <f>CONCATENATE("N[",Worksheet!AM391,"]")</f>
        <v>N[6,35]</v>
      </c>
      <c r="Y397" t="str">
        <f>CONCATENATE($Y$4,": ",CONCATENATE("N[",Worksheet!AN391,"]"))</f>
        <v xml:space="preserve"> (Соединительные трубы) Газовая линия : N[9,52]</v>
      </c>
      <c r="Z397" t="str">
        <f>CONCATENATE($Z$4,": ",CONCATENATE("N[",Worksheet!P391,"]"))</f>
        <v xml:space="preserve"> (Соединительные трубы) Максимальная длина трубопровода: N[20]</v>
      </c>
      <c r="AA397" t="str">
        <f>CONCATENATE($AA$4,": ",CONCATENATE("S[",Worksheet!Q391,"]"))</f>
        <v xml:space="preserve"> (Соединительные трубы) Максимальный перепад высот: S[10]</v>
      </c>
      <c r="AB397" t="str">
        <f>CONCATENATE($AB$4,": ",CONCATENATE("S[",CONCATENATE("от ",Worksheet!W391," до +",Worksheet!X391),"]"))</f>
        <v xml:space="preserve"> (Допустимая темп. наружного воздуха) Охлаждение: S[от -15 до +52]</v>
      </c>
      <c r="AC397" t="str">
        <f>CONCATENATE($AC$4,": ",CONCATENATE("S[",CONCATENATE("от ",Worksheet!Y391," до +",Worksheet!Z391),"]"))</f>
        <v xml:space="preserve"> (Допустимая темп. наружного воздуха) Обогрев: S[от -25 до +24]</v>
      </c>
    </row>
    <row r="398" spans="1:29" x14ac:dyDescent="0.25">
      <c r="A398" t="str">
        <f>CONCATENATE($A$4,": ",CONCATENATE("E[",Worksheet!B392,"]"))</f>
        <v>Производитель: E[TOSOT]</v>
      </c>
      <c r="B398" s="11" t="str">
        <f>CONCATENATE($B$4,": ",CONCATENATE(Worksheet!C392,"[",IF(LEFT(TRIM(Worksheet!D392),6)="Сплит-","Сплит-система",IF(LEFT(TRIM(Worksheet!D392),1)="Блок н","Наружный блок","Блок внутренний")),"]"))</f>
        <v xml:space="preserve"> Тип: RAC[Сплит-система]</v>
      </c>
      <c r="C398" t="str">
        <f>CONCATENATE($C$4,": ",CONCATENATE("N[",Worksheet!L392,"]"))</f>
        <v xml:space="preserve"> (Сплит система) Холодопроизводительность: N[3,53 (0,22–4,60)]</v>
      </c>
      <c r="D398" t="str">
        <f>CONCATENATE($D$4,": ",CONCATENATE("N[",Worksheet!AC392,"]"))</f>
        <v xml:space="preserve"> (Сплит система) Площадь помещения: N[16]</v>
      </c>
      <c r="E398" t="str">
        <f>CONCATENATE($E$4,": ",IF(Worksheet!K392="Y",CONCATENATE("S[","да]"),CONCATENATE("S[","нет]")))</f>
        <v xml:space="preserve"> (Сплит система) Инвертор: S[да]</v>
      </c>
      <c r="F398" t="str">
        <f>CONCATENATE($F$4,": ",CONCATENATE("N[",Worksheet!M392,"]"))</f>
        <v xml:space="preserve"> (Сплит система) Теплопроизводительность: N[4,20 (0,80–5,20)]</v>
      </c>
      <c r="G398" t="str">
        <f>CONCATENATE($G$4,": ",CONCATENATE("N[",Worksheet!N392,"]"))</f>
        <v xml:space="preserve"> (Потребляемая мощность) Охлаждение: N[0,802 (0,130–1,400)]</v>
      </c>
      <c r="H398" t="str">
        <f>CONCATENATE($H$4,": ",CONCATENATE("N[",Worksheet!O392,"]"))</f>
        <v xml:space="preserve"> (Потребляемая мощность) Обогрев: N[0,934 (0,130–1,650)]</v>
      </c>
      <c r="I398" t="str">
        <f t="shared" si="62"/>
        <v xml:space="preserve"> (Рабочий ток) Охлаждение: </v>
      </c>
      <c r="J398" t="str">
        <f t="shared" si="63"/>
        <v xml:space="preserve"> (Рабочий ток) Обогрев: </v>
      </c>
      <c r="K398" t="str">
        <f t="shared" si="63"/>
        <v xml:space="preserve"> (Рабочий ток) Обогрев: </v>
      </c>
      <c r="L398" t="str">
        <f>CONCATENATE($L$4,": ",CONCATENATE("S[",Worksheet!AT392,"]"))</f>
        <v xml:space="preserve"> (Рабочий ток) Хладагент: S[R32]</v>
      </c>
      <c r="M398" t="str">
        <f t="shared" si="64"/>
        <v xml:space="preserve"> (Рабочий ток) Количество хладагента: </v>
      </c>
      <c r="N398" t="str">
        <f t="shared" si="65"/>
        <v xml:space="preserve"> (Рабочий ток) Объем рециркулируемого воздуха внутреннего блока: </v>
      </c>
      <c r="O398" t="str">
        <f t="shared" si="66"/>
        <v xml:space="preserve"> (Внутренний блок) Размеры (Ш × Г × В): </v>
      </c>
      <c r="P398" t="str">
        <f t="shared" si="67"/>
        <v xml:space="preserve"> (Внутренний блок) Упаковка (Ш × Г × В): </v>
      </c>
      <c r="Q398" t="str">
        <f t="shared" si="68"/>
        <v xml:space="preserve"> (Внутренний блок) Масса (нетто / брутто): </v>
      </c>
      <c r="R398" t="str">
        <f>CONCATENATE($R$4,": ",CONCATENATE("S[",CONCATENATE(Worksheet!R392," / ",Worksheet!S392),"]"))</f>
        <v xml:space="preserve"> (Внутренний блок) Уровень шума мин. / макс.: S[ / ]</v>
      </c>
      <c r="S398" t="str">
        <f>CONCATENATE($S$4,": ",CONCATENATE("S[",Worksheet!AK392,"]"))</f>
        <v xml:space="preserve"> (Наружный блок) Марка компрессора: S[Gree]</v>
      </c>
      <c r="T398" t="str">
        <f t="shared" si="69"/>
        <v xml:space="preserve"> (Наружный блок) Размеры (Ш × Г × В): </v>
      </c>
      <c r="U398" t="str">
        <f t="shared" si="70"/>
        <v xml:space="preserve"> (Наружный блок) Упаковка (Ш × Г × В): </v>
      </c>
      <c r="V398" t="str">
        <f t="shared" si="71"/>
        <v xml:space="preserve"> (Наружный блок) Масса (нетто / брутто): </v>
      </c>
      <c r="W398" t="str">
        <f>CONCATENATE($W$4,": ",CONCATENATE("N[",Worksheet!V392,"]"))</f>
        <v xml:space="preserve"> (Наружный блок) Максимальный уровень шума: N[]</v>
      </c>
      <c r="X398" t="str">
        <f>CONCATENATE("N[",Worksheet!AM392,"]")</f>
        <v>N[6,35]</v>
      </c>
      <c r="Y398" t="str">
        <f>CONCATENATE($Y$4,": ",CONCATENATE("N[",Worksheet!AN392,"]"))</f>
        <v xml:space="preserve"> (Соединительные трубы) Газовая линия : N[9,52]</v>
      </c>
      <c r="Z398" t="str">
        <f>CONCATENATE($Z$4,": ",CONCATENATE("N[",Worksheet!P392,"]"))</f>
        <v xml:space="preserve"> (Соединительные трубы) Максимальная длина трубопровода: N[20]</v>
      </c>
      <c r="AA398" t="str">
        <f>CONCATENATE($AA$4,": ",CONCATENATE("S[",Worksheet!Q392,"]"))</f>
        <v xml:space="preserve"> (Соединительные трубы) Максимальный перепад высот: S[10]</v>
      </c>
      <c r="AB398" t="str">
        <f>CONCATENATE($AB$4,": ",CONCATENATE("S[",CONCATENATE("от ",Worksheet!W392," до +",Worksheet!X392),"]"))</f>
        <v xml:space="preserve"> (Допустимая темп. наружного воздуха) Охлаждение: S[от -15 до +52]</v>
      </c>
      <c r="AC398" t="str">
        <f>CONCATENATE($AC$4,": ",CONCATENATE("S[",CONCATENATE("от ",Worksheet!Y392," до +",Worksheet!Z392),"]"))</f>
        <v xml:space="preserve"> (Допустимая темп. наружного воздуха) Обогрев: S[от -25 до +24]</v>
      </c>
    </row>
    <row r="399" spans="1:29" x14ac:dyDescent="0.25">
      <c r="A399" t="str">
        <f>CONCATENATE($A$4,": ",CONCATENATE("E[",Worksheet!B393,"]"))</f>
        <v>Производитель: E[TOSOT]</v>
      </c>
      <c r="B399" s="11" t="str">
        <f>CONCATENATE($B$4,": ",CONCATENATE(Worksheet!C393,"[",IF(LEFT(TRIM(Worksheet!D393),6)="Сплит-","Сплит-система",IF(LEFT(TRIM(Worksheet!D393),1)="Блок н","Наружный блок","Блок внутренний")),"]"))</f>
        <v xml:space="preserve"> Тип: PAC[Сплит-система]</v>
      </c>
      <c r="C399" t="str">
        <f>CONCATENATE($C$4,": ",CONCATENATE("N[",Worksheet!L393,"]"))</f>
        <v xml:space="preserve"> (Сплит система) Холодопроизводительность: N[5,30 (1,60–5,50)]</v>
      </c>
      <c r="D399" t="str">
        <f>CONCATENATE($D$4,": ",CONCATENATE("N[",Worksheet!AC393,"]"))</f>
        <v xml:space="preserve"> (Сплит система) Площадь помещения: N[23]</v>
      </c>
      <c r="E399" t="str">
        <f>CONCATENATE($E$4,": ",IF(Worksheet!K393="Y",CONCATENATE("S[","да]"),CONCATENATE("S[","нет]")))</f>
        <v xml:space="preserve"> (Сплит система) Инвертор: S[да]</v>
      </c>
      <c r="F399" t="str">
        <f>CONCATENATE($F$4,": ",CONCATENATE("N[",Worksheet!M393,"]"))</f>
        <v xml:space="preserve"> (Сплит система) Теплопроизводительность: N[5,80 (1,50–6,00)]</v>
      </c>
      <c r="G399" t="str">
        <f>CONCATENATE($G$4,": ",CONCATENATE("N[",Worksheet!N393,"]"))</f>
        <v xml:space="preserve"> (Потребляемая мощность) Охлаждение: N[1,650 (0,300–2,000)]</v>
      </c>
      <c r="H399" t="str">
        <f>CONCATENATE($H$4,": ",CONCATENATE("N[",Worksheet!O393,"]"))</f>
        <v xml:space="preserve"> (Потребляемая мощность) Обогрев: N[1,600 (0,300–2,000)]</v>
      </c>
      <c r="I399" t="str">
        <f t="shared" si="62"/>
        <v xml:space="preserve"> (Рабочий ток) Охлаждение: </v>
      </c>
      <c r="J399" t="str">
        <f t="shared" si="63"/>
        <v xml:space="preserve"> (Рабочий ток) Обогрев: </v>
      </c>
      <c r="K399" t="str">
        <f t="shared" si="63"/>
        <v xml:space="preserve"> (Рабочий ток) Обогрев: </v>
      </c>
      <c r="L399" t="str">
        <f>CONCATENATE($L$4,": ",CONCATENATE("S[",Worksheet!AT393,"]"))</f>
        <v xml:space="preserve"> (Рабочий ток) Хладагент: S[R410A]</v>
      </c>
      <c r="M399" t="str">
        <f t="shared" si="64"/>
        <v xml:space="preserve"> (Рабочий ток) Количество хладагента: </v>
      </c>
      <c r="N399" t="str">
        <f t="shared" si="65"/>
        <v xml:space="preserve"> (Рабочий ток) Объем рециркулируемого воздуха внутреннего блока: </v>
      </c>
      <c r="O399" t="str">
        <f t="shared" si="66"/>
        <v xml:space="preserve"> (Внутренний блок) Размеры (Ш × Г × В): </v>
      </c>
      <c r="P399" t="str">
        <f t="shared" si="67"/>
        <v xml:space="preserve"> (Внутренний блок) Упаковка (Ш × Г × В): </v>
      </c>
      <c r="Q399" t="str">
        <f t="shared" si="68"/>
        <v xml:space="preserve"> (Внутренний блок) Масса (нетто / брутто): </v>
      </c>
      <c r="R399" t="str">
        <f>CONCATENATE($R$4,": ",CONCATENATE("S[",CONCATENATE(Worksheet!R393," / ",Worksheet!S393),"]"))</f>
        <v xml:space="preserve"> (Внутренний блок) Уровень шума мин. / макс.: S[ / ]</v>
      </c>
      <c r="S399" t="str">
        <f>CONCATENATE($S$4,": ",CONCATENATE("S[",Worksheet!AK393,"]"))</f>
        <v xml:space="preserve"> (Наружный блок) Марка компрессора: S[Gree]</v>
      </c>
      <c r="T399" t="str">
        <f t="shared" si="69"/>
        <v xml:space="preserve"> (Наружный блок) Размеры (Ш × Г × В): </v>
      </c>
      <c r="U399" t="str">
        <f t="shared" si="70"/>
        <v xml:space="preserve"> (Наружный блок) Упаковка (Ш × Г × В): </v>
      </c>
      <c r="V399" t="str">
        <f t="shared" si="71"/>
        <v xml:space="preserve"> (Наружный блок) Масса (нетто / брутто): </v>
      </c>
      <c r="W399" t="str">
        <f>CONCATENATE($W$4,": ",CONCATENATE("N[",Worksheet!V393,"]"))</f>
        <v xml:space="preserve"> (Наружный блок) Максимальный уровень шума: N[]</v>
      </c>
      <c r="X399" t="str">
        <f>CONCATENATE("N[",Worksheet!AM393,"]")</f>
        <v>N[6,35]</v>
      </c>
      <c r="Y399" t="str">
        <f>CONCATENATE($Y$4,": ",CONCATENATE("N[",Worksheet!AN393,"]"))</f>
        <v xml:space="preserve"> (Соединительные трубы) Газовая линия : N[12,7]</v>
      </c>
      <c r="Z399" t="str">
        <f>CONCATENATE($Z$4,": ",CONCATENATE("N[",Worksheet!P393,"]"))</f>
        <v xml:space="preserve"> (Соединительные трубы) Максимальная длина трубопровода: N[35]</v>
      </c>
      <c r="AA399" t="str">
        <f>CONCATENATE($AA$4,": ",CONCATENATE("S[",Worksheet!Q393,"]"))</f>
        <v xml:space="preserve"> (Соединительные трубы) Максимальный перепад высот: S[20]</v>
      </c>
      <c r="AB399" t="str">
        <f>CONCATENATE($AB$4,": ",CONCATENATE("S[",CONCATENATE("от ",Worksheet!W393," до +",Worksheet!X393),"]"))</f>
        <v xml:space="preserve"> (Допустимая темп. наружного воздуха) Охлаждение: S[от -15 до +48]</v>
      </c>
      <c r="AC399" t="str">
        <f>CONCATENATE($AC$4,": ",CONCATENATE("S[",CONCATENATE("от ",Worksheet!Y393," до +",Worksheet!Z393),"]"))</f>
        <v xml:space="preserve"> (Допустимая темп. наружного воздуха) Обогрев: S[от -15 до +24]</v>
      </c>
    </row>
    <row r="400" spans="1:29" x14ac:dyDescent="0.25">
      <c r="A400" t="str">
        <f>CONCATENATE($A$4,": ",CONCATENATE("E[",Worksheet!B394,"]"))</f>
        <v>Производитель: E[TOSOT]</v>
      </c>
      <c r="B400" s="11" t="str">
        <f>CONCATENATE($B$4,": ",CONCATENATE(Worksheet!C394,"[",IF(LEFT(TRIM(Worksheet!D394),6)="Сплит-","Сплит-система",IF(LEFT(TRIM(Worksheet!D394),1)="Блок н","Наружный блок","Блок внутренний")),"]"))</f>
        <v xml:space="preserve"> Тип: PAC[Сплит-система]</v>
      </c>
      <c r="C400" t="str">
        <f>CONCATENATE($C$4,": ",CONCATENATE("N[",Worksheet!L394,"]"))</f>
        <v xml:space="preserve"> (Сплит система) Холодопроизводительность: N[7,15 (2,40–7,50)]</v>
      </c>
      <c r="D400" t="str">
        <f>CONCATENATE($D$4,": ",CONCATENATE("N[",Worksheet!AC394,"]"))</f>
        <v xml:space="preserve"> (Сплит система) Площадь помещения: N[27]</v>
      </c>
      <c r="E400" t="str">
        <f>CONCATENATE($E$4,": ",IF(Worksheet!K394="Y",CONCATENATE("S[","да]"),CONCATENATE("S[","нет]")))</f>
        <v xml:space="preserve"> (Сплит система) Инвертор: S[да]</v>
      </c>
      <c r="F400" t="str">
        <f>CONCATENATE($F$4,": ",CONCATENATE("N[",Worksheet!M394,"]"))</f>
        <v xml:space="preserve"> (Сплит система) Теплопроизводительность: N[8,00 (2,20–8,30)]</v>
      </c>
      <c r="G400" t="str">
        <f>CONCATENATE($G$4,": ",CONCATENATE("N[",Worksheet!N394,"]"))</f>
        <v xml:space="preserve"> (Потребляемая мощность) Охлаждение: N[2,450 (0,400–2,500)]</v>
      </c>
      <c r="H400" t="str">
        <f>CONCATENATE($H$4,": ",CONCATENATE("N[",Worksheet!O394,"]"))</f>
        <v xml:space="preserve"> (Потребляемая мощность) Обогрев: N[2,500 (0,400–2,500)]</v>
      </c>
      <c r="I400" t="str">
        <f t="shared" si="62"/>
        <v xml:space="preserve"> (Рабочий ток) Охлаждение: </v>
      </c>
      <c r="J400" t="str">
        <f t="shared" si="63"/>
        <v xml:space="preserve"> (Рабочий ток) Обогрев: </v>
      </c>
      <c r="K400" t="str">
        <f t="shared" si="63"/>
        <v xml:space="preserve"> (Рабочий ток) Обогрев: </v>
      </c>
      <c r="L400" t="str">
        <f>CONCATENATE($L$4,": ",CONCATENATE("S[",Worksheet!AT394,"]"))</f>
        <v xml:space="preserve"> (Рабочий ток) Хладагент: S[R410A]</v>
      </c>
      <c r="M400" t="str">
        <f t="shared" si="64"/>
        <v xml:space="preserve"> (Рабочий ток) Количество хладагента: </v>
      </c>
      <c r="N400" t="str">
        <f t="shared" si="65"/>
        <v xml:space="preserve"> (Рабочий ток) Объем рециркулируемого воздуха внутреннего блока: </v>
      </c>
      <c r="O400" t="str">
        <f t="shared" si="66"/>
        <v xml:space="preserve"> (Внутренний блок) Размеры (Ш × Г × В): </v>
      </c>
      <c r="P400" t="str">
        <f t="shared" si="67"/>
        <v xml:space="preserve"> (Внутренний блок) Упаковка (Ш × Г × В): </v>
      </c>
      <c r="Q400" t="str">
        <f t="shared" si="68"/>
        <v xml:space="preserve"> (Внутренний блок) Масса (нетто / брутто): </v>
      </c>
      <c r="R400" t="str">
        <f>CONCATENATE($R$4,": ",CONCATENATE("S[",CONCATENATE(Worksheet!R394," / ",Worksheet!S394),"]"))</f>
        <v xml:space="preserve"> (Внутренний блок) Уровень шума мин. / макс.: S[ / ]</v>
      </c>
      <c r="S400" t="str">
        <f>CONCATENATE($S$4,": ",CONCATENATE("S[",Worksheet!AK394,"]"))</f>
        <v xml:space="preserve"> (Наружный блок) Марка компрессора: S[Gree]</v>
      </c>
      <c r="T400" t="str">
        <f t="shared" si="69"/>
        <v xml:space="preserve"> (Наружный блок) Размеры (Ш × Г × В): </v>
      </c>
      <c r="U400" t="str">
        <f t="shared" si="70"/>
        <v xml:space="preserve"> (Наружный блок) Упаковка (Ш × Г × В): </v>
      </c>
      <c r="V400" t="str">
        <f t="shared" si="71"/>
        <v xml:space="preserve"> (Наружный блок) Масса (нетто / брутто): </v>
      </c>
      <c r="W400" t="str">
        <f>CONCATENATE($W$4,": ",CONCATENATE("N[",Worksheet!V394,"]"))</f>
        <v xml:space="preserve"> (Наружный блок) Максимальный уровень шума: N[]</v>
      </c>
      <c r="X400" t="str">
        <f>CONCATENATE("N[",Worksheet!AM394,"]")</f>
        <v>N[9,52]</v>
      </c>
      <c r="Y400" t="str">
        <f>CONCATENATE($Y$4,": ",CONCATENATE("N[",Worksheet!AN394,"]"))</f>
        <v xml:space="preserve"> (Соединительные трубы) Газовая линия : N[15,87]</v>
      </c>
      <c r="Z400" t="str">
        <f>CONCATENATE($Z$4,": ",CONCATENATE("N[",Worksheet!P394,"]"))</f>
        <v xml:space="preserve"> (Соединительные трубы) Максимальная длина трубопровода: N[50]</v>
      </c>
      <c r="AA400" t="str">
        <f>CONCATENATE($AA$4,": ",CONCATENATE("S[",Worksheet!Q394,"]"))</f>
        <v xml:space="preserve"> (Соединительные трубы) Максимальный перепад высот: S[25]</v>
      </c>
      <c r="AB400" t="str">
        <f>CONCATENATE($AB$4,": ",CONCATENATE("S[",CONCATENATE("от ",Worksheet!W394," до +",Worksheet!X394),"]"))</f>
        <v xml:space="preserve"> (Допустимая темп. наружного воздуха) Охлаждение: S[от -15 до +48]</v>
      </c>
      <c r="AC400" t="str">
        <f>CONCATENATE($AC$4,": ",CONCATENATE("S[",CONCATENATE("от ",Worksheet!Y394," до +",Worksheet!Z394),"]"))</f>
        <v xml:space="preserve"> (Допустимая темп. наружного воздуха) Обогрев: S[от -15 до +24]</v>
      </c>
    </row>
    <row r="401" spans="1:29" x14ac:dyDescent="0.25">
      <c r="A401" t="str">
        <f>CONCATENATE($A$4,": ",CONCATENATE("E[",Worksheet!B395,"]"))</f>
        <v>Производитель: E[TOSOT]</v>
      </c>
      <c r="B401" s="11" t="str">
        <f>CONCATENATE($B$4,": ",CONCATENATE(Worksheet!C395,"[",IF(LEFT(TRIM(Worksheet!D395),6)="Сплит-","Сплит-система",IF(LEFT(TRIM(Worksheet!D395),1)="Блок н","Наружный блок","Блок внутренний")),"]"))</f>
        <v xml:space="preserve"> Тип: PAC[Сплит-система]</v>
      </c>
      <c r="C401" t="str">
        <f>CONCATENATE($C$4,": ",CONCATENATE("N[",Worksheet!L395,"]"))</f>
        <v xml:space="preserve"> (Сплит система) Холодопроизводительность: N[10,10 (2,40–10,50)]</v>
      </c>
      <c r="D401" t="str">
        <f>CONCATENATE($D$4,": ",CONCATENATE("N[",Worksheet!AC395,"]"))</f>
        <v xml:space="preserve"> (Сплит система) Площадь помещения: N[46]</v>
      </c>
      <c r="E401" t="str">
        <f>CONCATENATE($E$4,": ",IF(Worksheet!K395="Y",CONCATENATE("S[","да]"),CONCATENATE("S[","нет]")))</f>
        <v xml:space="preserve"> (Сплит система) Инвертор: S[да]</v>
      </c>
      <c r="F401" t="str">
        <f>CONCATENATE($F$4,": ",CONCATENATE("N[",Worksheet!M395,"]"))</f>
        <v xml:space="preserve"> (Сплит система) Теплопроизводительность: N[11,00 (2,40–11,50)]</v>
      </c>
      <c r="G401" t="str">
        <f>CONCATENATE($G$4,": ",CONCATENATE("N[",Worksheet!N395,"]"))</f>
        <v xml:space="preserve"> (Потребляемая мощность) Охлаждение: N[3,400 (0,500–3,500)]</v>
      </c>
      <c r="H401" t="str">
        <f>CONCATENATE($H$4,": ",CONCATENATE("N[",Worksheet!O395,"]"))</f>
        <v xml:space="preserve"> (Потребляемая мощность) Обогрев: N[3,200 (0,500–3,400)]</v>
      </c>
      <c r="I401" t="str">
        <f t="shared" si="62"/>
        <v xml:space="preserve"> (Рабочий ток) Охлаждение: </v>
      </c>
      <c r="J401" t="str">
        <f t="shared" si="63"/>
        <v xml:space="preserve"> (Рабочий ток) Обогрев: </v>
      </c>
      <c r="K401" t="str">
        <f t="shared" si="63"/>
        <v xml:space="preserve"> (Рабочий ток) Обогрев: </v>
      </c>
      <c r="L401" t="str">
        <f>CONCATENATE($L$4,": ",CONCATENATE("S[",Worksheet!AT395,"]"))</f>
        <v xml:space="preserve"> (Рабочий ток) Хладагент: S[R410A]</v>
      </c>
      <c r="M401" t="str">
        <f t="shared" si="64"/>
        <v xml:space="preserve"> (Рабочий ток) Количество хладагента: </v>
      </c>
      <c r="N401" t="str">
        <f t="shared" si="65"/>
        <v xml:space="preserve"> (Рабочий ток) Объем рециркулируемого воздуха внутреннего блока: </v>
      </c>
      <c r="O401" t="str">
        <f t="shared" si="66"/>
        <v xml:space="preserve"> (Внутренний блок) Размеры (Ш × Г × В): </v>
      </c>
      <c r="P401" t="str">
        <f t="shared" si="67"/>
        <v xml:space="preserve"> (Внутренний блок) Упаковка (Ш × Г × В): </v>
      </c>
      <c r="Q401" t="str">
        <f t="shared" si="68"/>
        <v xml:space="preserve"> (Внутренний блок) Масса (нетто / брутто): </v>
      </c>
      <c r="R401" t="str">
        <f>CONCATENATE($R$4,": ",CONCATENATE("S[",CONCATENATE(Worksheet!R395," / ",Worksheet!S395),"]"))</f>
        <v xml:space="preserve"> (Внутренний блок) Уровень шума мин. / макс.: S[ / ]</v>
      </c>
      <c r="S401" t="str">
        <f>CONCATENATE($S$4,": ",CONCATENATE("S[",Worksheet!AK395,"]"))</f>
        <v xml:space="preserve"> (Наружный блок) Марка компрессора: S[Gree]</v>
      </c>
      <c r="T401" t="str">
        <f t="shared" si="69"/>
        <v xml:space="preserve"> (Наружный блок) Размеры (Ш × Г × В): </v>
      </c>
      <c r="U401" t="str">
        <f t="shared" si="70"/>
        <v xml:space="preserve"> (Наружный блок) Упаковка (Ш × Г × В): </v>
      </c>
      <c r="V401" t="str">
        <f t="shared" si="71"/>
        <v xml:space="preserve"> (Наружный блок) Масса (нетто / брутто): </v>
      </c>
      <c r="W401" t="str">
        <f>CONCATENATE($W$4,": ",CONCATENATE("N[",Worksheet!V395,"]"))</f>
        <v xml:space="preserve"> (Наружный блок) Максимальный уровень шума: N[]</v>
      </c>
      <c r="X401" t="str">
        <f>CONCATENATE("N[",Worksheet!AM395,"]")</f>
        <v>N[9,52]</v>
      </c>
      <c r="Y401" t="str">
        <f>CONCATENATE($Y$4,": ",CONCATENATE("N[",Worksheet!AN395,"]"))</f>
        <v xml:space="preserve"> (Соединительные трубы) Газовая линия : N[15,87]</v>
      </c>
      <c r="Z401" t="str">
        <f>CONCATENATE($Z$4,": ",CONCATENATE("N[",Worksheet!P395,"]"))</f>
        <v xml:space="preserve"> (Соединительные трубы) Максимальная длина трубопровода: N[50]</v>
      </c>
      <c r="AA401" t="str">
        <f>CONCATENATE($AA$4,": ",CONCATENATE("S[",Worksheet!Q395,"]"))</f>
        <v xml:space="preserve"> (Соединительные трубы) Максимальный перепад высот: S[25]</v>
      </c>
      <c r="AB401" t="str">
        <f>CONCATENATE($AB$4,": ",CONCATENATE("S[",CONCATENATE("от ",Worksheet!W395," до +",Worksheet!X395),"]"))</f>
        <v xml:space="preserve"> (Допустимая темп. наружного воздуха) Охлаждение: S[от -15 до +48]</v>
      </c>
      <c r="AC401" t="str">
        <f>CONCATENATE($AC$4,": ",CONCATENATE("S[",CONCATENATE("от ",Worksheet!Y395," до +",Worksheet!Z395),"]"))</f>
        <v xml:space="preserve"> (Допустимая темп. наружного воздуха) Обогрев: S[от -15 до +24]</v>
      </c>
    </row>
    <row r="402" spans="1:29" x14ac:dyDescent="0.25">
      <c r="A402" t="str">
        <f>CONCATENATE($A$4,": ",CONCATENATE("E[",Worksheet!B396,"]"))</f>
        <v>Производитель: E[TOSOT]</v>
      </c>
      <c r="B402" s="11" t="str">
        <f>CONCATENATE($B$4,": ",CONCATENATE(Worksheet!C396,"[",IF(LEFT(TRIM(Worksheet!D396),6)="Сплит-","Сплит-система",IF(LEFT(TRIM(Worksheet!D396),1)="Блок н","Наружный блок","Блок внутренний")),"]"))</f>
        <v xml:space="preserve"> Тип: PAC[Сплит-система]</v>
      </c>
      <c r="C402" t="str">
        <f>CONCATENATE($C$4,": ",CONCATENATE("N[",Worksheet!L396,"]"))</f>
        <v xml:space="preserve"> (Сплит система) Холодопроизводительность: N[14,00 (4,20–14,60)]</v>
      </c>
      <c r="D402" t="str">
        <f>CONCATENATE($D$4,": ",CONCATENATE("N[",Worksheet!AC396,"]"))</f>
        <v xml:space="preserve"> (Сплит система) Площадь помещения: N[80]</v>
      </c>
      <c r="E402" t="str">
        <f>CONCATENATE($E$4,": ",IF(Worksheet!K396="Y",CONCATENATE("S[","да]"),CONCATENATE("S[","нет]")))</f>
        <v xml:space="preserve"> (Сплит система) Инвертор: S[да]</v>
      </c>
      <c r="F402" t="str">
        <f>CONCATENATE($F$4,": ",CONCATENATE("N[",Worksheet!M396,"]"))</f>
        <v xml:space="preserve"> (Сплит система) Теплопроизводительность: N[15,00 (4,20–16,00)]</v>
      </c>
      <c r="G402" t="str">
        <f>CONCATENATE($G$4,": ",CONCATENATE("N[",Worksheet!N396,"]"))</f>
        <v xml:space="preserve"> (Потребляемая мощность) Охлаждение: N[5,000 (1,200–5,200)]</v>
      </c>
      <c r="H402" t="str">
        <f>CONCATENATE($H$4,": ",CONCATENATE("N[",Worksheet!O396,"]"))</f>
        <v xml:space="preserve"> (Потребляемая мощность) Обогрев: N[4,400 (1,000–5,000)]</v>
      </c>
      <c r="I402" t="str">
        <f t="shared" si="62"/>
        <v xml:space="preserve"> (Рабочий ток) Охлаждение: </v>
      </c>
      <c r="J402" t="str">
        <f t="shared" si="63"/>
        <v xml:space="preserve"> (Рабочий ток) Обогрев: </v>
      </c>
      <c r="K402" t="str">
        <f t="shared" si="63"/>
        <v xml:space="preserve"> (Рабочий ток) Обогрев: </v>
      </c>
      <c r="L402" t="str">
        <f>CONCATENATE($L$4,": ",CONCATENATE("S[",Worksheet!AT396,"]"))</f>
        <v xml:space="preserve"> (Рабочий ток) Хладагент: S[R410A]</v>
      </c>
      <c r="M402" t="str">
        <f t="shared" si="64"/>
        <v xml:space="preserve"> (Рабочий ток) Количество хладагента: </v>
      </c>
      <c r="N402" t="str">
        <f t="shared" si="65"/>
        <v xml:space="preserve"> (Рабочий ток) Объем рециркулируемого воздуха внутреннего блока: </v>
      </c>
      <c r="O402" t="str">
        <f t="shared" si="66"/>
        <v xml:space="preserve"> (Внутренний блок) Размеры (Ш × Г × В): </v>
      </c>
      <c r="P402" t="str">
        <f t="shared" si="67"/>
        <v xml:space="preserve"> (Внутренний блок) Упаковка (Ш × Г × В): </v>
      </c>
      <c r="Q402" t="str">
        <f t="shared" si="68"/>
        <v xml:space="preserve"> (Внутренний блок) Масса (нетто / брутто): </v>
      </c>
      <c r="R402" t="str">
        <f>CONCATENATE($R$4,": ",CONCATENATE("S[",CONCATENATE(Worksheet!R396," / ",Worksheet!S396),"]"))</f>
        <v xml:space="preserve"> (Внутренний блок) Уровень шума мин. / макс.: S[ / ]</v>
      </c>
      <c r="S402" t="str">
        <f>CONCATENATE($S$4,": ",CONCATENATE("S[",Worksheet!AK396,"]"))</f>
        <v xml:space="preserve"> (Наружный блок) Марка компрессора: S[Gree]</v>
      </c>
      <c r="T402" t="str">
        <f t="shared" si="69"/>
        <v xml:space="preserve"> (Наружный блок) Размеры (Ш × Г × В): </v>
      </c>
      <c r="U402" t="str">
        <f t="shared" si="70"/>
        <v xml:space="preserve"> (Наружный блок) Упаковка (Ш × Г × В): </v>
      </c>
      <c r="V402" t="str">
        <f t="shared" si="71"/>
        <v xml:space="preserve"> (Наружный блок) Масса (нетто / брутто): </v>
      </c>
      <c r="W402" t="str">
        <f>CONCATENATE($W$4,": ",CONCATENATE("N[",Worksheet!V396,"]"))</f>
        <v xml:space="preserve"> (Наружный блок) Максимальный уровень шума: N[]</v>
      </c>
      <c r="X402" t="str">
        <f>CONCATENATE("N[",Worksheet!AM396,"]")</f>
        <v>N[9,52]</v>
      </c>
      <c r="Y402" t="str">
        <f>CONCATENATE($Y$4,": ",CONCATENATE("N[",Worksheet!AN396,"]"))</f>
        <v xml:space="preserve"> (Соединительные трубы) Газовая линия : N[15,87]</v>
      </c>
      <c r="Z402" t="str">
        <f>CONCATENATE($Z$4,": ",CONCATENATE("N[",Worksheet!P396,"]"))</f>
        <v xml:space="preserve"> (Соединительные трубы) Максимальная длина трубопровода: N[75]</v>
      </c>
      <c r="AA402" t="str">
        <f>CONCATENATE($AA$4,": ",CONCATENATE("S[",Worksheet!Q396,"]"))</f>
        <v xml:space="preserve"> (Соединительные трубы) Максимальный перепад высот: S[30]</v>
      </c>
      <c r="AB402" t="str">
        <f>CONCATENATE($AB$4,": ",CONCATENATE("S[",CONCATENATE("от ",Worksheet!W396," до +",Worksheet!X396),"]"))</f>
        <v xml:space="preserve"> (Допустимая темп. наружного воздуха) Охлаждение: S[от -15 до +48]</v>
      </c>
      <c r="AC402" t="str">
        <f>CONCATENATE($AC$4,": ",CONCATENATE("S[",CONCATENATE("от ",Worksheet!Y396," до +",Worksheet!Z396),"]"))</f>
        <v xml:space="preserve"> (Допустимая темп. наружного воздуха) Обогрев: S[от -15 до +24]</v>
      </c>
    </row>
    <row r="403" spans="1:29" x14ac:dyDescent="0.25">
      <c r="A403" t="str">
        <f>CONCATENATE($A$4,": ",CONCATENATE("E[",Worksheet!B397,"]"))</f>
        <v>Производитель: E[TOSOT]</v>
      </c>
      <c r="B403" s="11" t="str">
        <f>CONCATENATE($B$4,": ",CONCATENATE(Worksheet!C397,"[",IF(LEFT(TRIM(Worksheet!D397),6)="Сплит-","Сплит-система",IF(LEFT(TRIM(Worksheet!D397),1)="Блок н","Наружный блок","Блок внутренний")),"]"))</f>
        <v xml:space="preserve"> Тип: PAC[Сплит-система]</v>
      </c>
      <c r="C403" t="str">
        <f>CONCATENATE($C$4,": ",CONCATENATE("N[",Worksheet!L397,"]"))</f>
        <v xml:space="preserve"> (Сплит система) Холодопроизводительность: N[15,60 (5,40–16,00)]</v>
      </c>
      <c r="D403" t="str">
        <f>CONCATENATE($D$4,": ",CONCATENATE("N[",Worksheet!AC397,"]"))</f>
        <v xml:space="preserve"> (Сплит система) Площадь помещения: N[95]</v>
      </c>
      <c r="E403" t="str">
        <f>CONCATENATE($E$4,": ",IF(Worksheet!K397="Y",CONCATENATE("S[","да]"),CONCATENATE("S[","нет]")))</f>
        <v xml:space="preserve"> (Сплит система) Инвертор: S[да]</v>
      </c>
      <c r="F403" t="str">
        <f>CONCATENATE($F$4,": ",CONCATENATE("N[",Worksheet!M397,"]"))</f>
        <v xml:space="preserve"> (Сплит система) Теплопроизводительность: N[17,00 (5,40–17,60)]</v>
      </c>
      <c r="G403" t="str">
        <f>CONCATENATE($G$4,": ",CONCATENATE("N[",Worksheet!N397,"]"))</f>
        <v xml:space="preserve"> (Потребляемая мощность) Охлаждение: N[5,400 (1,400–5,600)]</v>
      </c>
      <c r="H403" t="str">
        <f>CONCATENATE($H$4,": ",CONCATENATE("N[",Worksheet!O397,"]"))</f>
        <v xml:space="preserve"> (Потребляемая мощность) Обогрев: N[4,800 (1,200–5,000)]</v>
      </c>
      <c r="I403" t="str">
        <f t="shared" si="62"/>
        <v xml:space="preserve"> (Рабочий ток) Охлаждение: </v>
      </c>
      <c r="J403" t="str">
        <f t="shared" si="63"/>
        <v xml:space="preserve"> (Рабочий ток) Обогрев: </v>
      </c>
      <c r="K403" t="str">
        <f t="shared" si="63"/>
        <v xml:space="preserve"> (Рабочий ток) Обогрев: </v>
      </c>
      <c r="L403" t="str">
        <f>CONCATENATE($L$4,": ",CONCATENATE("S[",Worksheet!AT397,"]"))</f>
        <v xml:space="preserve"> (Рабочий ток) Хладагент: S[R410A]</v>
      </c>
      <c r="M403" t="str">
        <f t="shared" si="64"/>
        <v xml:space="preserve"> (Рабочий ток) Количество хладагента: </v>
      </c>
      <c r="N403" t="str">
        <f t="shared" si="65"/>
        <v xml:space="preserve"> (Рабочий ток) Объем рециркулируемого воздуха внутреннего блока: </v>
      </c>
      <c r="O403" t="str">
        <f t="shared" si="66"/>
        <v xml:space="preserve"> (Внутренний блок) Размеры (Ш × Г × В): </v>
      </c>
      <c r="P403" t="str">
        <f t="shared" si="67"/>
        <v xml:space="preserve"> (Внутренний блок) Упаковка (Ш × Г × В): </v>
      </c>
      <c r="Q403" t="str">
        <f t="shared" si="68"/>
        <v xml:space="preserve"> (Внутренний блок) Масса (нетто / брутто): </v>
      </c>
      <c r="R403" t="str">
        <f>CONCATENATE($R$4,": ",CONCATENATE("S[",CONCATENATE(Worksheet!R397," / ",Worksheet!S397),"]"))</f>
        <v xml:space="preserve"> (Внутренний блок) Уровень шума мин. / макс.: S[ / ]</v>
      </c>
      <c r="S403" t="str">
        <f>CONCATENATE($S$4,": ",CONCATENATE("S[",Worksheet!AK397,"]"))</f>
        <v xml:space="preserve"> (Наружный блок) Марка компрессора: S[Gree]</v>
      </c>
      <c r="T403" t="str">
        <f t="shared" si="69"/>
        <v xml:space="preserve"> (Наружный блок) Размеры (Ш × Г × В): </v>
      </c>
      <c r="U403" t="str">
        <f t="shared" si="70"/>
        <v xml:space="preserve"> (Наружный блок) Упаковка (Ш × Г × В): </v>
      </c>
      <c r="V403" t="str">
        <f t="shared" si="71"/>
        <v xml:space="preserve"> (Наружный блок) Масса (нетто / брутто): </v>
      </c>
      <c r="W403" t="str">
        <f>CONCATENATE($W$4,": ",CONCATENATE("N[",Worksheet!V397,"]"))</f>
        <v xml:space="preserve"> (Наружный блок) Максимальный уровень шума: N[]</v>
      </c>
      <c r="X403" t="str">
        <f>CONCATENATE("N[",Worksheet!AM397,"]")</f>
        <v>N[9,52]</v>
      </c>
      <c r="Y403" t="str">
        <f>CONCATENATE($Y$4,": ",CONCATENATE("N[",Worksheet!AN397,"]"))</f>
        <v xml:space="preserve"> (Соединительные трубы) Газовая линия : N[15,87]</v>
      </c>
      <c r="Z403" t="str">
        <f>CONCATENATE($Z$4,": ",CONCATENATE("N[",Worksheet!P397,"]"))</f>
        <v xml:space="preserve"> (Соединительные трубы) Максимальная длина трубопровода: N[75]</v>
      </c>
      <c r="AA403" t="str">
        <f>CONCATENATE($AA$4,": ",CONCATENATE("S[",Worksheet!Q397,"]"))</f>
        <v xml:space="preserve"> (Соединительные трубы) Максимальный перепад высот: S[30]</v>
      </c>
      <c r="AB403" t="str">
        <f>CONCATENATE($AB$4,": ",CONCATENATE("S[",CONCATENATE("от ",Worksheet!W397," до +",Worksheet!X397),"]"))</f>
        <v xml:space="preserve"> (Допустимая темп. наружного воздуха) Охлаждение: S[от -15 до +48]</v>
      </c>
      <c r="AC403" t="str">
        <f>CONCATENATE($AC$4,": ",CONCATENATE("S[",CONCATENATE("от ",Worksheet!Y397," до +",Worksheet!Z397),"]"))</f>
        <v xml:space="preserve"> (Допустимая темп. наружного воздуха) Обогрев: S[от -15 до +24]</v>
      </c>
    </row>
    <row r="404" spans="1:29" x14ac:dyDescent="0.25">
      <c r="A404" t="str">
        <f>CONCATENATE($A$4,": ",CONCATENATE("E[",Worksheet!B398,"]"))</f>
        <v>Производитель: E[TOSOT]</v>
      </c>
      <c r="B404" s="11" t="str">
        <f>CONCATENATE($B$4,": ",CONCATENATE(Worksheet!C398,"[",IF(LEFT(TRIM(Worksheet!D398),6)="Сплит-","Сплит-система",IF(LEFT(TRIM(Worksheet!D398),1)="Блок н","Наружный блок","Блок внутренний")),"]"))</f>
        <v xml:space="preserve"> Тип: PAC[Сплит-система]</v>
      </c>
      <c r="C404" t="str">
        <f>CONCATENATE($C$4,": ",CONCATENATE("N[",Worksheet!L398,"]"))</f>
        <v xml:space="preserve"> (Сплит система) Холодопроизводительность: N[20]</v>
      </c>
      <c r="D404" t="str">
        <f>CONCATENATE($D$4,": ",CONCATENATE("N[",Worksheet!AC398,"]"))</f>
        <v xml:space="preserve"> (Сплит система) Площадь помещения: N[114]</v>
      </c>
      <c r="E404" t="str">
        <f>CONCATENATE($E$4,": ",IF(Worksheet!K398="Y",CONCATENATE("S[","да]"),CONCATENATE("S[","нет]")))</f>
        <v xml:space="preserve"> (Сплит система) Инвертор: S[да]</v>
      </c>
      <c r="F404" t="str">
        <f>CONCATENATE($F$4,": ",CONCATENATE("N[",Worksheet!M398,"]"))</f>
        <v xml:space="preserve"> (Сплит система) Теплопроизводительность: N[22]</v>
      </c>
      <c r="G404" t="str">
        <f>CONCATENATE($G$4,": ",CONCATENATE("N[",Worksheet!N398,"]"))</f>
        <v xml:space="preserve"> (Потребляемая мощность) Охлаждение: N[7,8]</v>
      </c>
      <c r="H404" t="str">
        <f>CONCATENATE($H$4,": ",CONCATENATE("N[",Worksheet!O398,"]"))</f>
        <v xml:space="preserve"> (Потребляемая мощность) Обогрев: N[7]</v>
      </c>
      <c r="I404" t="str">
        <f t="shared" si="62"/>
        <v xml:space="preserve"> (Рабочий ток) Охлаждение: </v>
      </c>
      <c r="J404" t="str">
        <f t="shared" si="63"/>
        <v xml:space="preserve"> (Рабочий ток) Обогрев: </v>
      </c>
      <c r="K404" t="str">
        <f t="shared" si="63"/>
        <v xml:space="preserve"> (Рабочий ток) Обогрев: </v>
      </c>
      <c r="L404" t="str">
        <f>CONCATENATE($L$4,": ",CONCATENATE("S[",Worksheet!AT398,"]"))</f>
        <v xml:space="preserve"> (Рабочий ток) Хладагент: S[R410A]</v>
      </c>
      <c r="M404" t="str">
        <f t="shared" si="64"/>
        <v xml:space="preserve"> (Рабочий ток) Количество хладагента: </v>
      </c>
      <c r="N404" t="str">
        <f t="shared" si="65"/>
        <v xml:space="preserve"> (Рабочий ток) Объем рециркулируемого воздуха внутреннего блока: </v>
      </c>
      <c r="O404" t="str">
        <f t="shared" si="66"/>
        <v xml:space="preserve"> (Внутренний блок) Размеры (Ш × Г × В): </v>
      </c>
      <c r="P404" t="str">
        <f t="shared" si="67"/>
        <v xml:space="preserve"> (Внутренний блок) Упаковка (Ш × Г × В): </v>
      </c>
      <c r="Q404" t="str">
        <f t="shared" si="68"/>
        <v xml:space="preserve"> (Внутренний блок) Масса (нетто / брутто): </v>
      </c>
      <c r="R404" t="str">
        <f>CONCATENATE($R$4,": ",CONCATENATE("S[",CONCATENATE(Worksheet!R398," / ",Worksheet!S398),"]"))</f>
        <v xml:space="preserve"> (Внутренний блок) Уровень шума мин. / макс.: S[ / ]</v>
      </c>
      <c r="S404" t="str">
        <f>CONCATENATE($S$4,": ",CONCATENATE("S[",Worksheet!AK398,"]"))</f>
        <v xml:space="preserve"> (Наружный блок) Марка компрессора: S[Mitsubishi]</v>
      </c>
      <c r="T404" t="str">
        <f t="shared" si="69"/>
        <v xml:space="preserve"> (Наружный блок) Размеры (Ш × Г × В): </v>
      </c>
      <c r="U404" t="str">
        <f t="shared" si="70"/>
        <v xml:space="preserve"> (Наружный блок) Упаковка (Ш × Г × В): </v>
      </c>
      <c r="V404" t="str">
        <f t="shared" si="71"/>
        <v xml:space="preserve"> (Наружный блок) Масса (нетто / брутто): </v>
      </c>
      <c r="W404" t="str">
        <f>CONCATENATE($W$4,": ",CONCATENATE("N[",Worksheet!V398,"]"))</f>
        <v xml:space="preserve"> (Наружный блок) Максимальный уровень шума: N[]</v>
      </c>
      <c r="X404" t="str">
        <f>CONCATENATE("N[",Worksheet!AM398,"]")</f>
        <v>N[9,52]</v>
      </c>
      <c r="Y404" t="str">
        <f>CONCATENATE($Y$4,": ",CONCATENATE("N[",Worksheet!AN398,"]"))</f>
        <v xml:space="preserve"> (Соединительные трубы) Газовая линия : N[19]</v>
      </c>
      <c r="Z404" t="str">
        <f>CONCATENATE($Z$4,": ",CONCATENATE("N[",Worksheet!P398,"]"))</f>
        <v xml:space="preserve"> (Соединительные трубы) Максимальная длина трубопровода: N[50]</v>
      </c>
      <c r="AA404" t="str">
        <f>CONCATENATE($AA$4,": ",CONCATENATE("S[",Worksheet!Q398,"]"))</f>
        <v xml:space="preserve"> (Соединительные трубы) Максимальный перепад высот: S[30]</v>
      </c>
      <c r="AB404" t="str">
        <f>CONCATENATE($AB$4,": ",CONCATENATE("S[",CONCATENATE("от ",Worksheet!W398," до +",Worksheet!X398),"]"))</f>
        <v xml:space="preserve"> (Допустимая темп. наружного воздуха) Охлаждение: S[от -7 до +48]</v>
      </c>
      <c r="AC404" t="str">
        <f>CONCATENATE($AC$4,": ",CONCATENATE("S[",CONCATENATE("от ",Worksheet!Y398," до +",Worksheet!Z398),"]"))</f>
        <v xml:space="preserve"> (Допустимая темп. наружного воздуха) Обогрев: S[от -15 до +24]</v>
      </c>
    </row>
    <row r="405" spans="1:29" x14ac:dyDescent="0.25">
      <c r="A405" t="str">
        <f>CONCATENATE($A$4,": ",CONCATENATE("E[",Worksheet!B399,"]"))</f>
        <v>Производитель: E[TOSOT]</v>
      </c>
      <c r="B405" s="11" t="str">
        <f>CONCATENATE($B$4,": ",CONCATENATE(Worksheet!C399,"[",IF(LEFT(TRIM(Worksheet!D399),6)="Сплит-","Сплит-система",IF(LEFT(TRIM(Worksheet!D399),1)="Блок н","Наружный блок","Блок внутренний")),"]"))</f>
        <v xml:space="preserve"> Тип: PAC[Сплит-система]</v>
      </c>
      <c r="C405" t="str">
        <f>CONCATENATE($C$4,": ",CONCATENATE("N[",Worksheet!L399,"]"))</f>
        <v xml:space="preserve"> (Сплит система) Холодопроизводительность: N[25]</v>
      </c>
      <c r="D405" t="str">
        <f>CONCATENATE($D$4,": ",CONCATENATE("N[",Worksheet!AC399,"]"))</f>
        <v xml:space="preserve"> (Сплит система) Площадь помещения: N[142]</v>
      </c>
      <c r="E405" t="str">
        <f>CONCATENATE($E$4,": ",IF(Worksheet!K399="Y",CONCATENATE("S[","да]"),CONCATENATE("S[","нет]")))</f>
        <v xml:space="preserve"> (Сплит система) Инвертор: S[да]</v>
      </c>
      <c r="F405" t="str">
        <f>CONCATENATE($F$4,": ",CONCATENATE("N[",Worksheet!M399,"]"))</f>
        <v xml:space="preserve"> (Сплит система) Теплопроизводительность: N[27,5]</v>
      </c>
      <c r="G405" t="str">
        <f>CONCATENATE($G$4,": ",CONCATENATE("N[",Worksheet!N399,"]"))</f>
        <v xml:space="preserve"> (Потребляемая мощность) Охлаждение: N[9,4]</v>
      </c>
      <c r="H405" t="str">
        <f>CONCATENATE($H$4,": ",CONCATENATE("N[",Worksheet!O399,"]"))</f>
        <v xml:space="preserve"> (Потребляемая мощность) Обогрев: N[8,9]</v>
      </c>
      <c r="I405" t="str">
        <f t="shared" si="62"/>
        <v xml:space="preserve"> (Рабочий ток) Охлаждение: </v>
      </c>
      <c r="J405" t="str">
        <f t="shared" si="63"/>
        <v xml:space="preserve"> (Рабочий ток) Обогрев: </v>
      </c>
      <c r="K405" t="str">
        <f t="shared" si="63"/>
        <v xml:space="preserve"> (Рабочий ток) Обогрев: </v>
      </c>
      <c r="L405" t="str">
        <f>CONCATENATE($L$4,": ",CONCATENATE("S[",Worksheet!AT399,"]"))</f>
        <v xml:space="preserve"> (Рабочий ток) Хладагент: S[R410A]</v>
      </c>
      <c r="M405" t="str">
        <f t="shared" si="64"/>
        <v xml:space="preserve"> (Рабочий ток) Количество хладагента: </v>
      </c>
      <c r="N405" t="str">
        <f t="shared" si="65"/>
        <v xml:space="preserve"> (Рабочий ток) Объем рециркулируемого воздуха внутреннего блока: </v>
      </c>
      <c r="O405" t="str">
        <f t="shared" si="66"/>
        <v xml:space="preserve"> (Внутренний блок) Размеры (Ш × Г × В): </v>
      </c>
      <c r="P405" t="str">
        <f t="shared" si="67"/>
        <v xml:space="preserve"> (Внутренний блок) Упаковка (Ш × Г × В): </v>
      </c>
      <c r="Q405" t="str">
        <f t="shared" si="68"/>
        <v xml:space="preserve"> (Внутренний блок) Масса (нетто / брутто): </v>
      </c>
      <c r="R405" t="str">
        <f>CONCATENATE($R$4,": ",CONCATENATE("S[",CONCATENATE(Worksheet!R399," / ",Worksheet!S399),"]"))</f>
        <v xml:space="preserve"> (Внутренний блок) Уровень шума мин. / макс.: S[ / ]</v>
      </c>
      <c r="S405" t="str">
        <f>CONCATENATE($S$4,": ",CONCATENATE("S[",Worksheet!AK399,"]"))</f>
        <v xml:space="preserve"> (Наружный блок) Марка компрессора: S[Mitsubishi]</v>
      </c>
      <c r="T405" t="str">
        <f t="shared" si="69"/>
        <v xml:space="preserve"> (Наружный блок) Размеры (Ш × Г × В): </v>
      </c>
      <c r="U405" t="str">
        <f t="shared" si="70"/>
        <v xml:space="preserve"> (Наружный блок) Упаковка (Ш × Г × В): </v>
      </c>
      <c r="V405" t="str">
        <f t="shared" si="71"/>
        <v xml:space="preserve"> (Наружный блок) Масса (нетто / брутто): </v>
      </c>
      <c r="W405" t="str">
        <f>CONCATENATE($W$4,": ",CONCATENATE("N[",Worksheet!V399,"]"))</f>
        <v xml:space="preserve"> (Наружный блок) Максимальный уровень шума: N[]</v>
      </c>
      <c r="X405" t="str">
        <f>CONCATENATE("N[",Worksheet!AM399,"]")</f>
        <v>N[9,52]</v>
      </c>
      <c r="Y405" t="str">
        <f>CONCATENATE($Y$4,": ",CONCATENATE("N[",Worksheet!AN399,"]"))</f>
        <v xml:space="preserve"> (Соединительные трубы) Газовая линия : N[22]</v>
      </c>
      <c r="Z405" t="str">
        <f>CONCATENATE($Z$4,": ",CONCATENATE("N[",Worksheet!P399,"]"))</f>
        <v xml:space="preserve"> (Соединительные трубы) Максимальная длина трубопровода: N[50]</v>
      </c>
      <c r="AA405" t="str">
        <f>CONCATENATE($AA$4,": ",CONCATENATE("S[",Worksheet!Q399,"]"))</f>
        <v xml:space="preserve"> (Соединительные трубы) Максимальный перепад высот: S[30]</v>
      </c>
      <c r="AB405" t="str">
        <f>CONCATENATE($AB$4,": ",CONCATENATE("S[",CONCATENATE("от ",Worksheet!W399," до +",Worksheet!X399),"]"))</f>
        <v xml:space="preserve"> (Допустимая темп. наружного воздуха) Охлаждение: S[от -7 до +48]</v>
      </c>
      <c r="AC405" t="str">
        <f>CONCATENATE($AC$4,": ",CONCATENATE("S[",CONCATENATE("от ",Worksheet!Y399," до +",Worksheet!Z399),"]"))</f>
        <v xml:space="preserve"> (Допустимая темп. наружного воздуха) Обогрев: S[от -15 до +24]</v>
      </c>
    </row>
    <row r="406" spans="1:29" x14ac:dyDescent="0.25">
      <c r="A406" t="str">
        <f>CONCATENATE($A$4,": ",CONCATENATE("E[",Worksheet!B400,"]"))</f>
        <v>Производитель: E[TOSOT]</v>
      </c>
      <c r="B406" s="11" t="str">
        <f>CONCATENATE($B$4,": ",CONCATENATE(Worksheet!C400,"[",IF(LEFT(TRIM(Worksheet!D400),6)="Сплит-","Сплит-система",IF(LEFT(TRIM(Worksheet!D400),1)="Блок н","Наружный блок","Блок внутренний")),"]"))</f>
        <v xml:space="preserve"> Тип: PAC[Сплит-система]</v>
      </c>
      <c r="C406" t="str">
        <f>CONCATENATE($C$4,": ",CONCATENATE("N[",Worksheet!L400,"]"))</f>
        <v xml:space="preserve"> (Сплит система) Холодопроизводительность: N[30]</v>
      </c>
      <c r="D406" t="str">
        <f>CONCATENATE($D$4,": ",CONCATENATE("N[",Worksheet!AC400,"]"))</f>
        <v xml:space="preserve"> (Сплит система) Площадь помещения: N[171]</v>
      </c>
      <c r="E406" t="str">
        <f>CONCATENATE($E$4,": ",IF(Worksheet!K400="Y",CONCATENATE("S[","да]"),CONCATENATE("S[","нет]")))</f>
        <v xml:space="preserve"> (Сплит система) Инвертор: S[да]</v>
      </c>
      <c r="F406" t="str">
        <f>CONCATENATE($F$4,": ",CONCATENATE("N[",Worksheet!M400,"]"))</f>
        <v xml:space="preserve"> (Сплит система) Теплопроизводительность: N[33]</v>
      </c>
      <c r="G406" t="str">
        <f>CONCATENATE($G$4,": ",CONCATENATE("N[",Worksheet!N400,"]"))</f>
        <v xml:space="preserve"> (Потребляемая мощность) Охлаждение: N[11,3]</v>
      </c>
      <c r="H406" t="str">
        <f>CONCATENATE($H$4,": ",CONCATENATE("N[",Worksheet!O400,"]"))</f>
        <v xml:space="preserve"> (Потребляемая мощность) Обогрев: N[10,3]</v>
      </c>
      <c r="I406" t="str">
        <f t="shared" si="62"/>
        <v xml:space="preserve"> (Рабочий ток) Охлаждение: </v>
      </c>
      <c r="J406" t="str">
        <f t="shared" si="63"/>
        <v xml:space="preserve"> (Рабочий ток) Обогрев: </v>
      </c>
      <c r="K406" t="str">
        <f t="shared" si="63"/>
        <v xml:space="preserve"> (Рабочий ток) Обогрев: </v>
      </c>
      <c r="L406" t="str">
        <f>CONCATENATE($L$4,": ",CONCATENATE("S[",Worksheet!AT400,"]"))</f>
        <v xml:space="preserve"> (Рабочий ток) Хладагент: S[R410A]</v>
      </c>
      <c r="M406" t="str">
        <f t="shared" si="64"/>
        <v xml:space="preserve"> (Рабочий ток) Количество хладагента: </v>
      </c>
      <c r="N406" t="str">
        <f t="shared" si="65"/>
        <v xml:space="preserve"> (Рабочий ток) Объем рециркулируемого воздуха внутреннего блока: </v>
      </c>
      <c r="O406" t="str">
        <f t="shared" si="66"/>
        <v xml:space="preserve"> (Внутренний блок) Размеры (Ш × Г × В): </v>
      </c>
      <c r="P406" t="str">
        <f t="shared" si="67"/>
        <v xml:space="preserve"> (Внутренний блок) Упаковка (Ш × Г × В): </v>
      </c>
      <c r="Q406" t="str">
        <f t="shared" si="68"/>
        <v xml:space="preserve"> (Внутренний блок) Масса (нетто / брутто): </v>
      </c>
      <c r="R406" t="str">
        <f>CONCATENATE($R$4,": ",CONCATENATE("S[",CONCATENATE(Worksheet!R400," / ",Worksheet!S400),"]"))</f>
        <v xml:space="preserve"> (Внутренний блок) Уровень шума мин. / макс.: S[ / ]</v>
      </c>
      <c r="S406" t="str">
        <f>CONCATENATE($S$4,": ",CONCATENATE("S[",Worksheet!AK400,"]"))</f>
        <v xml:space="preserve"> (Наружный блок) Марка компрессора: S[HITACHI]</v>
      </c>
      <c r="T406" t="str">
        <f t="shared" si="69"/>
        <v xml:space="preserve"> (Наружный блок) Размеры (Ш × Г × В): </v>
      </c>
      <c r="U406" t="str">
        <f t="shared" si="70"/>
        <v xml:space="preserve"> (Наружный блок) Упаковка (Ш × Г × В): </v>
      </c>
      <c r="V406" t="str">
        <f t="shared" si="71"/>
        <v xml:space="preserve"> (Наружный блок) Масса (нетто / брутто): </v>
      </c>
      <c r="W406" t="str">
        <f>CONCATENATE($W$4,": ",CONCATENATE("N[",Worksheet!V400,"]"))</f>
        <v xml:space="preserve"> (Наружный блок) Максимальный уровень шума: N[]</v>
      </c>
      <c r="X406" t="str">
        <f>CONCATENATE("N[",Worksheet!AM400,"]")</f>
        <v>N[12,7]</v>
      </c>
      <c r="Y406" t="str">
        <f>CONCATENATE($Y$4,": ",CONCATENATE("N[",Worksheet!AN400,"]"))</f>
        <v xml:space="preserve"> (Соединительные трубы) Газовая линия : N[25,4]</v>
      </c>
      <c r="Z406" t="str">
        <f>CONCATENATE($Z$4,": ",CONCATENATE("N[",Worksheet!P400,"]"))</f>
        <v xml:space="preserve"> (Соединительные трубы) Максимальная длина трубопровода: N[50]</v>
      </c>
      <c r="AA406" t="str">
        <f>CONCATENATE($AA$4,": ",CONCATENATE("S[",Worksheet!Q400,"]"))</f>
        <v xml:space="preserve"> (Соединительные трубы) Максимальный перепад высот: S[30]</v>
      </c>
      <c r="AB406" t="str">
        <f>CONCATENATE($AB$4,": ",CONCATENATE("S[",CONCATENATE("от ",Worksheet!W400," до +",Worksheet!X400),"]"))</f>
        <v xml:space="preserve"> (Допустимая темп. наружного воздуха) Охлаждение: S[от -7 до +48]</v>
      </c>
      <c r="AC406" t="str">
        <f>CONCATENATE($AC$4,": ",CONCATENATE("S[",CONCATENATE("от ",Worksheet!Y400," до +",Worksheet!Z400),"]"))</f>
        <v xml:space="preserve"> (Допустимая темп. наружного воздуха) Обогрев: S[от -15 до +24]</v>
      </c>
    </row>
    <row r="407" spans="1:29" x14ac:dyDescent="0.25">
      <c r="A407" t="str">
        <f>CONCATENATE($A$4,": ",CONCATENATE("E[",Worksheet!B401,"]"))</f>
        <v>Производитель: E[TOSOT]</v>
      </c>
      <c r="B407" s="11" t="str">
        <f>CONCATENATE($B$4,": ",CONCATENATE(Worksheet!C401,"[",IF(LEFT(TRIM(Worksheet!D401),6)="Сплит-","Сплит-система",IF(LEFT(TRIM(Worksheet!D401),1)="Блок н","Наружный блок","Блок внутренний")),"]"))</f>
        <v xml:space="preserve"> Тип: PAC[Сплит-система]</v>
      </c>
      <c r="C407" t="str">
        <f>CONCATENATE($C$4,": ",CONCATENATE("N[",Worksheet!L401,"]"))</f>
        <v xml:space="preserve"> (Сплит система) Холодопроизводительность: N[40]</v>
      </c>
      <c r="D407" t="str">
        <f>CONCATENATE($D$4,": ",CONCATENATE("N[",Worksheet!AC401,"]"))</f>
        <v xml:space="preserve"> (Сплит система) Площадь помещения: N[228]</v>
      </c>
      <c r="E407" t="str">
        <f>CONCATENATE($E$4,": ",IF(Worksheet!K401="Y",CONCATENATE("S[","да]"),CONCATENATE("S[","нет]")))</f>
        <v xml:space="preserve"> (Сплит система) Инвертор: S[да]</v>
      </c>
      <c r="F407" t="str">
        <f>CONCATENATE($F$4,": ",CONCATENATE("N[",Worksheet!M401,"]"))</f>
        <v xml:space="preserve"> (Сплит система) Теплопроизводительность: N[43]</v>
      </c>
      <c r="G407" t="str">
        <f>CONCATENATE($G$4,": ",CONCATENATE("N[",Worksheet!N401,"]"))</f>
        <v xml:space="preserve"> (Потребляемая мощность) Охлаждение: N[15,4]</v>
      </c>
      <c r="H407" t="str">
        <f>CONCATENATE($H$4,": ",CONCATENATE("N[",Worksheet!O401,"]"))</f>
        <v xml:space="preserve"> (Потребляемая мощность) Обогрев: N[13,9]</v>
      </c>
      <c r="I407" t="str">
        <f t="shared" si="62"/>
        <v xml:space="preserve"> (Рабочий ток) Охлаждение: </v>
      </c>
      <c r="J407" t="str">
        <f t="shared" si="63"/>
        <v xml:space="preserve"> (Рабочий ток) Обогрев: </v>
      </c>
      <c r="K407" t="str">
        <f t="shared" si="63"/>
        <v xml:space="preserve"> (Рабочий ток) Обогрев: </v>
      </c>
      <c r="L407" t="str">
        <f>CONCATENATE($L$4,": ",CONCATENATE("S[",Worksheet!AT401,"]"))</f>
        <v xml:space="preserve"> (Рабочий ток) Хладагент: S[R410A]</v>
      </c>
      <c r="M407" t="str">
        <f t="shared" si="64"/>
        <v xml:space="preserve"> (Рабочий ток) Количество хладагента: </v>
      </c>
      <c r="N407" t="str">
        <f t="shared" si="65"/>
        <v xml:space="preserve"> (Рабочий ток) Объем рециркулируемого воздуха внутреннего блока: </v>
      </c>
      <c r="O407" t="str">
        <f t="shared" si="66"/>
        <v xml:space="preserve"> (Внутренний блок) Размеры (Ш × Г × В): </v>
      </c>
      <c r="P407" t="str">
        <f t="shared" si="67"/>
        <v xml:space="preserve"> (Внутренний блок) Упаковка (Ш × Г × В): </v>
      </c>
      <c r="Q407" t="str">
        <f t="shared" si="68"/>
        <v xml:space="preserve"> (Внутренний блок) Масса (нетто / брутто): </v>
      </c>
      <c r="R407" t="str">
        <f>CONCATENATE($R$4,": ",CONCATENATE("S[",CONCATENATE(Worksheet!R401," / ",Worksheet!S401),"]"))</f>
        <v xml:space="preserve"> (Внутренний блок) Уровень шума мин. / макс.: S[ / ]</v>
      </c>
      <c r="S407" t="str">
        <f>CONCATENATE($S$4,": ",CONCATENATE("S[",Worksheet!AK401,"]"))</f>
        <v xml:space="preserve"> (Наружный блок) Марка компрессора: S[Mitsubishi]</v>
      </c>
      <c r="T407" t="str">
        <f t="shared" si="69"/>
        <v xml:space="preserve"> (Наружный блок) Размеры (Ш × Г × В): </v>
      </c>
      <c r="U407" t="str">
        <f t="shared" si="70"/>
        <v xml:space="preserve"> (Наружный блок) Упаковка (Ш × Г × В): </v>
      </c>
      <c r="V407" t="str">
        <f t="shared" si="71"/>
        <v xml:space="preserve"> (Наружный блок) Масса (нетто / брутто): </v>
      </c>
      <c r="W407" t="str">
        <f>CONCATENATE($W$4,": ",CONCATENATE("N[",Worksheet!V401,"]"))</f>
        <v xml:space="preserve"> (Наружный блок) Максимальный уровень шума: N[]</v>
      </c>
      <c r="X407" t="str">
        <f>CONCATENATE("N[",Worksheet!AM401,"]")</f>
        <v>N[9,52]</v>
      </c>
      <c r="Y407" t="str">
        <f>CONCATENATE($Y$4,": ",CONCATENATE("N[",Worksheet!AN401,"]"))</f>
        <v xml:space="preserve"> (Соединительные трубы) Газовая линия : N[19]</v>
      </c>
      <c r="Z407" t="str">
        <f>CONCATENATE($Z$4,": ",CONCATENATE("N[",Worksheet!P401,"]"))</f>
        <v xml:space="preserve"> (Соединительные трубы) Максимальная длина трубопровода: N[50]</v>
      </c>
      <c r="AA407" t="str">
        <f>CONCATENATE($AA$4,": ",CONCATENATE("S[",Worksheet!Q401,"]"))</f>
        <v xml:space="preserve"> (Соединительные трубы) Максимальный перепад высот: S[30]</v>
      </c>
      <c r="AB407" t="str">
        <f>CONCATENATE($AB$4,": ",CONCATENATE("S[",CONCATENATE("от ",Worksheet!W401," до +",Worksheet!X401),"]"))</f>
        <v xml:space="preserve"> (Допустимая темп. наружного воздуха) Охлаждение: S[от -7 до +48]</v>
      </c>
      <c r="AC407" t="str">
        <f>CONCATENATE($AC$4,": ",CONCATENATE("S[",CONCATENATE("от ",Worksheet!Y401," до +",Worksheet!Z401),"]"))</f>
        <v xml:space="preserve"> (Допустимая темп. наружного воздуха) Обогрев: S[от -15 до +24]</v>
      </c>
    </row>
    <row r="408" spans="1:29" x14ac:dyDescent="0.25">
      <c r="A408" t="str">
        <f>CONCATENATE($A$4,": ",CONCATENATE("E[",Worksheet!B402,"]"))</f>
        <v>Производитель: E[TOSOT]</v>
      </c>
      <c r="B408" s="11" t="str">
        <f>CONCATENATE($B$4,": ",CONCATENATE(Worksheet!C402,"[",IF(LEFT(TRIM(Worksheet!D402),6)="Сплит-","Сплит-система",IF(LEFT(TRIM(Worksheet!D402),1)="Блок н","Наружный блок","Блок внутренний")),"]"))</f>
        <v xml:space="preserve"> Тип: PAC[Сплит-система]</v>
      </c>
      <c r="C408" t="str">
        <f>CONCATENATE($C$4,": ",CONCATENATE("N[",Worksheet!L402,"]"))</f>
        <v xml:space="preserve"> (Сплит система) Холодопроизводительность: N[3,50 (0,90–4,00)]</v>
      </c>
      <c r="D408" t="str">
        <f>CONCATENATE($D$4,": ",CONCATENATE("N[",Worksheet!AC402,"]"))</f>
        <v xml:space="preserve"> (Сплит система) Площадь помещения: N[16]</v>
      </c>
      <c r="E408" t="str">
        <f>CONCATENATE($E$4,": ",IF(Worksheet!K402="Y",CONCATENATE("S[","да]"),CONCATENATE("S[","нет]")))</f>
        <v xml:space="preserve"> (Сплит система) Инвертор: S[да]</v>
      </c>
      <c r="F408" t="str">
        <f>CONCATENATE($F$4,": ",CONCATENATE("N[",Worksheet!M402,"]"))</f>
        <v xml:space="preserve"> (Сплит система) Теплопроизводительность: N[4,00 (0,900–4,50)]</v>
      </c>
      <c r="G408" t="str">
        <f>CONCATENATE($G$4,": ",CONCATENATE("N[",Worksheet!N402,"]"))</f>
        <v xml:space="preserve"> (Потребляемая мощность) Охлаждение: N[1,030 (0,200–1,600)]</v>
      </c>
      <c r="H408" t="str">
        <f>CONCATENATE($H$4,": ",CONCATENATE("N[",Worksheet!O402,"]"))</f>
        <v xml:space="preserve"> (Потребляемая мощность) Обогрев: N[1,100 (0,200–1,600)]</v>
      </c>
      <c r="I408" t="str">
        <f t="shared" si="62"/>
        <v xml:space="preserve"> (Рабочий ток) Охлаждение: </v>
      </c>
      <c r="J408" t="str">
        <f t="shared" si="63"/>
        <v xml:space="preserve"> (Рабочий ток) Обогрев: </v>
      </c>
      <c r="K408" t="str">
        <f t="shared" si="63"/>
        <v xml:space="preserve"> (Рабочий ток) Обогрев: </v>
      </c>
      <c r="L408" t="str">
        <f>CONCATENATE($L$4,": ",CONCATENATE("S[",Worksheet!AT402,"]"))</f>
        <v xml:space="preserve"> (Рабочий ток) Хладагент: S[R410A]</v>
      </c>
      <c r="M408" t="str">
        <f t="shared" si="64"/>
        <v xml:space="preserve"> (Рабочий ток) Количество хладагента: </v>
      </c>
      <c r="N408" t="str">
        <f t="shared" si="65"/>
        <v xml:space="preserve"> (Рабочий ток) Объем рециркулируемого воздуха внутреннего блока: </v>
      </c>
      <c r="O408" t="str">
        <f t="shared" si="66"/>
        <v xml:space="preserve"> (Внутренний блок) Размеры (Ш × Г × В): </v>
      </c>
      <c r="P408" t="str">
        <f t="shared" si="67"/>
        <v xml:space="preserve"> (Внутренний блок) Упаковка (Ш × Г × В): </v>
      </c>
      <c r="Q408" t="str">
        <f t="shared" si="68"/>
        <v xml:space="preserve"> (Внутренний блок) Масса (нетто / брутто): </v>
      </c>
      <c r="R408" t="str">
        <f>CONCATENATE($R$4,": ",CONCATENATE("S[",CONCATENATE(Worksheet!R402," / ",Worksheet!S402),"]"))</f>
        <v xml:space="preserve"> (Внутренний блок) Уровень шума мин. / макс.: S[ / ]</v>
      </c>
      <c r="S408" t="str">
        <f>CONCATENATE($S$4,": ",CONCATENATE("S[",Worksheet!AK402,"]"))</f>
        <v xml:space="preserve"> (Наружный блок) Марка компрессора: S[Gree]</v>
      </c>
      <c r="T408" t="str">
        <f t="shared" si="69"/>
        <v xml:space="preserve"> (Наружный блок) Размеры (Ш × Г × В): </v>
      </c>
      <c r="U408" t="str">
        <f t="shared" si="70"/>
        <v xml:space="preserve"> (Наружный блок) Упаковка (Ш × Г × В): </v>
      </c>
      <c r="V408" t="str">
        <f t="shared" si="71"/>
        <v xml:space="preserve"> (Наружный блок) Масса (нетто / брутто): </v>
      </c>
      <c r="W408" t="str">
        <f>CONCATENATE($W$4,": ",CONCATENATE("N[",Worksheet!V402,"]"))</f>
        <v xml:space="preserve"> (Наружный блок) Максимальный уровень шума: N[]</v>
      </c>
      <c r="X408" t="str">
        <f>CONCATENATE("N[",Worksheet!AM402,"]")</f>
        <v>N[6,35]</v>
      </c>
      <c r="Y408" t="str">
        <f>CONCATENATE($Y$4,": ",CONCATENATE("N[",Worksheet!AN402,"]"))</f>
        <v xml:space="preserve"> (Соединительные трубы) Газовая линия : N[9,52]</v>
      </c>
      <c r="Z408" t="str">
        <f>CONCATENATE($Z$4,": ",CONCATENATE("N[",Worksheet!P402,"]"))</f>
        <v xml:space="preserve"> (Соединительные трубы) Максимальная длина трубопровода: N[30]</v>
      </c>
      <c r="AA408" t="str">
        <f>CONCATENATE($AA$4,": ",CONCATENATE("S[",Worksheet!Q402,"]"))</f>
        <v xml:space="preserve"> (Соединительные трубы) Максимальный перепад высот: S[15]</v>
      </c>
      <c r="AB408" t="str">
        <f>CONCATENATE($AB$4,": ",CONCATENATE("S[",CONCATENATE("от ",Worksheet!W402," до +",Worksheet!X402),"]"))</f>
        <v xml:space="preserve"> (Допустимая темп. наружного воздуха) Охлаждение: S[от -15 до +48]</v>
      </c>
      <c r="AC408" t="str">
        <f>CONCATENATE($AC$4,": ",CONCATENATE("S[",CONCATENATE("от ",Worksheet!Y402," до +",Worksheet!Z402),"]"))</f>
        <v xml:space="preserve"> (Допустимая темп. наружного воздуха) Обогрев: S[от -15 до +24]</v>
      </c>
    </row>
    <row r="409" spans="1:29" x14ac:dyDescent="0.25">
      <c r="A409" t="str">
        <f>CONCATENATE($A$4,": ",CONCATENATE("E[",Worksheet!B403,"]"))</f>
        <v>Производитель: E[TOSOT]</v>
      </c>
      <c r="B409" s="11" t="str">
        <f>CONCATENATE($B$4,": ",CONCATENATE(Worksheet!C403,"[",IF(LEFT(TRIM(Worksheet!D403),6)="Сплит-","Сплит-система",IF(LEFT(TRIM(Worksheet!D403),1)="Блок н","Наружный блок","Блок внутренний")),"]"))</f>
        <v xml:space="preserve"> Тип: PAC[Сплит-система]</v>
      </c>
      <c r="C409" t="str">
        <f>CONCATENATE($C$4,": ",CONCATENATE("N[",Worksheet!L403,"]"))</f>
        <v xml:space="preserve"> (Сплит система) Холодопроизводительность: N[5,00 (1,60–5,50)]</v>
      </c>
      <c r="D409" t="str">
        <f>CONCATENATE($D$4,": ",CONCATENATE("N[",Worksheet!AC403,"]"))</f>
        <v xml:space="preserve"> (Сплит система) Площадь помещения: N[23]</v>
      </c>
      <c r="E409" t="str">
        <f>CONCATENATE($E$4,": ",IF(Worksheet!K403="Y",CONCATENATE("S[","да]"),CONCATENATE("S[","нет]")))</f>
        <v xml:space="preserve"> (Сплит система) Инвертор: S[да]</v>
      </c>
      <c r="F409" t="str">
        <f>CONCATENATE($F$4,": ",CONCATENATE("N[",Worksheet!M403,"]"))</f>
        <v xml:space="preserve"> (Сплит система) Теплопроизводительность: N[5,60 (1,500–6,00)]</v>
      </c>
      <c r="G409" t="str">
        <f>CONCATENATE($G$4,": ",CONCATENATE("N[",Worksheet!N403,"]"))</f>
        <v xml:space="preserve"> (Потребляемая мощность) Охлаждение: N[1,560 (0,300–2,000)]</v>
      </c>
      <c r="H409" t="str">
        <f>CONCATENATE($H$4,": ",CONCATENATE("N[",Worksheet!O403,"]"))</f>
        <v xml:space="preserve"> (Потребляемая мощность) Обогрев: N[1,600 (0,300–2,000)]</v>
      </c>
      <c r="I409" t="str">
        <f t="shared" si="62"/>
        <v xml:space="preserve"> (Рабочий ток) Охлаждение: </v>
      </c>
      <c r="J409" t="str">
        <f t="shared" si="63"/>
        <v xml:space="preserve"> (Рабочий ток) Обогрев: </v>
      </c>
      <c r="K409" t="str">
        <f t="shared" si="63"/>
        <v xml:space="preserve"> (Рабочий ток) Обогрев: </v>
      </c>
      <c r="L409" t="str">
        <f>CONCATENATE($L$4,": ",CONCATENATE("S[",Worksheet!AT403,"]"))</f>
        <v xml:space="preserve"> (Рабочий ток) Хладагент: S[R410A]</v>
      </c>
      <c r="M409" t="str">
        <f t="shared" si="64"/>
        <v xml:space="preserve"> (Рабочий ток) Количество хладагента: </v>
      </c>
      <c r="N409" t="str">
        <f t="shared" si="65"/>
        <v xml:space="preserve"> (Рабочий ток) Объем рециркулируемого воздуха внутреннего блока: </v>
      </c>
      <c r="O409" t="str">
        <f t="shared" si="66"/>
        <v xml:space="preserve"> (Внутренний блок) Размеры (Ш × Г × В): </v>
      </c>
      <c r="P409" t="str">
        <f t="shared" si="67"/>
        <v xml:space="preserve"> (Внутренний блок) Упаковка (Ш × Г × В): </v>
      </c>
      <c r="Q409" t="str">
        <f t="shared" si="68"/>
        <v xml:space="preserve"> (Внутренний блок) Масса (нетто / брутто): </v>
      </c>
      <c r="R409" t="str">
        <f>CONCATENATE($R$4,": ",CONCATENATE("S[",CONCATENATE(Worksheet!R403," / ",Worksheet!S403),"]"))</f>
        <v xml:space="preserve"> (Внутренний блок) Уровень шума мин. / макс.: S[ / ]</v>
      </c>
      <c r="S409" t="str">
        <f>CONCATENATE($S$4,": ",CONCATENATE("S[",Worksheet!AK403,"]"))</f>
        <v xml:space="preserve"> (Наружный блок) Марка компрессора: S[Gree]</v>
      </c>
      <c r="T409" t="str">
        <f t="shared" si="69"/>
        <v xml:space="preserve"> (Наружный блок) Размеры (Ш × Г × В): </v>
      </c>
      <c r="U409" t="str">
        <f t="shared" si="70"/>
        <v xml:space="preserve"> (Наружный блок) Упаковка (Ш × Г × В): </v>
      </c>
      <c r="V409" t="str">
        <f t="shared" si="71"/>
        <v xml:space="preserve"> (Наружный блок) Масса (нетто / брутто): </v>
      </c>
      <c r="W409" t="str">
        <f>CONCATENATE($W$4,": ",CONCATENATE("N[",Worksheet!V403,"]"))</f>
        <v xml:space="preserve"> (Наружный блок) Максимальный уровень шума: N[]</v>
      </c>
      <c r="X409" t="str">
        <f>CONCATENATE("N[",Worksheet!AM403,"]")</f>
        <v>N[6,35]</v>
      </c>
      <c r="Y409" t="str">
        <f>CONCATENATE($Y$4,": ",CONCATENATE("N[",Worksheet!AN403,"]"))</f>
        <v xml:space="preserve"> (Соединительные трубы) Газовая линия : N[12,7]</v>
      </c>
      <c r="Z409" t="str">
        <f>CONCATENATE($Z$4,": ",CONCATENATE("N[",Worksheet!P403,"]"))</f>
        <v xml:space="preserve"> (Соединительные трубы) Максимальная длина трубопровода: N[35]</v>
      </c>
      <c r="AA409" t="str">
        <f>CONCATENATE($AA$4,": ",CONCATENATE("S[",Worksheet!Q403,"]"))</f>
        <v xml:space="preserve"> (Соединительные трубы) Максимальный перепад высот: S[20]</v>
      </c>
      <c r="AB409" t="str">
        <f>CONCATENATE($AB$4,": ",CONCATENATE("S[",CONCATENATE("от ",Worksheet!W403," до +",Worksheet!X403),"]"))</f>
        <v xml:space="preserve"> (Допустимая темп. наружного воздуха) Охлаждение: S[от -15 до +48]</v>
      </c>
      <c r="AC409" t="str">
        <f>CONCATENATE($AC$4,": ",CONCATENATE("S[",CONCATENATE("от ",Worksheet!Y403," до +",Worksheet!Z403),"]"))</f>
        <v xml:space="preserve"> (Допустимая темп. наружного воздуха) Обогрев: S[от -15 до +24]</v>
      </c>
    </row>
    <row r="410" spans="1:29" x14ac:dyDescent="0.25">
      <c r="A410" t="str">
        <f>CONCATENATE($A$4,": ",CONCATENATE("E[",Worksheet!B404,"]"))</f>
        <v>Производитель: E[TOSOT]</v>
      </c>
      <c r="B410" s="11" t="str">
        <f>CONCATENATE($B$4,": ",CONCATENATE(Worksheet!C404,"[",IF(LEFT(TRIM(Worksheet!D404),6)="Сплит-","Сплит-система",IF(LEFT(TRIM(Worksheet!D404),1)="Блок н","Наружный блок","Блок внутренний")),"]"))</f>
        <v xml:space="preserve"> Тип: PAC[Сплит-система]</v>
      </c>
      <c r="C410" t="str">
        <f>CONCATENATE($C$4,": ",CONCATENATE("N[",Worksheet!L404,"]"))</f>
        <v xml:space="preserve"> (Сплит система) Холодопроизводительность: N[7,00 (2,40–8,00)]</v>
      </c>
      <c r="D410" t="str">
        <f>CONCATENATE($D$4,": ",CONCATENATE("N[",Worksheet!AC404,"]"))</f>
        <v xml:space="preserve"> (Сплит система) Площадь помещения: N[27]</v>
      </c>
      <c r="E410" t="str">
        <f>CONCATENATE($E$4,": ",IF(Worksheet!K404="Y",CONCATENATE("S[","да]"),CONCATENATE("S[","нет]")))</f>
        <v xml:space="preserve"> (Сплит система) Инвертор: S[да]</v>
      </c>
      <c r="F410" t="str">
        <f>CONCATENATE($F$4,": ",CONCATENATE("N[",Worksheet!M404,"]"))</f>
        <v xml:space="preserve"> (Сплит система) Теплопроизводительность: N[8,00 (2,200–9,00)]</v>
      </c>
      <c r="G410" t="str">
        <f>CONCATENATE($G$4,": ",CONCATENATE("N[",Worksheet!N404,"]"))</f>
        <v xml:space="preserve"> (Потребляемая мощность) Охлаждение: N[2,180 (0,400–3,000)]</v>
      </c>
      <c r="H410" t="str">
        <f>CONCATENATE($H$4,": ",CONCATENATE("N[",Worksheet!O404,"]"))</f>
        <v xml:space="preserve"> (Потребляемая мощность) Обогрев: N[2,200 (0,400–3,000)]</v>
      </c>
      <c r="I410" t="str">
        <f t="shared" si="62"/>
        <v xml:space="preserve"> (Рабочий ток) Охлаждение: </v>
      </c>
      <c r="J410" t="str">
        <f t="shared" si="63"/>
        <v xml:space="preserve"> (Рабочий ток) Обогрев: </v>
      </c>
      <c r="K410" t="str">
        <f t="shared" si="63"/>
        <v xml:space="preserve"> (Рабочий ток) Обогрев: </v>
      </c>
      <c r="L410" t="str">
        <f>CONCATENATE($L$4,": ",CONCATENATE("S[",Worksheet!AT404,"]"))</f>
        <v xml:space="preserve"> (Рабочий ток) Хладагент: S[R410A]</v>
      </c>
      <c r="M410" t="str">
        <f t="shared" si="64"/>
        <v xml:space="preserve"> (Рабочий ток) Количество хладагента: </v>
      </c>
      <c r="N410" t="str">
        <f t="shared" si="65"/>
        <v xml:space="preserve"> (Рабочий ток) Объем рециркулируемого воздуха внутреннего блока: </v>
      </c>
      <c r="O410" t="str">
        <f t="shared" si="66"/>
        <v xml:space="preserve"> (Внутренний блок) Размеры (Ш × Г × В): </v>
      </c>
      <c r="P410" t="str">
        <f t="shared" si="67"/>
        <v xml:space="preserve"> (Внутренний блок) Упаковка (Ш × Г × В): </v>
      </c>
      <c r="Q410" t="str">
        <f t="shared" si="68"/>
        <v xml:space="preserve"> (Внутренний блок) Масса (нетто / брутто): </v>
      </c>
      <c r="R410" t="str">
        <f>CONCATENATE($R$4,": ",CONCATENATE("S[",CONCATENATE(Worksheet!R404," / ",Worksheet!S404),"]"))</f>
        <v xml:space="preserve"> (Внутренний блок) Уровень шума мин. / макс.: S[ / ]</v>
      </c>
      <c r="S410" t="str">
        <f>CONCATENATE($S$4,": ",CONCATENATE("S[",Worksheet!AK404,"]"))</f>
        <v xml:space="preserve"> (Наружный блок) Марка компрессора: S[Gree]</v>
      </c>
      <c r="T410" t="str">
        <f t="shared" si="69"/>
        <v xml:space="preserve"> (Наружный блок) Размеры (Ш × Г × В): </v>
      </c>
      <c r="U410" t="str">
        <f t="shared" si="70"/>
        <v xml:space="preserve"> (Наружный блок) Упаковка (Ш × Г × В): </v>
      </c>
      <c r="V410" t="str">
        <f t="shared" si="71"/>
        <v xml:space="preserve"> (Наружный блок) Масса (нетто / брутто): </v>
      </c>
      <c r="W410" t="str">
        <f>CONCATENATE($W$4,": ",CONCATENATE("N[",Worksheet!V404,"]"))</f>
        <v xml:space="preserve"> (Наружный блок) Максимальный уровень шума: N[]</v>
      </c>
      <c r="X410" t="str">
        <f>CONCATENATE("N[",Worksheet!AM404,"]")</f>
        <v>N[9,52]</v>
      </c>
      <c r="Y410" t="str">
        <f>CONCATENATE($Y$4,": ",CONCATENATE("N[",Worksheet!AN404,"]"))</f>
        <v xml:space="preserve"> (Соединительные трубы) Газовая линия : N[15,87]</v>
      </c>
      <c r="Z410" t="str">
        <f>CONCATENATE($Z$4,": ",CONCATENATE("N[",Worksheet!P404,"]"))</f>
        <v xml:space="preserve"> (Соединительные трубы) Максимальная длина трубопровода: N[50]</v>
      </c>
      <c r="AA410" t="str">
        <f>CONCATENATE($AA$4,": ",CONCATENATE("S[",Worksheet!Q404,"]"))</f>
        <v xml:space="preserve"> (Соединительные трубы) Максимальный перепад высот: S[25]</v>
      </c>
      <c r="AB410" t="str">
        <f>CONCATENATE($AB$4,": ",CONCATENATE("S[",CONCATENATE("от ",Worksheet!W404," до +",Worksheet!X404),"]"))</f>
        <v xml:space="preserve"> (Допустимая темп. наружного воздуха) Охлаждение: S[от -15 до +48]</v>
      </c>
      <c r="AC410" t="str">
        <f>CONCATENATE($AC$4,": ",CONCATENATE("S[",CONCATENATE("от ",Worksheet!Y404," до +",Worksheet!Z404),"]"))</f>
        <v xml:space="preserve"> (Допустимая темп. наружного воздуха) Обогрев: S[от -15 до +24]</v>
      </c>
    </row>
    <row r="411" spans="1:29" x14ac:dyDescent="0.25">
      <c r="A411" t="str">
        <f>CONCATENATE($A$4,": ",CONCATENATE("E[",Worksheet!B405,"]"))</f>
        <v>Производитель: E[TOSOT]</v>
      </c>
      <c r="B411" s="11" t="str">
        <f>CONCATENATE($B$4,": ",CONCATENATE(Worksheet!C405,"[",IF(LEFT(TRIM(Worksheet!D405),6)="Сплит-","Сплит-система",IF(LEFT(TRIM(Worksheet!D405),1)="Блок н","Наружный блок","Блок внутренний")),"]"))</f>
        <v xml:space="preserve"> Тип: PAC[Сплит-система]</v>
      </c>
      <c r="C411" t="str">
        <f>CONCATENATE($C$4,": ",CONCATENATE("N[",Worksheet!L405,"]"))</f>
        <v xml:space="preserve"> (Сплит система) Холодопроизводительность: N[10,10 (2,40–10,50)]</v>
      </c>
      <c r="D411" t="str">
        <f>CONCATENATE($D$4,": ",CONCATENATE("N[",Worksheet!AC405,"]"))</f>
        <v xml:space="preserve"> (Сплит система) Площадь помещения: N[46]</v>
      </c>
      <c r="E411" t="str">
        <f>CONCATENATE($E$4,": ",IF(Worksheet!K405="Y",CONCATENATE("S[","да]"),CONCATENATE("S[","нет]")))</f>
        <v xml:space="preserve"> (Сплит система) Инвертор: S[да]</v>
      </c>
      <c r="F411" t="str">
        <f>CONCATENATE($F$4,": ",CONCATENATE("N[",Worksheet!M405,"]"))</f>
        <v xml:space="preserve"> (Сплит система) Теплопроизводительность: N[11,00 (2,400–11,50)]</v>
      </c>
      <c r="G411" t="str">
        <f>CONCATENATE($G$4,": ",CONCATENATE("N[",Worksheet!N405,"]"))</f>
        <v xml:space="preserve"> (Потребляемая мощность) Охлаждение: N[3,400 (0,500–3,500)]</v>
      </c>
      <c r="H411" t="str">
        <f>CONCATENATE($H$4,": ",CONCATENATE("N[",Worksheet!O405,"]"))</f>
        <v xml:space="preserve"> (Потребляемая мощность) Обогрев: N[3,000 (0,500–3,300)]</v>
      </c>
      <c r="I411" t="str">
        <f t="shared" si="62"/>
        <v xml:space="preserve"> (Рабочий ток) Охлаждение: </v>
      </c>
      <c r="J411" t="str">
        <f t="shared" si="63"/>
        <v xml:space="preserve"> (Рабочий ток) Обогрев: </v>
      </c>
      <c r="K411" t="str">
        <f t="shared" si="63"/>
        <v xml:space="preserve"> (Рабочий ток) Обогрев: </v>
      </c>
      <c r="L411" t="str">
        <f>CONCATENATE($L$4,": ",CONCATENATE("S[",Worksheet!AT405,"]"))</f>
        <v xml:space="preserve"> (Рабочий ток) Хладагент: S[R410A]</v>
      </c>
      <c r="M411" t="str">
        <f t="shared" si="64"/>
        <v xml:space="preserve"> (Рабочий ток) Количество хладагента: </v>
      </c>
      <c r="N411" t="str">
        <f t="shared" si="65"/>
        <v xml:space="preserve"> (Рабочий ток) Объем рециркулируемого воздуха внутреннего блока: </v>
      </c>
      <c r="O411" t="str">
        <f t="shared" si="66"/>
        <v xml:space="preserve"> (Внутренний блок) Размеры (Ш × Г × В): </v>
      </c>
      <c r="P411" t="str">
        <f t="shared" si="67"/>
        <v xml:space="preserve"> (Внутренний блок) Упаковка (Ш × Г × В): </v>
      </c>
      <c r="Q411" t="str">
        <f t="shared" si="68"/>
        <v xml:space="preserve"> (Внутренний блок) Масса (нетто / брутто): </v>
      </c>
      <c r="R411" t="str">
        <f>CONCATENATE($R$4,": ",CONCATENATE("S[",CONCATENATE(Worksheet!R405," / ",Worksheet!S405),"]"))</f>
        <v xml:space="preserve"> (Внутренний блок) Уровень шума мин. / макс.: S[ / ]</v>
      </c>
      <c r="S411" t="str">
        <f>CONCATENATE($S$4,": ",CONCATENATE("S[",Worksheet!AK405,"]"))</f>
        <v xml:space="preserve"> (Наружный блок) Марка компрессора: S[Gree]</v>
      </c>
      <c r="T411" t="str">
        <f t="shared" si="69"/>
        <v xml:space="preserve"> (Наружный блок) Размеры (Ш × Г × В): </v>
      </c>
      <c r="U411" t="str">
        <f t="shared" si="70"/>
        <v xml:space="preserve"> (Наружный блок) Упаковка (Ш × Г × В): </v>
      </c>
      <c r="V411" t="str">
        <f t="shared" si="71"/>
        <v xml:space="preserve"> (Наружный блок) Масса (нетто / брутто): </v>
      </c>
      <c r="W411" t="str">
        <f>CONCATENATE($W$4,": ",CONCATENATE("N[",Worksheet!V405,"]"))</f>
        <v xml:space="preserve"> (Наружный блок) Максимальный уровень шума: N[]</v>
      </c>
      <c r="X411" t="str">
        <f>CONCATENATE("N[",Worksheet!AM405,"]")</f>
        <v>N[9,52]</v>
      </c>
      <c r="Y411" t="str">
        <f>CONCATENATE($Y$4,": ",CONCATENATE("N[",Worksheet!AN405,"]"))</f>
        <v xml:space="preserve"> (Соединительные трубы) Газовая линия : N[15,87]</v>
      </c>
      <c r="Z411" t="str">
        <f>CONCATENATE($Z$4,": ",CONCATENATE("N[",Worksheet!P405,"]"))</f>
        <v xml:space="preserve"> (Соединительные трубы) Максимальная длина трубопровода: N[50]</v>
      </c>
      <c r="AA411" t="str">
        <f>CONCATENATE($AA$4,": ",CONCATENATE("S[",Worksheet!Q405,"]"))</f>
        <v xml:space="preserve"> (Соединительные трубы) Максимальный перепад высот: S[25]</v>
      </c>
      <c r="AB411" t="str">
        <f>CONCATENATE($AB$4,": ",CONCATENATE("S[",CONCATENATE("от ",Worksheet!W405," до +",Worksheet!X405),"]"))</f>
        <v xml:space="preserve"> (Допустимая темп. наружного воздуха) Охлаждение: S[от -15 до +48]</v>
      </c>
      <c r="AC411" t="str">
        <f>CONCATENATE($AC$4,": ",CONCATENATE("S[",CONCATENATE("от ",Worksheet!Y405," до +",Worksheet!Z405),"]"))</f>
        <v xml:space="preserve"> (Допустимая темп. наружного воздуха) Обогрев: S[от -15 до +24]</v>
      </c>
    </row>
    <row r="412" spans="1:29" x14ac:dyDescent="0.25">
      <c r="A412" t="str">
        <f>CONCATENATE($A$4,": ",CONCATENATE("E[",Worksheet!B406,"]"))</f>
        <v>Производитель: E[TOSOT]</v>
      </c>
      <c r="B412" s="11" t="str">
        <f>CONCATENATE($B$4,": ",CONCATENATE(Worksheet!C406,"[",IF(LEFT(TRIM(Worksheet!D406),6)="Сплит-","Сплит-система",IF(LEFT(TRIM(Worksheet!D406),1)="Блок н","Наружный блок","Блок внутренний")),"]"))</f>
        <v xml:space="preserve"> Тип: PAC[Сплит-система]</v>
      </c>
      <c r="C412" t="str">
        <f>CONCATENATE($C$4,": ",CONCATENATE("N[",Worksheet!L406,"]"))</f>
        <v xml:space="preserve"> (Сплит система) Холодопроизводительность: N[14,00 (4,20–14,60)]</v>
      </c>
      <c r="D412" t="str">
        <f>CONCATENATE($D$4,": ",CONCATENATE("N[",Worksheet!AC406,"]"))</f>
        <v xml:space="preserve"> (Сплит система) Площадь помещения: N[80]</v>
      </c>
      <c r="E412" t="str">
        <f>CONCATENATE($E$4,": ",IF(Worksheet!K406="Y",CONCATENATE("S[","да]"),CONCATENATE("S[","нет]")))</f>
        <v xml:space="preserve"> (Сплит система) Инвертор: S[да]</v>
      </c>
      <c r="F412" t="str">
        <f>CONCATENATE($F$4,": ",CONCATENATE("N[",Worksheet!M406,"]"))</f>
        <v xml:space="preserve"> (Сплит система) Теплопроизводительность: N[15,00 (4,200–16,00)]</v>
      </c>
      <c r="G412" t="str">
        <f>CONCATENATE($G$4,": ",CONCATENATE("N[",Worksheet!N406,"]"))</f>
        <v xml:space="preserve"> (Потребляемая мощность) Охлаждение: N[5,000 (1,200–5,200)]</v>
      </c>
      <c r="H412" t="str">
        <f>CONCATENATE($H$4,": ",CONCATENATE("N[",Worksheet!O406,"]"))</f>
        <v xml:space="preserve"> (Потребляемая мощность) Обогрев: N[4,400 (1,000–5,000)]</v>
      </c>
      <c r="I412" t="str">
        <f t="shared" si="62"/>
        <v xml:space="preserve"> (Рабочий ток) Охлаждение: </v>
      </c>
      <c r="J412" t="str">
        <f t="shared" si="63"/>
        <v xml:space="preserve"> (Рабочий ток) Обогрев: </v>
      </c>
      <c r="K412" t="str">
        <f t="shared" si="63"/>
        <v xml:space="preserve"> (Рабочий ток) Обогрев: </v>
      </c>
      <c r="L412" t="str">
        <f>CONCATENATE($L$4,": ",CONCATENATE("S[",Worksheet!AT406,"]"))</f>
        <v xml:space="preserve"> (Рабочий ток) Хладагент: S[R410A]</v>
      </c>
      <c r="M412" t="str">
        <f t="shared" si="64"/>
        <v xml:space="preserve"> (Рабочий ток) Количество хладагента: </v>
      </c>
      <c r="N412" t="str">
        <f t="shared" si="65"/>
        <v xml:space="preserve"> (Рабочий ток) Объем рециркулируемого воздуха внутреннего блока: </v>
      </c>
      <c r="O412" t="str">
        <f t="shared" si="66"/>
        <v xml:space="preserve"> (Внутренний блок) Размеры (Ш × Г × В): </v>
      </c>
      <c r="P412" t="str">
        <f t="shared" si="67"/>
        <v xml:space="preserve"> (Внутренний блок) Упаковка (Ш × Г × В): </v>
      </c>
      <c r="Q412" t="str">
        <f t="shared" si="68"/>
        <v xml:space="preserve"> (Внутренний блок) Масса (нетто / брутто): </v>
      </c>
      <c r="R412" t="str">
        <f>CONCATENATE($R$4,": ",CONCATENATE("S[",CONCATENATE(Worksheet!R406," / ",Worksheet!S406),"]"))</f>
        <v xml:space="preserve"> (Внутренний блок) Уровень шума мин. / макс.: S[ / ]</v>
      </c>
      <c r="S412" t="str">
        <f>CONCATENATE($S$4,": ",CONCATENATE("S[",Worksheet!AK406,"]"))</f>
        <v xml:space="preserve"> (Наружный блок) Марка компрессора: S[Gree]</v>
      </c>
      <c r="T412" t="str">
        <f t="shared" si="69"/>
        <v xml:space="preserve"> (Наружный блок) Размеры (Ш × Г × В): </v>
      </c>
      <c r="U412" t="str">
        <f t="shared" si="70"/>
        <v xml:space="preserve"> (Наружный блок) Упаковка (Ш × Г × В): </v>
      </c>
      <c r="V412" t="str">
        <f t="shared" si="71"/>
        <v xml:space="preserve"> (Наружный блок) Масса (нетто / брутто): </v>
      </c>
      <c r="W412" t="str">
        <f>CONCATENATE($W$4,": ",CONCATENATE("N[",Worksheet!V406,"]"))</f>
        <v xml:space="preserve"> (Наружный блок) Максимальный уровень шума: N[]</v>
      </c>
      <c r="X412" t="str">
        <f>CONCATENATE("N[",Worksheet!AM406,"]")</f>
        <v>N[9,52]</v>
      </c>
      <c r="Y412" t="str">
        <f>CONCATENATE($Y$4,": ",CONCATENATE("N[",Worksheet!AN406,"]"))</f>
        <v xml:space="preserve"> (Соединительные трубы) Газовая линия : N[15,87]</v>
      </c>
      <c r="Z412" t="str">
        <f>CONCATENATE($Z$4,": ",CONCATENATE("N[",Worksheet!P406,"]"))</f>
        <v xml:space="preserve"> (Соединительные трубы) Максимальная длина трубопровода: N[75]</v>
      </c>
      <c r="AA412" t="str">
        <f>CONCATENATE($AA$4,": ",CONCATENATE("S[",Worksheet!Q406,"]"))</f>
        <v xml:space="preserve"> (Соединительные трубы) Максимальный перепад высот: S[30]</v>
      </c>
      <c r="AB412" t="str">
        <f>CONCATENATE($AB$4,": ",CONCATENATE("S[",CONCATENATE("от ",Worksheet!W406," до +",Worksheet!X406),"]"))</f>
        <v xml:space="preserve"> (Допустимая темп. наружного воздуха) Охлаждение: S[от -15 до +48]</v>
      </c>
      <c r="AC412" t="str">
        <f>CONCATENATE($AC$4,": ",CONCATENATE("S[",CONCATENATE("от ",Worksheet!Y406," до +",Worksheet!Z406),"]"))</f>
        <v xml:space="preserve"> (Допустимая темп. наружного воздуха) Обогрев: S[от -15 до +24]</v>
      </c>
    </row>
    <row r="413" spans="1:29" x14ac:dyDescent="0.25">
      <c r="A413" t="str">
        <f>CONCATENATE($A$4,": ",CONCATENATE("E[",Worksheet!B407,"]"))</f>
        <v>Производитель: E[TOSOT]</v>
      </c>
      <c r="B413" s="11" t="str">
        <f>CONCATENATE($B$4,": ",CONCATENATE(Worksheet!C407,"[",IF(LEFT(TRIM(Worksheet!D407),6)="Сплит-","Сплит-система",IF(LEFT(TRIM(Worksheet!D407),1)="Блок н","Наружный блок","Блок внутренний")),"]"))</f>
        <v xml:space="preserve"> Тип: PAC[Сплит-система]</v>
      </c>
      <c r="C413" t="str">
        <f>CONCATENATE($C$4,": ",CONCATENATE("N[",Worksheet!L407,"]"))</f>
        <v xml:space="preserve"> (Сплит система) Холодопроизводительность: N[15,00 (5,40–15,60)]</v>
      </c>
      <c r="D413" t="str">
        <f>CONCATENATE($D$4,": ",CONCATENATE("N[",Worksheet!AC407,"]"))</f>
        <v xml:space="preserve"> (Сплит система) Площадь помещения: N[95]</v>
      </c>
      <c r="E413" t="str">
        <f>CONCATENATE($E$4,": ",IF(Worksheet!K407="Y",CONCATENATE("S[","да]"),CONCATENATE("S[","нет]")))</f>
        <v xml:space="preserve"> (Сплит система) Инвертор: S[да]</v>
      </c>
      <c r="F413" t="str">
        <f>CONCATENATE($F$4,": ",CONCATENATE("N[",Worksheet!M407,"]"))</f>
        <v xml:space="preserve"> (Сплит система) Теплопроизводительность: N[17,00 (5,40–17,60)]</v>
      </c>
      <c r="G413" t="str">
        <f>CONCATENATE($G$4,": ",CONCATENATE("N[",Worksheet!N407,"]"))</f>
        <v xml:space="preserve"> (Потребляемая мощность) Охлаждение: N[5,200 (1,400–5,600)]</v>
      </c>
      <c r="H413" t="str">
        <f>CONCATENATE($H$4,": ",CONCATENATE("N[",Worksheet!O407,"]"))</f>
        <v xml:space="preserve"> (Потребляемая мощность) Обогрев: N[4,700 (1,200–5,000)]</v>
      </c>
      <c r="I413" t="str">
        <f t="shared" si="62"/>
        <v xml:space="preserve"> (Рабочий ток) Охлаждение: </v>
      </c>
      <c r="J413" t="str">
        <f t="shared" si="63"/>
        <v xml:space="preserve"> (Рабочий ток) Обогрев: </v>
      </c>
      <c r="K413" t="str">
        <f t="shared" si="63"/>
        <v xml:space="preserve"> (Рабочий ток) Обогрев: </v>
      </c>
      <c r="L413" t="str">
        <f>CONCATENATE($L$4,": ",CONCATENATE("S[",Worksheet!AT407,"]"))</f>
        <v xml:space="preserve"> (Рабочий ток) Хладагент: S[R410A]</v>
      </c>
      <c r="M413" t="str">
        <f t="shared" si="64"/>
        <v xml:space="preserve"> (Рабочий ток) Количество хладагента: </v>
      </c>
      <c r="N413" t="str">
        <f t="shared" si="65"/>
        <v xml:space="preserve"> (Рабочий ток) Объем рециркулируемого воздуха внутреннего блока: </v>
      </c>
      <c r="O413" t="str">
        <f t="shared" si="66"/>
        <v xml:space="preserve"> (Внутренний блок) Размеры (Ш × Г × В): </v>
      </c>
      <c r="P413" t="str">
        <f t="shared" si="67"/>
        <v xml:space="preserve"> (Внутренний блок) Упаковка (Ш × Г × В): </v>
      </c>
      <c r="Q413" t="str">
        <f t="shared" si="68"/>
        <v xml:space="preserve"> (Внутренний блок) Масса (нетто / брутто): </v>
      </c>
      <c r="R413" t="str">
        <f>CONCATENATE($R$4,": ",CONCATENATE("S[",CONCATENATE(Worksheet!R407," / ",Worksheet!S407),"]"))</f>
        <v xml:space="preserve"> (Внутренний блок) Уровень шума мин. / макс.: S[ / ]</v>
      </c>
      <c r="S413" t="str">
        <f>CONCATENATE($S$4,": ",CONCATENATE("S[",Worksheet!AK407,"]"))</f>
        <v xml:space="preserve"> (Наружный блок) Марка компрессора: S[Gree]</v>
      </c>
      <c r="T413" t="str">
        <f t="shared" si="69"/>
        <v xml:space="preserve"> (Наружный блок) Размеры (Ш × Г × В): </v>
      </c>
      <c r="U413" t="str">
        <f t="shared" si="70"/>
        <v xml:space="preserve"> (Наружный блок) Упаковка (Ш × Г × В): </v>
      </c>
      <c r="V413" t="str">
        <f t="shared" si="71"/>
        <v xml:space="preserve"> (Наружный блок) Масса (нетто / брутто): </v>
      </c>
      <c r="W413" t="str">
        <f>CONCATENATE($W$4,": ",CONCATENATE("N[",Worksheet!V407,"]"))</f>
        <v xml:space="preserve"> (Наружный блок) Максимальный уровень шума: N[]</v>
      </c>
      <c r="X413" t="str">
        <f>CONCATENATE("N[",Worksheet!AM407,"]")</f>
        <v>N[9,52]</v>
      </c>
      <c r="Y413" t="str">
        <f>CONCATENATE($Y$4,": ",CONCATENATE("N[",Worksheet!AN407,"]"))</f>
        <v xml:space="preserve"> (Соединительные трубы) Газовая линия : N[15,87]</v>
      </c>
      <c r="Z413" t="str">
        <f>CONCATENATE($Z$4,": ",CONCATENATE("N[",Worksheet!P407,"]"))</f>
        <v xml:space="preserve"> (Соединительные трубы) Максимальная длина трубопровода: N[75]</v>
      </c>
      <c r="AA413" t="str">
        <f>CONCATENATE($AA$4,": ",CONCATENATE("S[",Worksheet!Q407,"]"))</f>
        <v xml:space="preserve"> (Соединительные трубы) Максимальный перепад высот: S[30]</v>
      </c>
      <c r="AB413" t="str">
        <f>CONCATENATE($AB$4,": ",CONCATENATE("S[",CONCATENATE("от ",Worksheet!W407," до +",Worksheet!X407),"]"))</f>
        <v xml:space="preserve"> (Допустимая темп. наружного воздуха) Охлаждение: S[от -15 до +48]</v>
      </c>
      <c r="AC413" t="str">
        <f>CONCATENATE($AC$4,": ",CONCATENATE("S[",CONCATENATE("от ",Worksheet!Y407," до +",Worksheet!Z407),"]"))</f>
        <v xml:space="preserve"> (Допустимая темп. наружного воздуха) Обогрев: S[от -15 до +24]</v>
      </c>
    </row>
    <row r="414" spans="1:29" x14ac:dyDescent="0.25">
      <c r="A414" t="str">
        <f>CONCATENATE($A$4,": ",CONCATENATE("E[",Worksheet!B408,"]"))</f>
        <v>Производитель: E[TOSOT]</v>
      </c>
      <c r="B414" s="11" t="str">
        <f>CONCATENATE($B$4,": ",CONCATENATE(Worksheet!C408,"[",IF(LEFT(TRIM(Worksheet!D408),6)="Сплит-","Сплит-система",IF(LEFT(TRIM(Worksheet!D408),1)="Блок н","Наружный блок","Блок внутренний")),"]"))</f>
        <v xml:space="preserve"> Тип: PAC[Сплит-система]</v>
      </c>
      <c r="C414" t="str">
        <f>CONCATENATE($C$4,": ",CONCATENATE("N[",Worksheet!L408,"]"))</f>
        <v xml:space="preserve"> (Сплит система) Холодопроизводительность: N[5,20 (1,60–5,50)]</v>
      </c>
      <c r="D414" t="str">
        <f>CONCATENATE($D$4,": ",CONCATENATE("N[",Worksheet!AC408,"]"))</f>
        <v xml:space="preserve"> (Сплит система) Площадь помещения: N[23]</v>
      </c>
      <c r="E414" t="str">
        <f>CONCATENATE($E$4,": ",IF(Worksheet!K408="Y",CONCATENATE("S[","да]"),CONCATENATE("S[","нет]")))</f>
        <v xml:space="preserve"> (Сплит система) Инвертор: S[да]</v>
      </c>
      <c r="F414" t="str">
        <f>CONCATENATE($F$4,": ",CONCATENATE("N[",Worksheet!M408,"]"))</f>
        <v xml:space="preserve"> (Сплит система) Теплопроизводительность: N[5,80 (1,50–6,00)]</v>
      </c>
      <c r="G414" t="str">
        <f>CONCATENATE($G$4,": ",CONCATENATE("N[",Worksheet!N408,"]"))</f>
        <v xml:space="preserve"> (Потребляемая мощность) Охлаждение: N[1,620 (0,300–2,000)]</v>
      </c>
      <c r="H414" t="str">
        <f>CONCATENATE($H$4,": ",CONCATENATE("N[",Worksheet!O408,"]"))</f>
        <v xml:space="preserve"> (Потребляемая мощность) Обогрев: N[1,700 (0,300–2,000)]</v>
      </c>
      <c r="I414" t="str">
        <f t="shared" si="62"/>
        <v xml:space="preserve"> (Рабочий ток) Охлаждение: </v>
      </c>
      <c r="J414" t="str">
        <f t="shared" si="63"/>
        <v xml:space="preserve"> (Рабочий ток) Обогрев: </v>
      </c>
      <c r="K414" t="str">
        <f t="shared" si="63"/>
        <v xml:space="preserve"> (Рабочий ток) Обогрев: </v>
      </c>
      <c r="L414" t="str">
        <f>CONCATENATE($L$4,": ",CONCATENATE("S[",Worksheet!AT408,"]"))</f>
        <v xml:space="preserve"> (Рабочий ток) Хладагент: S[R410A]</v>
      </c>
      <c r="M414" t="str">
        <f t="shared" si="64"/>
        <v xml:space="preserve"> (Рабочий ток) Количество хладагента: </v>
      </c>
      <c r="N414" t="str">
        <f t="shared" si="65"/>
        <v xml:space="preserve"> (Рабочий ток) Объем рециркулируемого воздуха внутреннего блока: </v>
      </c>
      <c r="O414" t="str">
        <f t="shared" si="66"/>
        <v xml:space="preserve"> (Внутренний блок) Размеры (Ш × Г × В): </v>
      </c>
      <c r="P414" t="str">
        <f t="shared" si="67"/>
        <v xml:space="preserve"> (Внутренний блок) Упаковка (Ш × Г × В): </v>
      </c>
      <c r="Q414" t="str">
        <f t="shared" si="68"/>
        <v xml:space="preserve"> (Внутренний блок) Масса (нетто / брутто): </v>
      </c>
      <c r="R414" t="str">
        <f>CONCATENATE($R$4,": ",CONCATENATE("S[",CONCATENATE(Worksheet!R408," / ",Worksheet!S408),"]"))</f>
        <v xml:space="preserve"> (Внутренний блок) Уровень шума мин. / макс.: S[ / ]</v>
      </c>
      <c r="S414" t="str">
        <f>CONCATENATE($S$4,": ",CONCATENATE("S[",Worksheet!AK408,"]"))</f>
        <v xml:space="preserve"> (Наружный блок) Марка компрессора: S[Gree]</v>
      </c>
      <c r="T414" t="str">
        <f t="shared" si="69"/>
        <v xml:space="preserve"> (Наружный блок) Размеры (Ш × Г × В): </v>
      </c>
      <c r="U414" t="str">
        <f t="shared" si="70"/>
        <v xml:space="preserve"> (Наружный блок) Упаковка (Ш × Г × В): </v>
      </c>
      <c r="V414" t="str">
        <f t="shared" si="71"/>
        <v xml:space="preserve"> (Наружный блок) Масса (нетто / брутто): </v>
      </c>
      <c r="W414" t="str">
        <f>CONCATENATE($W$4,": ",CONCATENATE("N[",Worksheet!V408,"]"))</f>
        <v xml:space="preserve"> (Наружный блок) Максимальный уровень шума: N[]</v>
      </c>
      <c r="X414" t="str">
        <f>CONCATENATE("N[",Worksheet!AM408,"]")</f>
        <v>N[6,35]</v>
      </c>
      <c r="Y414" t="str">
        <f>CONCATENATE($Y$4,": ",CONCATENATE("N[",Worksheet!AN408,"]"))</f>
        <v xml:space="preserve"> (Соединительные трубы) Газовая линия : N[12,7]</v>
      </c>
      <c r="Z414" t="str">
        <f>CONCATENATE($Z$4,": ",CONCATENATE("N[",Worksheet!P408,"]"))</f>
        <v xml:space="preserve"> (Соединительные трубы) Максимальная длина трубопровода: N[35]</v>
      </c>
      <c r="AA414" t="str">
        <f>CONCATENATE($AA$4,": ",CONCATENATE("S[",Worksheet!Q408,"]"))</f>
        <v xml:space="preserve"> (Соединительные трубы) Максимальный перепад высот: S[20]</v>
      </c>
      <c r="AB414" t="str">
        <f>CONCATENATE($AB$4,": ",CONCATENATE("S[",CONCATENATE("от ",Worksheet!W408," до +",Worksheet!X408),"]"))</f>
        <v xml:space="preserve"> (Допустимая темп. наружного воздуха) Охлаждение: S[от -15 до +48]</v>
      </c>
      <c r="AC414" t="str">
        <f>CONCATENATE($AC$4,": ",CONCATENATE("S[",CONCATENATE("от ",Worksheet!Y408," до +",Worksheet!Z408),"]"))</f>
        <v xml:space="preserve"> (Допустимая темп. наружного воздуха) Обогрев: S[от -15 до +24]</v>
      </c>
    </row>
    <row r="415" spans="1:29" x14ac:dyDescent="0.25">
      <c r="A415" t="str">
        <f>CONCATENATE($A$4,": ",CONCATENATE("E[",Worksheet!B409,"]"))</f>
        <v>Производитель: E[TOSOT]</v>
      </c>
      <c r="B415" s="11" t="str">
        <f>CONCATENATE($B$4,": ",CONCATENATE(Worksheet!C409,"[",IF(LEFT(TRIM(Worksheet!D409),6)="Сплит-","Сплит-система",IF(LEFT(TRIM(Worksheet!D409),1)="Блок н","Наружный блок","Блок внутренний")),"]"))</f>
        <v xml:space="preserve"> Тип: PAC[Сплит-система]</v>
      </c>
      <c r="C415" t="str">
        <f>CONCATENATE($C$4,": ",CONCATENATE("N[",Worksheet!L409,"]"))</f>
        <v xml:space="preserve"> (Сплит система) Холодопроизводительность: N[7,15 (2,40–7,80)]</v>
      </c>
      <c r="D415" t="str">
        <f>CONCATENATE($D$4,": ",CONCATENATE("N[",Worksheet!AC409,"]"))</f>
        <v xml:space="preserve"> (Сплит система) Площадь помещения: N[27]</v>
      </c>
      <c r="E415" t="str">
        <f>CONCATENATE($E$4,": ",IF(Worksheet!K409="Y",CONCATENATE("S[","да]"),CONCATENATE("S[","нет]")))</f>
        <v xml:space="preserve"> (Сплит система) Инвертор: S[да]</v>
      </c>
      <c r="F415" t="str">
        <f>CONCATENATE($F$4,": ",CONCATENATE("N[",Worksheet!M409,"]"))</f>
        <v xml:space="preserve"> (Сплит система) Теплопроизводительность: N[8,00 (2,20–8,50)]</v>
      </c>
      <c r="G415" t="str">
        <f>CONCATENATE($G$4,": ",CONCATENATE("N[",Worksheet!N409,"]"))</f>
        <v xml:space="preserve"> (Потребляемая мощность) Охлаждение: N[2,400 (0,400–2,400)]</v>
      </c>
      <c r="H415" t="str">
        <f>CONCATENATE($H$4,": ",CONCATENATE("N[",Worksheet!O409,"]"))</f>
        <v xml:space="preserve"> (Потребляемая мощность) Обогрев: N[2,550 (0,400–2,550)]</v>
      </c>
      <c r="I415" t="str">
        <f t="shared" si="62"/>
        <v xml:space="preserve"> (Рабочий ток) Охлаждение: </v>
      </c>
      <c r="J415" t="str">
        <f t="shared" si="63"/>
        <v xml:space="preserve"> (Рабочий ток) Обогрев: </v>
      </c>
      <c r="K415" t="str">
        <f t="shared" si="63"/>
        <v xml:space="preserve"> (Рабочий ток) Обогрев: </v>
      </c>
      <c r="L415" t="str">
        <f>CONCATENATE($L$4,": ",CONCATENATE("S[",Worksheet!AT409,"]"))</f>
        <v xml:space="preserve"> (Рабочий ток) Хладагент: S[R410A]</v>
      </c>
      <c r="M415" t="str">
        <f t="shared" si="64"/>
        <v xml:space="preserve"> (Рабочий ток) Количество хладагента: </v>
      </c>
      <c r="N415" t="str">
        <f t="shared" si="65"/>
        <v xml:space="preserve"> (Рабочий ток) Объем рециркулируемого воздуха внутреннего блока: </v>
      </c>
      <c r="O415" t="str">
        <f t="shared" si="66"/>
        <v xml:space="preserve"> (Внутренний блок) Размеры (Ш × Г × В): </v>
      </c>
      <c r="P415" t="str">
        <f t="shared" si="67"/>
        <v xml:space="preserve"> (Внутренний блок) Упаковка (Ш × Г × В): </v>
      </c>
      <c r="Q415" t="str">
        <f t="shared" si="68"/>
        <v xml:space="preserve"> (Внутренний блок) Масса (нетто / брутто): </v>
      </c>
      <c r="R415" t="str">
        <f>CONCATENATE($R$4,": ",CONCATENATE("S[",CONCATENATE(Worksheet!R409," / ",Worksheet!S409),"]"))</f>
        <v xml:space="preserve"> (Внутренний блок) Уровень шума мин. / макс.: S[ / ]</v>
      </c>
      <c r="S415" t="str">
        <f>CONCATENATE($S$4,": ",CONCATENATE("S[",Worksheet!AK409,"]"))</f>
        <v xml:space="preserve"> (Наружный блок) Марка компрессора: S[Gree]</v>
      </c>
      <c r="T415" t="str">
        <f t="shared" si="69"/>
        <v xml:space="preserve"> (Наружный блок) Размеры (Ш × Г × В): </v>
      </c>
      <c r="U415" t="str">
        <f t="shared" si="70"/>
        <v xml:space="preserve"> (Наружный блок) Упаковка (Ш × Г × В): </v>
      </c>
      <c r="V415" t="str">
        <f t="shared" si="71"/>
        <v xml:space="preserve"> (Наружный блок) Масса (нетто / брутто): </v>
      </c>
      <c r="W415" t="str">
        <f>CONCATENATE($W$4,": ",CONCATENATE("N[",Worksheet!V409,"]"))</f>
        <v xml:space="preserve"> (Наружный блок) Максимальный уровень шума: N[]</v>
      </c>
      <c r="X415" t="str">
        <f>CONCATENATE("N[",Worksheet!AM409,"]")</f>
        <v>N[9,52]</v>
      </c>
      <c r="Y415" t="str">
        <f>CONCATENATE($Y$4,": ",CONCATENATE("N[",Worksheet!AN409,"]"))</f>
        <v xml:space="preserve"> (Соединительные трубы) Газовая линия : N[15,87]</v>
      </c>
      <c r="Z415" t="str">
        <f>CONCATENATE($Z$4,": ",CONCATENATE("N[",Worksheet!P409,"]"))</f>
        <v xml:space="preserve"> (Соединительные трубы) Максимальная длина трубопровода: N[50]</v>
      </c>
      <c r="AA415" t="str">
        <f>CONCATENATE($AA$4,": ",CONCATENATE("S[",Worksheet!Q409,"]"))</f>
        <v xml:space="preserve"> (Соединительные трубы) Максимальный перепад высот: S[25]</v>
      </c>
      <c r="AB415" t="str">
        <f>CONCATENATE($AB$4,": ",CONCATENATE("S[",CONCATENATE("от ",Worksheet!W409," до +",Worksheet!X409),"]"))</f>
        <v xml:space="preserve"> (Допустимая темп. наружного воздуха) Охлаждение: S[от -15 до +48]</v>
      </c>
      <c r="AC415" t="str">
        <f>CONCATENATE($AC$4,": ",CONCATENATE("S[",CONCATENATE("от ",Worksheet!Y409," до +",Worksheet!Z409),"]"))</f>
        <v xml:space="preserve"> (Допустимая темп. наружного воздуха) Обогрев: S[от -15 до +24]</v>
      </c>
    </row>
    <row r="416" spans="1:29" x14ac:dyDescent="0.25">
      <c r="A416" t="str">
        <f>CONCATENATE($A$4,": ",CONCATENATE("E[",Worksheet!B410,"]"))</f>
        <v>Производитель: E[TOSOT]</v>
      </c>
      <c r="B416" s="11" t="str">
        <f>CONCATENATE($B$4,": ",CONCATENATE(Worksheet!C410,"[",IF(LEFT(TRIM(Worksheet!D410),6)="Сплит-","Сплит-система",IF(LEFT(TRIM(Worksheet!D410),1)="Блок н","Наружный блок","Блок внутренний")),"]"))</f>
        <v xml:space="preserve"> Тип: PAC[Сплит-система]</v>
      </c>
      <c r="C416" t="str">
        <f>CONCATENATE($C$4,": ",CONCATENATE("N[",Worksheet!L410,"]"))</f>
        <v xml:space="preserve"> (Сплит система) Холодопроизводительность: N[10,00 (2,40–10,50)]</v>
      </c>
      <c r="D416" t="str">
        <f>CONCATENATE($D$4,": ",CONCATENATE("N[",Worksheet!AC410,"]"))</f>
        <v xml:space="preserve"> (Сплит система) Площадь помещения: N[46]</v>
      </c>
      <c r="E416" t="str">
        <f>CONCATENATE($E$4,": ",IF(Worksheet!K410="Y",CONCATENATE("S[","да]"),CONCATENATE("S[","нет]")))</f>
        <v xml:space="preserve"> (Сплит система) Инвертор: S[да]</v>
      </c>
      <c r="F416" t="str">
        <f>CONCATENATE($F$4,": ",CONCATENATE("N[",Worksheet!M410,"]"))</f>
        <v xml:space="preserve"> (Сплит система) Теплопроизводительность: N[11,00 (2,40–11,50)]</v>
      </c>
      <c r="G416" t="str">
        <f>CONCATENATE($G$4,": ",CONCATENATE("N[",Worksheet!N410,"]"))</f>
        <v xml:space="preserve"> (Потребляемая мощность) Охлаждение: N[3,400 (0,500–3,500)]</v>
      </c>
      <c r="H416" t="str">
        <f>CONCATENATE($H$4,": ",CONCATENATE("N[",Worksheet!O410,"]"))</f>
        <v xml:space="preserve"> (Потребляемая мощность) Обогрев: N[3,200 (0,500–3,400)]</v>
      </c>
      <c r="I416" t="str">
        <f t="shared" si="62"/>
        <v xml:space="preserve"> (Рабочий ток) Охлаждение: </v>
      </c>
      <c r="J416" t="str">
        <f t="shared" si="63"/>
        <v xml:space="preserve"> (Рабочий ток) Обогрев: </v>
      </c>
      <c r="K416" t="str">
        <f t="shared" si="63"/>
        <v xml:space="preserve"> (Рабочий ток) Обогрев: </v>
      </c>
      <c r="L416" t="str">
        <f>CONCATENATE($L$4,": ",CONCATENATE("S[",Worksheet!AT410,"]"))</f>
        <v xml:space="preserve"> (Рабочий ток) Хладагент: S[R410A]</v>
      </c>
      <c r="M416" t="str">
        <f t="shared" si="64"/>
        <v xml:space="preserve"> (Рабочий ток) Количество хладагента: </v>
      </c>
      <c r="N416" t="str">
        <f t="shared" si="65"/>
        <v xml:space="preserve"> (Рабочий ток) Объем рециркулируемого воздуха внутреннего блока: </v>
      </c>
      <c r="O416" t="str">
        <f t="shared" si="66"/>
        <v xml:space="preserve"> (Внутренний блок) Размеры (Ш × Г × В): </v>
      </c>
      <c r="P416" t="str">
        <f t="shared" si="67"/>
        <v xml:space="preserve"> (Внутренний блок) Упаковка (Ш × Г × В): </v>
      </c>
      <c r="Q416" t="str">
        <f t="shared" si="68"/>
        <v xml:space="preserve"> (Внутренний блок) Масса (нетто / брутто): </v>
      </c>
      <c r="R416" t="str">
        <f>CONCATENATE($R$4,": ",CONCATENATE("S[",CONCATENATE(Worksheet!R410," / ",Worksheet!S410),"]"))</f>
        <v xml:space="preserve"> (Внутренний блок) Уровень шума мин. / макс.: S[ / ]</v>
      </c>
      <c r="S416" t="str">
        <f>CONCATENATE($S$4,": ",CONCATENATE("S[",Worksheet!AK410,"]"))</f>
        <v xml:space="preserve"> (Наружный блок) Марка компрессора: S[Gree]</v>
      </c>
      <c r="T416" t="str">
        <f t="shared" si="69"/>
        <v xml:space="preserve"> (Наружный блок) Размеры (Ш × Г × В): </v>
      </c>
      <c r="U416" t="str">
        <f t="shared" si="70"/>
        <v xml:space="preserve"> (Наружный блок) Упаковка (Ш × Г × В): </v>
      </c>
      <c r="V416" t="str">
        <f t="shared" si="71"/>
        <v xml:space="preserve"> (Наружный блок) Масса (нетто / брутто): </v>
      </c>
      <c r="W416" t="str">
        <f>CONCATENATE($W$4,": ",CONCATENATE("N[",Worksheet!V410,"]"))</f>
        <v xml:space="preserve"> (Наружный блок) Максимальный уровень шума: N[]</v>
      </c>
      <c r="X416" t="str">
        <f>CONCATENATE("N[",Worksheet!AM410,"]")</f>
        <v>N[9,52]</v>
      </c>
      <c r="Y416" t="str">
        <f>CONCATENATE($Y$4,": ",CONCATENATE("N[",Worksheet!AN410,"]"))</f>
        <v xml:space="preserve"> (Соединительные трубы) Газовая линия : N[15,87]</v>
      </c>
      <c r="Z416" t="str">
        <f>CONCATENATE($Z$4,": ",CONCATENATE("N[",Worksheet!P410,"]"))</f>
        <v xml:space="preserve"> (Соединительные трубы) Максимальная длина трубопровода: N[50]</v>
      </c>
      <c r="AA416" t="str">
        <f>CONCATENATE($AA$4,": ",CONCATENATE("S[",Worksheet!Q410,"]"))</f>
        <v xml:space="preserve"> (Соединительные трубы) Максимальный перепад высот: S[25]</v>
      </c>
      <c r="AB416" t="str">
        <f>CONCATENATE($AB$4,": ",CONCATENATE("S[",CONCATENATE("от ",Worksheet!W410," до +",Worksheet!X410),"]"))</f>
        <v xml:space="preserve"> (Допустимая темп. наружного воздуха) Охлаждение: S[от -15 до +48]</v>
      </c>
      <c r="AC416" t="str">
        <f>CONCATENATE($AC$4,": ",CONCATENATE("S[",CONCATENATE("от ",Worksheet!Y410," до +",Worksheet!Z410),"]"))</f>
        <v xml:space="preserve"> (Допустимая темп. наружного воздуха) Обогрев: S[от -15 до +24]</v>
      </c>
    </row>
    <row r="417" spans="1:29" x14ac:dyDescent="0.25">
      <c r="A417" t="str">
        <f>CONCATENATE($A$4,": ",CONCATENATE("E[",Worksheet!B411,"]"))</f>
        <v>Производитель: E[TOSOT]</v>
      </c>
      <c r="B417" s="11" t="str">
        <f>CONCATENATE($B$4,": ",CONCATENATE(Worksheet!C411,"[",IF(LEFT(TRIM(Worksheet!D411),6)="Сплит-","Сплит-система",IF(LEFT(TRIM(Worksheet!D411),1)="Блок н","Наружный блок","Блок внутренний")),"]"))</f>
        <v xml:space="preserve"> Тип: PAC[Сплит-система]</v>
      </c>
      <c r="C417" t="str">
        <f>CONCATENATE($C$4,": ",CONCATENATE("N[",Worksheet!L411,"]"))</f>
        <v xml:space="preserve"> (Сплит система) Холодопроизводительность: N[14,00 (4,20–14,60)]</v>
      </c>
      <c r="D417" t="str">
        <f>CONCATENATE($D$4,": ",CONCATENATE("N[",Worksheet!AC411,"]"))</f>
        <v xml:space="preserve"> (Сплит система) Площадь помещения: N[80]</v>
      </c>
      <c r="E417" t="str">
        <f>CONCATENATE($E$4,": ",IF(Worksheet!K411="Y",CONCATENATE("S[","да]"),CONCATENATE("S[","нет]")))</f>
        <v xml:space="preserve"> (Сплит система) Инвертор: S[да]</v>
      </c>
      <c r="F417" t="str">
        <f>CONCATENATE($F$4,": ",CONCATENATE("N[",Worksheet!M411,"]"))</f>
        <v xml:space="preserve"> (Сплит система) Теплопроизводительность: N[15,00 (4,20–16,00)]</v>
      </c>
      <c r="G417" t="str">
        <f>CONCATENATE($G$4,": ",CONCATENATE("N[",Worksheet!N411,"]"))</f>
        <v xml:space="preserve"> (Потребляемая мощность) Охлаждение: N[5,200 (1,200–5,400)]</v>
      </c>
      <c r="H417" t="str">
        <f>CONCATENATE($H$4,": ",CONCATENATE("N[",Worksheet!O411,"]"))</f>
        <v xml:space="preserve"> (Потребляемая мощность) Обогрев: N[4,400 (1,000–5,000)]</v>
      </c>
      <c r="I417" t="str">
        <f t="shared" si="62"/>
        <v xml:space="preserve"> (Рабочий ток) Охлаждение: </v>
      </c>
      <c r="J417" t="str">
        <f t="shared" si="63"/>
        <v xml:space="preserve"> (Рабочий ток) Обогрев: </v>
      </c>
      <c r="K417" t="str">
        <f t="shared" si="63"/>
        <v xml:space="preserve"> (Рабочий ток) Обогрев: </v>
      </c>
      <c r="L417" t="str">
        <f>CONCATENATE($L$4,": ",CONCATENATE("S[",Worksheet!AT411,"]"))</f>
        <v xml:space="preserve"> (Рабочий ток) Хладагент: S[R410A]</v>
      </c>
      <c r="M417" t="str">
        <f t="shared" si="64"/>
        <v xml:space="preserve"> (Рабочий ток) Количество хладагента: </v>
      </c>
      <c r="N417" t="str">
        <f t="shared" si="65"/>
        <v xml:space="preserve"> (Рабочий ток) Объем рециркулируемого воздуха внутреннего блока: </v>
      </c>
      <c r="O417" t="str">
        <f t="shared" si="66"/>
        <v xml:space="preserve"> (Внутренний блок) Размеры (Ш × Г × В): </v>
      </c>
      <c r="P417" t="str">
        <f t="shared" si="67"/>
        <v xml:space="preserve"> (Внутренний блок) Упаковка (Ш × Г × В): </v>
      </c>
      <c r="Q417" t="str">
        <f t="shared" si="68"/>
        <v xml:space="preserve"> (Внутренний блок) Масса (нетто / брутто): </v>
      </c>
      <c r="R417" t="str">
        <f>CONCATENATE($R$4,": ",CONCATENATE("S[",CONCATENATE(Worksheet!R411," / ",Worksheet!S411),"]"))</f>
        <v xml:space="preserve"> (Внутренний блок) Уровень шума мин. / макс.: S[ / ]</v>
      </c>
      <c r="S417" t="str">
        <f>CONCATENATE($S$4,": ",CONCATENATE("S[",Worksheet!AK411,"]"))</f>
        <v xml:space="preserve"> (Наружный блок) Марка компрессора: S[Gree]</v>
      </c>
      <c r="T417" t="str">
        <f t="shared" si="69"/>
        <v xml:space="preserve"> (Наружный блок) Размеры (Ш × Г × В): </v>
      </c>
      <c r="U417" t="str">
        <f t="shared" si="70"/>
        <v xml:space="preserve"> (Наружный блок) Упаковка (Ш × Г × В): </v>
      </c>
      <c r="V417" t="str">
        <f t="shared" si="71"/>
        <v xml:space="preserve"> (Наружный блок) Масса (нетто / брутто): </v>
      </c>
      <c r="W417" t="str">
        <f>CONCATENATE($W$4,": ",CONCATENATE("N[",Worksheet!V411,"]"))</f>
        <v xml:space="preserve"> (Наружный блок) Максимальный уровень шума: N[]</v>
      </c>
      <c r="X417" t="str">
        <f>CONCATENATE("N[",Worksheet!AM411,"]")</f>
        <v>N[9,52]</v>
      </c>
      <c r="Y417" t="str">
        <f>CONCATENATE($Y$4,": ",CONCATENATE("N[",Worksheet!AN411,"]"))</f>
        <v xml:space="preserve"> (Соединительные трубы) Газовая линия : N[15,87]</v>
      </c>
      <c r="Z417" t="str">
        <f>CONCATENATE($Z$4,": ",CONCATENATE("N[",Worksheet!P411,"]"))</f>
        <v xml:space="preserve"> (Соединительные трубы) Максимальная длина трубопровода: N[75]</v>
      </c>
      <c r="AA417" t="str">
        <f>CONCATENATE($AA$4,": ",CONCATENATE("S[",Worksheet!Q411,"]"))</f>
        <v xml:space="preserve"> (Соединительные трубы) Максимальный перепад высот: S[30]</v>
      </c>
      <c r="AB417" t="str">
        <f>CONCATENATE($AB$4,": ",CONCATENATE("S[",CONCATENATE("от ",Worksheet!W411," до +",Worksheet!X411),"]"))</f>
        <v xml:space="preserve"> (Допустимая темп. наружного воздуха) Охлаждение: S[от -15 до +48]</v>
      </c>
      <c r="AC417" t="str">
        <f>CONCATENATE($AC$4,": ",CONCATENATE("S[",CONCATENATE("от ",Worksheet!Y411," до +",Worksheet!Z411),"]"))</f>
        <v xml:space="preserve"> (Допустимая темп. наружного воздуха) Обогрев: S[от -15 до +24]</v>
      </c>
    </row>
    <row r="418" spans="1:29" x14ac:dyDescent="0.25">
      <c r="A418" t="str">
        <f>CONCATENATE($A$4,": ",CONCATENATE("E[",Worksheet!B412,"]"))</f>
        <v>Производитель: E[TOSOT]</v>
      </c>
      <c r="B418" s="11" t="str">
        <f>CONCATENATE($B$4,": ",CONCATENATE(Worksheet!C412,"[",IF(LEFT(TRIM(Worksheet!D412),6)="Сплит-","Сплит-система",IF(LEFT(TRIM(Worksheet!D412),1)="Блок н","Наружный блок","Блок внутренний")),"]"))</f>
        <v xml:space="preserve"> Тип: PAC[Сплит-система]</v>
      </c>
      <c r="C418" t="str">
        <f>CONCATENATE($C$4,": ",CONCATENATE("N[",Worksheet!L412,"]"))</f>
        <v xml:space="preserve"> (Сплит система) Холодопроизводительность: N[15,40 (5,40–16,00)]</v>
      </c>
      <c r="D418" t="str">
        <f>CONCATENATE($D$4,": ",CONCATENATE("N[",Worksheet!AC412,"]"))</f>
        <v xml:space="preserve"> (Сплит система) Площадь помещения: N[95]</v>
      </c>
      <c r="E418" t="str">
        <f>CONCATENATE($E$4,": ",IF(Worksheet!K412="Y",CONCATENATE("S[","да]"),CONCATENATE("S[","нет]")))</f>
        <v xml:space="preserve"> (Сплит система) Инвертор: S[да]</v>
      </c>
      <c r="F418" t="str">
        <f>CONCATENATE($F$4,": ",CONCATENATE("N[",Worksheet!M412,"]"))</f>
        <v xml:space="preserve"> (Сплит система) Теплопроизводительность: N[17,00 (5,40–17,60)]</v>
      </c>
      <c r="G418" t="str">
        <f>CONCATENATE($G$4,": ",CONCATENATE("N[",Worksheet!N412,"]"))</f>
        <v xml:space="preserve"> (Потребляемая мощность) Охлаждение: N[5,200 (1,400–5,600)]</v>
      </c>
      <c r="H418" t="str">
        <f>CONCATENATE($H$4,": ",CONCATENATE("N[",Worksheet!O412,"]"))</f>
        <v xml:space="preserve"> (Потребляемая мощность) Обогрев: N[4,800 (1,200–5,000)]</v>
      </c>
      <c r="I418" t="str">
        <f t="shared" si="62"/>
        <v xml:space="preserve"> (Рабочий ток) Охлаждение: </v>
      </c>
      <c r="J418" t="str">
        <f t="shared" si="63"/>
        <v xml:space="preserve"> (Рабочий ток) Обогрев: </v>
      </c>
      <c r="K418" t="str">
        <f t="shared" si="63"/>
        <v xml:space="preserve"> (Рабочий ток) Обогрев: </v>
      </c>
      <c r="L418" t="str">
        <f>CONCATENATE($L$4,": ",CONCATENATE("S[",Worksheet!AT412,"]"))</f>
        <v xml:space="preserve"> (Рабочий ток) Хладагент: S[R410A]</v>
      </c>
      <c r="M418" t="str">
        <f t="shared" si="64"/>
        <v xml:space="preserve"> (Рабочий ток) Количество хладагента: </v>
      </c>
      <c r="N418" t="str">
        <f t="shared" si="65"/>
        <v xml:space="preserve"> (Рабочий ток) Объем рециркулируемого воздуха внутреннего блока: </v>
      </c>
      <c r="O418" t="str">
        <f t="shared" si="66"/>
        <v xml:space="preserve"> (Внутренний блок) Размеры (Ш × Г × В): </v>
      </c>
      <c r="P418" t="str">
        <f t="shared" si="67"/>
        <v xml:space="preserve"> (Внутренний блок) Упаковка (Ш × Г × В): </v>
      </c>
      <c r="Q418" t="str">
        <f t="shared" si="68"/>
        <v xml:space="preserve"> (Внутренний блок) Масса (нетто / брутто): </v>
      </c>
      <c r="R418" t="str">
        <f>CONCATENATE($R$4,": ",CONCATENATE("S[",CONCATENATE(Worksheet!R412," / ",Worksheet!S412),"]"))</f>
        <v xml:space="preserve"> (Внутренний блок) Уровень шума мин. / макс.: S[ / ]</v>
      </c>
      <c r="S418" t="str">
        <f>CONCATENATE($S$4,": ",CONCATENATE("S[",Worksheet!AK412,"]"))</f>
        <v xml:space="preserve"> (Наружный блок) Марка компрессора: S[Gree]</v>
      </c>
      <c r="T418" t="str">
        <f t="shared" si="69"/>
        <v xml:space="preserve"> (Наружный блок) Размеры (Ш × Г × В): </v>
      </c>
      <c r="U418" t="str">
        <f t="shared" si="70"/>
        <v xml:space="preserve"> (Наружный блок) Упаковка (Ш × Г × В): </v>
      </c>
      <c r="V418" t="str">
        <f t="shared" si="71"/>
        <v xml:space="preserve"> (Наружный блок) Масса (нетто / брутто): </v>
      </c>
      <c r="W418" t="str">
        <f>CONCATENATE($W$4,": ",CONCATENATE("N[",Worksheet!V412,"]"))</f>
        <v xml:space="preserve"> (Наружный блок) Максимальный уровень шума: N[]</v>
      </c>
      <c r="X418" t="str">
        <f>CONCATENATE("N[",Worksheet!AM412,"]")</f>
        <v>N[9,52]</v>
      </c>
      <c r="Y418" t="str">
        <f>CONCATENATE($Y$4,": ",CONCATENATE("N[",Worksheet!AN412,"]"))</f>
        <v xml:space="preserve"> (Соединительные трубы) Газовая линия : N[15,87]</v>
      </c>
      <c r="Z418" t="str">
        <f>CONCATENATE($Z$4,": ",CONCATENATE("N[",Worksheet!P412,"]"))</f>
        <v xml:space="preserve"> (Соединительные трубы) Максимальная длина трубопровода: N[75]</v>
      </c>
      <c r="AA418" t="str">
        <f>CONCATENATE($AA$4,": ",CONCATENATE("S[",Worksheet!Q412,"]"))</f>
        <v xml:space="preserve"> (Соединительные трубы) Максимальный перепад высот: S[30]</v>
      </c>
      <c r="AB418" t="str">
        <f>CONCATENATE($AB$4,": ",CONCATENATE("S[",CONCATENATE("от ",Worksheet!W412," до +",Worksheet!X412),"]"))</f>
        <v xml:space="preserve"> (Допустимая темп. наружного воздуха) Охлаждение: S[от -15 до +48]</v>
      </c>
      <c r="AC418" t="str">
        <f>CONCATENATE($AC$4,": ",CONCATENATE("S[",CONCATENATE("от ",Worksheet!Y412," до +",Worksheet!Z412),"]"))</f>
        <v xml:space="preserve"> (Допустимая темп. наружного воздуха) Обогрев: S[от -15 до +24]</v>
      </c>
    </row>
    <row r="419" spans="1:29" x14ac:dyDescent="0.25">
      <c r="A419" t="str">
        <f>CONCATENATE($A$4,": ",CONCATENATE("E[",Worksheet!B413,"]"))</f>
        <v>Производитель: E[TOSOT]</v>
      </c>
      <c r="B419" s="11" t="str">
        <f>CONCATENATE($B$4,": ",CONCATENATE(Worksheet!C413,"[",IF(LEFT(TRIM(Worksheet!D413),6)="Сплит-","Сплит-система",IF(LEFT(TRIM(Worksheet!D413),1)="Блок н","Наружный блок","Блок внутренний")),"]"))</f>
        <v xml:space="preserve"> Тип: PAC[Блок внутренний]</v>
      </c>
      <c r="C419" t="str">
        <f>CONCATENATE($C$4,": ",CONCATENATE("N[",Worksheet!L413,"]"))</f>
        <v xml:space="preserve"> (Сплит система) Холодопроизводительность: N[12]</v>
      </c>
      <c r="D419" t="str">
        <f>CONCATENATE($D$4,": ",CONCATENATE("N[",Worksheet!AC413,"]"))</f>
        <v xml:space="preserve"> (Сплит система) Площадь помещения: N[]</v>
      </c>
      <c r="E419" t="str">
        <f>CONCATENATE($E$4,": ",IF(Worksheet!K413="Y",CONCATENATE("S[","да]"),CONCATENATE("S[","нет]")))</f>
        <v xml:space="preserve"> (Сплит система) Инвертор: S[нет]</v>
      </c>
      <c r="F419" t="str">
        <f>CONCATENATE($F$4,": ",CONCATENATE("N[",Worksheet!M413,"]"))</f>
        <v xml:space="preserve"> (Сплит система) Теплопроизводительность: N[14,8]</v>
      </c>
      <c r="G419" t="str">
        <f>CONCATENATE($G$4,": ",CONCATENATE("N[",Worksheet!N413,"]"))</f>
        <v xml:space="preserve"> (Потребляемая мощность) Охлаждение: N[4,2]</v>
      </c>
      <c r="H419" t="str">
        <f>CONCATENATE($H$4,": ",CONCATENATE("N[",Worksheet!O413,"]"))</f>
        <v xml:space="preserve"> (Потребляемая мощность) Обогрев: N[4,2]</v>
      </c>
      <c r="I419" t="str">
        <f t="shared" si="62"/>
        <v xml:space="preserve"> (Рабочий ток) Охлаждение: </v>
      </c>
      <c r="J419" t="str">
        <f t="shared" si="63"/>
        <v xml:space="preserve"> (Рабочий ток) Обогрев: </v>
      </c>
      <c r="K419" t="str">
        <f t="shared" si="63"/>
        <v xml:space="preserve"> (Рабочий ток) Обогрев: </v>
      </c>
      <c r="L419" t="str">
        <f>CONCATENATE($L$4,": ",CONCATENATE("S[",Worksheet!AT413,"]"))</f>
        <v xml:space="preserve"> (Рабочий ток) Хладагент: S[R410A]</v>
      </c>
      <c r="M419" t="str">
        <f t="shared" si="64"/>
        <v xml:space="preserve"> (Рабочий ток) Количество хладагента: </v>
      </c>
      <c r="N419" t="str">
        <f t="shared" si="65"/>
        <v xml:space="preserve"> (Рабочий ток) Объем рециркулируемого воздуха внутреннего блока: </v>
      </c>
      <c r="O419" t="str">
        <f t="shared" si="66"/>
        <v xml:space="preserve"> (Внутренний блок) Размеры (Ш × Г × В): </v>
      </c>
      <c r="P419" t="str">
        <f t="shared" si="67"/>
        <v xml:space="preserve"> (Внутренний блок) Упаковка (Ш × Г × В): </v>
      </c>
      <c r="Q419" t="str">
        <f t="shared" si="68"/>
        <v xml:space="preserve"> (Внутренний блок) Масса (нетто / брутто): </v>
      </c>
      <c r="R419" t="str">
        <f>CONCATENATE($R$4,": ",CONCATENATE("S[",CONCATENATE(Worksheet!R413," / ",Worksheet!S413),"]"))</f>
        <v xml:space="preserve"> (Внутренний блок) Уровень шума мин. / макс.: S[ / ]</v>
      </c>
      <c r="S419" t="str">
        <f>CONCATENATE($S$4,": ",CONCATENATE("S[",Worksheet!AK413,"]"))</f>
        <v xml:space="preserve"> (Наружный блок) Марка компрессора: S[Gree]</v>
      </c>
      <c r="T419" t="str">
        <f t="shared" si="69"/>
        <v xml:space="preserve"> (Наружный блок) Размеры (Ш × Г × В): </v>
      </c>
      <c r="U419" t="str">
        <f t="shared" si="70"/>
        <v xml:space="preserve"> (Наружный блок) Упаковка (Ш × Г × В): </v>
      </c>
      <c r="V419" t="str">
        <f t="shared" si="71"/>
        <v xml:space="preserve"> (Наружный блок) Масса (нетто / брутто): </v>
      </c>
      <c r="W419" t="str">
        <f>CONCATENATE($W$4,": ",CONCATENATE("N[",Worksheet!V413,"]"))</f>
        <v xml:space="preserve"> (Наружный блок) Максимальный уровень шума: N[58]</v>
      </c>
      <c r="X419" t="str">
        <f>CONCATENATE("N[",Worksheet!AM413,"]")</f>
        <v>N[9,52]</v>
      </c>
      <c r="Y419" t="str">
        <f>CONCATENATE($Y$4,": ",CONCATENATE("N[",Worksheet!AN413,"]"))</f>
        <v xml:space="preserve"> (Соединительные трубы) Газовая линия : N[15,8]</v>
      </c>
      <c r="Z419" t="str">
        <f>CONCATENATE($Z$4,": ",CONCATENATE("N[",Worksheet!P413,"]"))</f>
        <v xml:space="preserve"> (Соединительные трубы) Максимальная длина трубопровода: N[50]</v>
      </c>
      <c r="AA419" t="str">
        <f>CONCATENATE($AA$4,": ",CONCATENATE("S[",Worksheet!Q413,"]"))</f>
        <v xml:space="preserve"> (Соединительные трубы) Максимальный перепад высот: S[30]</v>
      </c>
      <c r="AB419" t="str">
        <f>CONCATENATE($AB$4,": ",CONCATENATE("S[",CONCATENATE("от ",Worksheet!W413," до +",Worksheet!X413),"]"))</f>
        <v xml:space="preserve"> (Допустимая темп. наружного воздуха) Охлаждение: S[от -15 до +48]</v>
      </c>
      <c r="AC419" t="str">
        <f>CONCATENATE($AC$4,": ",CONCATENATE("S[",CONCATENATE("от ",Worksheet!Y413," до +",Worksheet!Z413),"]"))</f>
        <v xml:space="preserve"> (Допустимая темп. наружного воздуха) Обогрев: S[от -15 до +24]</v>
      </c>
    </row>
    <row r="420" spans="1:29" x14ac:dyDescent="0.25">
      <c r="A420" t="str">
        <f>CONCATENATE($A$4,": ",CONCATENATE("E[",Worksheet!B414,"]"))</f>
        <v>Производитель: E[TOSOT]</v>
      </c>
      <c r="B420" s="11" t="str">
        <f>CONCATENATE($B$4,": ",CONCATENATE(Worksheet!C414,"[",IF(LEFT(TRIM(Worksheet!D414),6)="Сплит-","Сплит-система",IF(LEFT(TRIM(Worksheet!D414),1)="Блок н","Наружный блок","Блок внутренний")),"]"))</f>
        <v xml:space="preserve"> Тип: PAC[Сплит-система]</v>
      </c>
      <c r="C420" t="str">
        <f>CONCATENATE($C$4,": ",CONCATENATE("N[",Worksheet!L414,"]"))</f>
        <v xml:space="preserve"> (Сплит система) Холодопроизводительность: N[7]</v>
      </c>
      <c r="D420" t="str">
        <f>CONCATENATE($D$4,": ",CONCATENATE("N[",Worksheet!AC414,"]"))</f>
        <v xml:space="preserve"> (Сплит система) Площадь помещения: N[40]</v>
      </c>
      <c r="E420" t="str">
        <f>CONCATENATE($E$4,": ",IF(Worksheet!K414="Y",CONCATENATE("S[","да]"),CONCATENATE("S[","нет]")))</f>
        <v xml:space="preserve"> (Сплит система) Инвертор: S[нет]</v>
      </c>
      <c r="F420" t="str">
        <f>CONCATENATE($F$4,": ",CONCATENATE("N[",Worksheet!M414,"]"))</f>
        <v xml:space="preserve"> (Сплит система) Теплопроизводительность: N[7,4]</v>
      </c>
      <c r="G420" t="str">
        <f>CONCATENATE($G$4,": ",CONCATENATE("N[",Worksheet!N414,"]"))</f>
        <v xml:space="preserve"> (Потребляемая мощность) Охлаждение: N[2,5]</v>
      </c>
      <c r="H420" t="str">
        <f>CONCATENATE($H$4,": ",CONCATENATE("N[",Worksheet!O414,"]"))</f>
        <v xml:space="preserve"> (Потребляемая мощность) Обогрев: N[2,3]</v>
      </c>
      <c r="I420" t="str">
        <f t="shared" si="62"/>
        <v xml:space="preserve"> (Рабочий ток) Охлаждение: </v>
      </c>
      <c r="J420" t="str">
        <f t="shared" si="63"/>
        <v xml:space="preserve"> (Рабочий ток) Обогрев: </v>
      </c>
      <c r="K420" t="str">
        <f t="shared" si="63"/>
        <v xml:space="preserve"> (Рабочий ток) Обогрев: </v>
      </c>
      <c r="L420" t="str">
        <f>CONCATENATE($L$4,": ",CONCATENATE("S[",Worksheet!AT414,"]"))</f>
        <v xml:space="preserve"> (Рабочий ток) Хладагент: S[R410A]</v>
      </c>
      <c r="M420" t="str">
        <f t="shared" si="64"/>
        <v xml:space="preserve"> (Рабочий ток) Количество хладагента: </v>
      </c>
      <c r="N420" t="str">
        <f t="shared" si="65"/>
        <v xml:space="preserve"> (Рабочий ток) Объем рециркулируемого воздуха внутреннего блока: </v>
      </c>
      <c r="O420" t="str">
        <f t="shared" si="66"/>
        <v xml:space="preserve"> (Внутренний блок) Размеры (Ш × Г × В): </v>
      </c>
      <c r="P420" t="str">
        <f t="shared" si="67"/>
        <v xml:space="preserve"> (Внутренний блок) Упаковка (Ш × Г × В): </v>
      </c>
      <c r="Q420" t="str">
        <f t="shared" si="68"/>
        <v xml:space="preserve"> (Внутренний блок) Масса (нетто / брутто): </v>
      </c>
      <c r="R420" t="str">
        <f>CONCATENATE($R$4,": ",CONCATENATE("S[",CONCATENATE(Worksheet!R414," / ",Worksheet!S414),"]"))</f>
        <v xml:space="preserve"> (Внутренний блок) Уровень шума мин. / макс.: S[ / ]</v>
      </c>
      <c r="S420" t="str">
        <f>CONCATENATE($S$4,": ",CONCATENATE("S[",Worksheet!AK414,"]"))</f>
        <v xml:space="preserve"> (Наружный блок) Марка компрессора: S[Gree]</v>
      </c>
      <c r="T420" t="str">
        <f t="shared" si="69"/>
        <v xml:space="preserve"> (Наружный блок) Размеры (Ш × Г × В): </v>
      </c>
      <c r="U420" t="str">
        <f t="shared" si="70"/>
        <v xml:space="preserve"> (Наружный блок) Упаковка (Ш × Г × В): </v>
      </c>
      <c r="V420" t="str">
        <f t="shared" si="71"/>
        <v xml:space="preserve"> (Наружный блок) Масса (нетто / брутто): </v>
      </c>
      <c r="W420" t="str">
        <f>CONCATENATE($W$4,": ",CONCATENATE("N[",Worksheet!V414,"]"))</f>
        <v xml:space="preserve"> (Наружный блок) Максимальный уровень шума: N[]</v>
      </c>
      <c r="X420" t="str">
        <f>CONCATENATE("N[",Worksheet!AM414,"]")</f>
        <v>N[9,52]</v>
      </c>
      <c r="Y420" t="str">
        <f>CONCATENATE($Y$4,": ",CONCATENATE("N[",Worksheet!AN414,"]"))</f>
        <v xml:space="preserve"> (Соединительные трубы) Газовая линия : N[15,8]</v>
      </c>
      <c r="Z420" t="str">
        <f>CONCATENATE($Z$4,": ",CONCATENATE("N[",Worksheet!P414,"]"))</f>
        <v xml:space="preserve"> (Соединительные трубы) Максимальная длина трубопровода: N[30]</v>
      </c>
      <c r="AA420" t="str">
        <f>CONCATENATE($AA$4,": ",CONCATENATE("S[",Worksheet!Q414,"]"))</f>
        <v xml:space="preserve"> (Соединительные трубы) Максимальный перепад высот: S[15]</v>
      </c>
      <c r="AB420" t="str">
        <f>CONCATENATE($AB$4,": ",CONCATENATE("S[",CONCATENATE("от ",Worksheet!W414," до +",Worksheet!X414),"]"))</f>
        <v xml:space="preserve"> (Допустимая темп. наружного воздуха) Охлаждение: S[от -15 до +43]</v>
      </c>
      <c r="AC420" t="str">
        <f>CONCATENATE($AC$4,": ",CONCATENATE("S[",CONCATENATE("от ",Worksheet!Y414," до +",Worksheet!Z414),"]"))</f>
        <v xml:space="preserve"> (Допустимая темп. наружного воздуха) Обогрев: S[от -15 до +24]</v>
      </c>
    </row>
    <row r="421" spans="1:29" x14ac:dyDescent="0.25">
      <c r="A421" t="str">
        <f>CONCATENATE($A$4,": ",CONCATENATE("E[",Worksheet!B415,"]"))</f>
        <v>Производитель: E[TOSOT]</v>
      </c>
      <c r="B421" s="11" t="str">
        <f>CONCATENATE($B$4,": ",CONCATENATE(Worksheet!C415,"[",IF(LEFT(TRIM(Worksheet!D415),6)="Сплит-","Сплит-система",IF(LEFT(TRIM(Worksheet!D415),1)="Блок н","Наружный блок","Блок внутренний")),"]"))</f>
        <v xml:space="preserve"> Тип: PAC[Сплит-система]</v>
      </c>
      <c r="C421" t="str">
        <f>CONCATENATE($C$4,": ",CONCATENATE("N[",Worksheet!L415,"]"))</f>
        <v xml:space="preserve"> (Сплит система) Холодопроизводительность: N[10,1]</v>
      </c>
      <c r="D421" t="str">
        <f>CONCATENATE($D$4,": ",CONCATENATE("N[",Worksheet!AC415,"]"))</f>
        <v xml:space="preserve"> (Сплит система) Площадь помещения: N[]</v>
      </c>
      <c r="E421" t="str">
        <f>CONCATENATE($E$4,": ",IF(Worksheet!K415="Y",CONCATENATE("S[","да]"),CONCATENATE("S[","нет]")))</f>
        <v xml:space="preserve"> (Сплит система) Инвертор: S[нет]</v>
      </c>
      <c r="F421" t="str">
        <f>CONCATENATE($F$4,": ",CONCATENATE("N[",Worksheet!M415,"]"))</f>
        <v xml:space="preserve"> (Сплит система) Теплопроизводительность: N[12]</v>
      </c>
      <c r="G421" t="str">
        <f>CONCATENATE($G$4,": ",CONCATENATE("N[",Worksheet!N415,"]"))</f>
        <v xml:space="preserve"> (Потребляемая мощность) Охлаждение: N[3,2]</v>
      </c>
      <c r="H421" t="str">
        <f>CONCATENATE($H$4,": ",CONCATENATE("N[",Worksheet!O415,"]"))</f>
        <v xml:space="preserve"> (Потребляемая мощность) Обогрев: N[3,2]</v>
      </c>
      <c r="I421" t="str">
        <f t="shared" si="62"/>
        <v xml:space="preserve"> (Рабочий ток) Охлаждение: </v>
      </c>
      <c r="J421" t="str">
        <f t="shared" ref="J421:K462" si="72">CONCATENATE($J$4,": ")</f>
        <v xml:space="preserve"> (Рабочий ток) Обогрев: </v>
      </c>
      <c r="K421" t="str">
        <f t="shared" si="72"/>
        <v xml:space="preserve"> (Рабочий ток) Обогрев: </v>
      </c>
      <c r="L421" t="str">
        <f>CONCATENATE($L$4,": ",CONCATENATE("S[",Worksheet!AT415,"]"))</f>
        <v xml:space="preserve"> (Рабочий ток) Хладагент: S[R410A]</v>
      </c>
      <c r="M421" t="str">
        <f t="shared" si="64"/>
        <v xml:space="preserve"> (Рабочий ток) Количество хладагента: </v>
      </c>
      <c r="N421" t="str">
        <f t="shared" si="65"/>
        <v xml:space="preserve"> (Рабочий ток) Объем рециркулируемого воздуха внутреннего блока: </v>
      </c>
      <c r="O421" t="str">
        <f t="shared" si="66"/>
        <v xml:space="preserve"> (Внутренний блок) Размеры (Ш × Г × В): </v>
      </c>
      <c r="P421" t="str">
        <f t="shared" si="67"/>
        <v xml:space="preserve"> (Внутренний блок) Упаковка (Ш × Г × В): </v>
      </c>
      <c r="Q421" t="str">
        <f t="shared" si="68"/>
        <v xml:space="preserve"> (Внутренний блок) Масса (нетто / брутто): </v>
      </c>
      <c r="R421" t="str">
        <f>CONCATENATE($R$4,": ",CONCATENATE("S[",CONCATENATE(Worksheet!R415," / ",Worksheet!S415),"]"))</f>
        <v xml:space="preserve"> (Внутренний блок) Уровень шума мин. / макс.: S[ / ]</v>
      </c>
      <c r="S421" t="str">
        <f>CONCATENATE($S$4,": ",CONCATENATE("S[",Worksheet!AK415,"]"))</f>
        <v xml:space="preserve"> (Наружный блок) Марка компрессора: S[Gree]</v>
      </c>
      <c r="T421" t="str">
        <f t="shared" si="69"/>
        <v xml:space="preserve"> (Наружный блок) Размеры (Ш × Г × В): </v>
      </c>
      <c r="U421" t="str">
        <f t="shared" si="70"/>
        <v xml:space="preserve"> (Наружный блок) Упаковка (Ш × Г × В): </v>
      </c>
      <c r="V421" t="str">
        <f t="shared" si="71"/>
        <v xml:space="preserve"> (Наружный блок) Масса (нетто / брутто): </v>
      </c>
      <c r="W421" t="str">
        <f>CONCATENATE($W$4,": ",CONCATENATE("N[",Worksheet!V415,"]"))</f>
        <v xml:space="preserve"> (Наружный блок) Максимальный уровень шума: N[]</v>
      </c>
      <c r="X421" t="str">
        <f>CONCATENATE("N[",Worksheet!AM415,"]")</f>
        <v>N[9,52]</v>
      </c>
      <c r="Y421" t="str">
        <f>CONCATENATE($Y$4,": ",CONCATENATE("N[",Worksheet!AN415,"]"))</f>
        <v xml:space="preserve"> (Соединительные трубы) Газовая линия : N[15,88]</v>
      </c>
      <c r="Z421" t="str">
        <f>CONCATENATE($Z$4,": ",CONCATENATE("N[",Worksheet!P415,"]"))</f>
        <v xml:space="preserve"> (Соединительные трубы) Максимальная длина трубопровода: N[30]</v>
      </c>
      <c r="AA421" t="str">
        <f>CONCATENATE($AA$4,": ",CONCATENATE("S[",Worksheet!Q415,"]"))</f>
        <v xml:space="preserve"> (Соединительные трубы) Максимальный перепад высот: S[20]</v>
      </c>
      <c r="AB421" t="str">
        <f>CONCATENATE($AB$4,": ",CONCATENATE("S[",CONCATENATE("от ",Worksheet!W415," до +",Worksheet!X415),"]"))</f>
        <v xml:space="preserve"> (Допустимая темп. наружного воздуха) Охлаждение: S[от -15 до +48]</v>
      </c>
      <c r="AC421" t="str">
        <f>CONCATENATE($AC$4,": ",CONCATENATE("S[",CONCATENATE("от ",Worksheet!Y415," до +",Worksheet!Z415),"]"))</f>
        <v xml:space="preserve"> (Допустимая темп. наружного воздуха) Обогрев: S[от 15 до +24]</v>
      </c>
    </row>
    <row r="422" spans="1:29" x14ac:dyDescent="0.25">
      <c r="A422" t="str">
        <f>CONCATENATE($A$4,": ",CONCATENATE("E[",Worksheet!B416,"]"))</f>
        <v>Производитель: E[TOSOT]</v>
      </c>
      <c r="B422" s="11" t="str">
        <f>CONCATENATE($B$4,": ",CONCATENATE(Worksheet!C416,"[",IF(LEFT(TRIM(Worksheet!D416),6)="Сплит-","Сплит-система",IF(LEFT(TRIM(Worksheet!D416),1)="Блок н","Наружный блок","Блок внутренний")),"]"))</f>
        <v xml:space="preserve"> Тип: PAC[Сплит-система]</v>
      </c>
      <c r="C422" t="str">
        <f>CONCATENATE($C$4,": ",CONCATENATE("N[",Worksheet!L416,"]"))</f>
        <v xml:space="preserve"> (Сплит система) Холодопроизводительность: N[12]</v>
      </c>
      <c r="D422" t="str">
        <f>CONCATENATE($D$4,": ",CONCATENATE("N[",Worksheet!AC416,"]"))</f>
        <v xml:space="preserve"> (Сплит система) Площадь помещения: N[68]</v>
      </c>
      <c r="E422" t="str">
        <f>CONCATENATE($E$4,": ",IF(Worksheet!K416="Y",CONCATENATE("S[","да]"),CONCATENATE("S[","нет]")))</f>
        <v xml:space="preserve"> (Сплит система) Инвертор: S[нет]</v>
      </c>
      <c r="F422" t="str">
        <f>CONCATENATE($F$4,": ",CONCATENATE("N[",Worksheet!M416,"]"))</f>
        <v xml:space="preserve"> (Сплит система) Теплопроизводительность: N[13,5]</v>
      </c>
      <c r="G422" t="str">
        <f>CONCATENATE($G$4,": ",CONCATENATE("N[",Worksheet!N416,"]"))</f>
        <v xml:space="preserve"> (Потребляемая мощность) Охлаждение: N[4,4]</v>
      </c>
      <c r="H422" t="str">
        <f>CONCATENATE($H$4,": ",CONCATENATE("N[",Worksheet!O416,"]"))</f>
        <v xml:space="preserve"> (Потребляемая мощность) Обогрев: N[4,05]</v>
      </c>
      <c r="I422" t="str">
        <f t="shared" si="62"/>
        <v xml:space="preserve"> (Рабочий ток) Охлаждение: </v>
      </c>
      <c r="J422" t="str">
        <f t="shared" si="72"/>
        <v xml:space="preserve"> (Рабочий ток) Обогрев: </v>
      </c>
      <c r="K422" t="str">
        <f t="shared" si="72"/>
        <v xml:space="preserve"> (Рабочий ток) Обогрев: </v>
      </c>
      <c r="L422" t="str">
        <f>CONCATENATE($L$4,": ",CONCATENATE("S[",Worksheet!AT416,"]"))</f>
        <v xml:space="preserve"> (Рабочий ток) Хладагент: S[R410A]</v>
      </c>
      <c r="M422" t="str">
        <f t="shared" si="64"/>
        <v xml:space="preserve"> (Рабочий ток) Количество хладагента: </v>
      </c>
      <c r="N422" t="str">
        <f t="shared" si="65"/>
        <v xml:space="preserve"> (Рабочий ток) Объем рециркулируемого воздуха внутреннего блока: </v>
      </c>
      <c r="O422" t="str">
        <f t="shared" si="66"/>
        <v xml:space="preserve"> (Внутренний блок) Размеры (Ш × Г × В): </v>
      </c>
      <c r="P422" t="str">
        <f t="shared" si="67"/>
        <v xml:space="preserve"> (Внутренний блок) Упаковка (Ш × Г × В): </v>
      </c>
      <c r="Q422" t="str">
        <f t="shared" si="68"/>
        <v xml:space="preserve"> (Внутренний блок) Масса (нетто / брутто): </v>
      </c>
      <c r="R422" t="str">
        <f>CONCATENATE($R$4,": ",CONCATENATE("S[",CONCATENATE(Worksheet!R416," / ",Worksheet!S416),"]"))</f>
        <v xml:space="preserve"> (Внутренний блок) Уровень шума мин. / макс.: S[ / ]</v>
      </c>
      <c r="S422" t="str">
        <f>CONCATENATE($S$4,": ",CONCATENATE("S[",Worksheet!AK416,"]"))</f>
        <v xml:space="preserve"> (Наружный блок) Марка компрессора: S[HITACHI]</v>
      </c>
      <c r="T422" t="str">
        <f t="shared" si="69"/>
        <v xml:space="preserve"> (Наружный блок) Размеры (Ш × Г × В): </v>
      </c>
      <c r="U422" t="str">
        <f t="shared" si="70"/>
        <v xml:space="preserve"> (Наружный блок) Упаковка (Ш × Г × В): </v>
      </c>
      <c r="V422" t="str">
        <f t="shared" si="71"/>
        <v xml:space="preserve"> (Наружный блок) Масса (нетто / брутто): </v>
      </c>
      <c r="W422" t="str">
        <f>CONCATENATE($W$4,": ",CONCATENATE("N[",Worksheet!V416,"]"))</f>
        <v xml:space="preserve"> (Наружный блок) Максимальный уровень шума: N[]</v>
      </c>
      <c r="X422" t="str">
        <f>CONCATENATE("N[",Worksheet!AM416,"]")</f>
        <v>N[12,7]</v>
      </c>
      <c r="Y422" t="str">
        <f>CONCATENATE($Y$4,": ",CONCATENATE("N[",Worksheet!AN416,"]"))</f>
        <v xml:space="preserve"> (Соединительные трубы) Газовая линия : N[19]</v>
      </c>
      <c r="Z422" t="str">
        <f>CONCATENATE($Z$4,": ",CONCATENATE("N[",Worksheet!P416,"]"))</f>
        <v xml:space="preserve"> (Соединительные трубы) Максимальная длина трубопровода: N[50]</v>
      </c>
      <c r="AA422" t="str">
        <f>CONCATENATE($AA$4,": ",CONCATENATE("S[",Worksheet!Q416,"]"))</f>
        <v xml:space="preserve"> (Соединительные трубы) Максимальный перепад высот: S[30]</v>
      </c>
      <c r="AB422" t="str">
        <f>CONCATENATE($AB$4,": ",CONCATENATE("S[",CONCATENATE("от ",Worksheet!W416," до +",Worksheet!X416),"]"))</f>
        <v xml:space="preserve"> (Допустимая темп. наружного воздуха) Охлаждение: S[от -15 до +43]</v>
      </c>
      <c r="AC422" t="str">
        <f>CONCATENATE($AC$4,": ",CONCATENATE("S[",CONCATENATE("от ",Worksheet!Y416," до +",Worksheet!Z416),"]"))</f>
        <v xml:space="preserve"> (Допустимая темп. наружного воздуха) Обогрев: S[от -15 до +24]</v>
      </c>
    </row>
    <row r="423" spans="1:29" x14ac:dyDescent="0.25">
      <c r="A423" t="str">
        <f>CONCATENATE($A$4,": ",CONCATENATE("E[",Worksheet!B417,"]"))</f>
        <v>Производитель: E[TOSOT]</v>
      </c>
      <c r="B423" s="11" t="str">
        <f>CONCATENATE($B$4,": ",CONCATENATE(Worksheet!C417,"[",IF(LEFT(TRIM(Worksheet!D417),6)="Сплит-","Сплит-система",IF(LEFT(TRIM(Worksheet!D417),1)="Блок н","Наружный блок","Блок внутренний")),"]"))</f>
        <v xml:space="preserve"> Тип: PAC[Сплит-система]</v>
      </c>
      <c r="C423" t="str">
        <f>CONCATENATE($C$4,": ",CONCATENATE("N[",Worksheet!L417,"]"))</f>
        <v xml:space="preserve"> (Сплит система) Холодопроизводительность: N[14]</v>
      </c>
      <c r="D423" t="str">
        <f>CONCATENATE($D$4,": ",CONCATENATE("N[",Worksheet!AC417,"]"))</f>
        <v xml:space="preserve"> (Сплит система) Площадь помещения: N[80]</v>
      </c>
      <c r="E423" t="str">
        <f>CONCATENATE($E$4,": ",IF(Worksheet!K417="Y",CONCATENATE("S[","да]"),CONCATENATE("S[","нет]")))</f>
        <v xml:space="preserve"> (Сплит система) Инвертор: S[нет]</v>
      </c>
      <c r="F423" t="str">
        <f>CONCATENATE($F$4,": ",CONCATENATE("N[",Worksheet!M417,"]"))</f>
        <v xml:space="preserve"> (Сплит система) Теплопроизводительность: N[15]</v>
      </c>
      <c r="G423" t="str">
        <f>CONCATENATE($G$4,": ",CONCATENATE("N[",Worksheet!N417,"]"))</f>
        <v xml:space="preserve"> (Потребляемая мощность) Охлаждение: N[5]</v>
      </c>
      <c r="H423" t="str">
        <f>CONCATENATE($H$4,": ",CONCATENATE("N[",Worksheet!O417,"]"))</f>
        <v xml:space="preserve"> (Потребляемая мощность) Обогрев: N[4,7]</v>
      </c>
      <c r="I423" t="str">
        <f t="shared" si="62"/>
        <v xml:space="preserve"> (Рабочий ток) Охлаждение: </v>
      </c>
      <c r="J423" t="str">
        <f t="shared" si="72"/>
        <v xml:space="preserve"> (Рабочий ток) Обогрев: </v>
      </c>
      <c r="K423" t="str">
        <f t="shared" si="72"/>
        <v xml:space="preserve"> (Рабочий ток) Обогрев: </v>
      </c>
      <c r="L423" t="str">
        <f>CONCATENATE($L$4,": ",CONCATENATE("S[",Worksheet!AT417,"]"))</f>
        <v xml:space="preserve"> (Рабочий ток) Хладагент: S[R410A]</v>
      </c>
      <c r="M423" t="str">
        <f t="shared" si="64"/>
        <v xml:space="preserve"> (Рабочий ток) Количество хладагента: </v>
      </c>
      <c r="N423" t="str">
        <f t="shared" si="65"/>
        <v xml:space="preserve"> (Рабочий ток) Объем рециркулируемого воздуха внутреннего блока: </v>
      </c>
      <c r="O423" t="str">
        <f t="shared" si="66"/>
        <v xml:space="preserve"> (Внутренний блок) Размеры (Ш × Г × В): </v>
      </c>
      <c r="P423" t="str">
        <f t="shared" si="67"/>
        <v xml:space="preserve"> (Внутренний блок) Упаковка (Ш × Г × В): </v>
      </c>
      <c r="Q423" t="str">
        <f t="shared" si="68"/>
        <v xml:space="preserve"> (Внутренний блок) Масса (нетто / брутто): </v>
      </c>
      <c r="R423" t="str">
        <f>CONCATENATE($R$4,": ",CONCATENATE("S[",CONCATENATE(Worksheet!R417," / ",Worksheet!S417),"]"))</f>
        <v xml:space="preserve"> (Внутренний блок) Уровень шума мин. / макс.: S[50 / 52]</v>
      </c>
      <c r="S423" t="str">
        <f>CONCATENATE($S$4,": ",CONCATENATE("S[",Worksheet!AK417,"]"))</f>
        <v xml:space="preserve"> (Наружный блок) Марка компрессора: S[SANYO]</v>
      </c>
      <c r="T423" t="str">
        <f t="shared" si="69"/>
        <v xml:space="preserve"> (Наружный блок) Размеры (Ш × Г × В): </v>
      </c>
      <c r="U423" t="str">
        <f t="shared" si="70"/>
        <v xml:space="preserve"> (Наружный блок) Упаковка (Ш × Г × В): </v>
      </c>
      <c r="V423" t="str">
        <f t="shared" si="71"/>
        <v xml:space="preserve"> (Наружный блок) Масса (нетто / брутто): </v>
      </c>
      <c r="W423" t="str">
        <f>CONCATENATE($W$4,": ",CONCATENATE("N[",Worksheet!V417,"]"))</f>
        <v xml:space="preserve"> (Наружный блок) Максимальный уровень шума: N[]</v>
      </c>
      <c r="X423" t="str">
        <f>CONCATENATE("N[",Worksheet!AM417,"]")</f>
        <v>N[12,7]</v>
      </c>
      <c r="Y423" t="str">
        <f>CONCATENATE($Y$4,": ",CONCATENATE("N[",Worksheet!AN417,"]"))</f>
        <v xml:space="preserve"> (Соединительные трубы) Газовая линия : N[19]</v>
      </c>
      <c r="Z423" t="str">
        <f>CONCATENATE($Z$4,": ",CONCATENATE("N[",Worksheet!P417,"]"))</f>
        <v xml:space="preserve"> (Соединительные трубы) Максимальная длина трубопровода: N[50]</v>
      </c>
      <c r="AA423" t="str">
        <f>CONCATENATE($AA$4,": ",CONCATENATE("S[",Worksheet!Q417,"]"))</f>
        <v xml:space="preserve"> (Соединительные трубы) Максимальный перепад высот: S[30]</v>
      </c>
      <c r="AB423" t="str">
        <f>CONCATENATE($AB$4,": ",CONCATENATE("S[",CONCATENATE("от ",Worksheet!W417," до +",Worksheet!X417),"]"))</f>
        <v xml:space="preserve"> (Допустимая темп. наружного воздуха) Охлаждение: S[от -15 до +43]</v>
      </c>
      <c r="AC423" t="str">
        <f>CONCATENATE($AC$4,": ",CONCATENATE("S[",CONCATENATE("от ",Worksheet!Y417," до +",Worksheet!Z417),"]"))</f>
        <v xml:space="preserve"> (Допустимая темп. наружного воздуха) Обогрев: S[от -15 до +24]</v>
      </c>
    </row>
    <row r="424" spans="1:29" x14ac:dyDescent="0.25">
      <c r="A424" t="str">
        <f>CONCATENATE($A$4,": ",CONCATENATE("E[",Worksheet!B418,"]"))</f>
        <v>Производитель: E[TOSOT]</v>
      </c>
      <c r="B424" s="11" t="str">
        <f>CONCATENATE($B$4,": ",CONCATENATE(Worksheet!C418,"[",IF(LEFT(TRIM(Worksheet!D418),6)="Сплит-","Сплит-система",IF(LEFT(TRIM(Worksheet!D418),1)="Блок н","Наружный блок","Блок внутренний")),"]"))</f>
        <v xml:space="preserve"> Тип: PAC[Сплит-система]</v>
      </c>
      <c r="C424" t="str">
        <f>CONCATENATE($C$4,": ",CONCATENATE("N[",Worksheet!L418,"]"))</f>
        <v xml:space="preserve"> (Сплит система) Холодопроизводительность: N[16]</v>
      </c>
      <c r="D424" t="str">
        <f>CONCATENATE($D$4,": ",CONCATENATE("N[",Worksheet!AC418,"]"))</f>
        <v xml:space="preserve"> (Сплит система) Площадь помещения: N[110]</v>
      </c>
      <c r="E424" t="str">
        <f>CONCATENATE($E$4,": ",IF(Worksheet!K418="Y",CONCATENATE("S[","да]"),CONCATENATE("S[","нет]")))</f>
        <v xml:space="preserve"> (Сплит система) Инвертор: S[нет]</v>
      </c>
      <c r="F424" t="str">
        <f>CONCATENATE($F$4,": ",CONCATENATE("N[",Worksheet!M418,"]"))</f>
        <v xml:space="preserve"> (Сплит система) Теплопроизводительность: N[19]</v>
      </c>
      <c r="G424" t="str">
        <f>CONCATENATE($G$4,": ",CONCATENATE("N[",Worksheet!N418,"]"))</f>
        <v xml:space="preserve"> (Потребляемая мощность) Охлаждение: N[4,3]</v>
      </c>
      <c r="H424" t="str">
        <f>CONCATENATE($H$4,": ",CONCATENATE("N[",Worksheet!O418,"]"))</f>
        <v xml:space="preserve"> (Потребляемая мощность) Обогрев: N[5,4]</v>
      </c>
      <c r="I424" t="str">
        <f t="shared" si="62"/>
        <v xml:space="preserve"> (Рабочий ток) Охлаждение: </v>
      </c>
      <c r="J424" t="str">
        <f t="shared" si="72"/>
        <v xml:space="preserve"> (Рабочий ток) Обогрев: </v>
      </c>
      <c r="K424" t="str">
        <f t="shared" si="72"/>
        <v xml:space="preserve"> (Рабочий ток) Обогрев: </v>
      </c>
      <c r="L424" t="str">
        <f>CONCATENATE($L$4,": ",CONCATENATE("S[",Worksheet!AT418,"]"))</f>
        <v xml:space="preserve"> (Рабочий ток) Хладагент: S[R410A]</v>
      </c>
      <c r="M424" t="str">
        <f t="shared" si="64"/>
        <v xml:space="preserve"> (Рабочий ток) Количество хладагента: </v>
      </c>
      <c r="N424" t="str">
        <f t="shared" si="65"/>
        <v xml:space="preserve"> (Рабочий ток) Объем рециркулируемого воздуха внутреннего блока: </v>
      </c>
      <c r="O424" t="str">
        <f t="shared" si="66"/>
        <v xml:space="preserve"> (Внутренний блок) Размеры (Ш × Г × В): </v>
      </c>
      <c r="P424" t="str">
        <f t="shared" si="67"/>
        <v xml:space="preserve"> (Внутренний блок) Упаковка (Ш × Г × В): </v>
      </c>
      <c r="Q424" t="str">
        <f t="shared" si="68"/>
        <v xml:space="preserve"> (Внутренний блок) Масса (нетто / брутто): </v>
      </c>
      <c r="R424" t="str">
        <f>CONCATENATE($R$4,": ",CONCATENATE("S[",CONCATENATE(Worksheet!R418," / ",Worksheet!S418),"]"))</f>
        <v xml:space="preserve"> (Внутренний блок) Уровень шума мин. / макс.: S[ / ]</v>
      </c>
      <c r="S424" t="str">
        <f>CONCATENATE($S$4,": ",CONCATENATE("S[",Worksheet!AK418,"]"))</f>
        <v xml:space="preserve"> (Наружный блок) Марка компрессора: S[Gree]</v>
      </c>
      <c r="T424" t="str">
        <f t="shared" si="69"/>
        <v xml:space="preserve"> (Наружный блок) Размеры (Ш × Г × В): </v>
      </c>
      <c r="U424" t="str">
        <f t="shared" si="70"/>
        <v xml:space="preserve"> (Наружный блок) Упаковка (Ш × Г × В): </v>
      </c>
      <c r="V424" t="str">
        <f t="shared" si="71"/>
        <v xml:space="preserve"> (Наружный блок) Масса (нетто / брутто): </v>
      </c>
      <c r="W424" t="str">
        <f>CONCATENATE($W$4,": ",CONCATENATE("N[",Worksheet!V418,"]"))</f>
        <v xml:space="preserve"> (Наружный блок) Максимальный уровень шума: N[]</v>
      </c>
      <c r="X424" t="str">
        <f>CONCATENATE("N[",Worksheet!AM418,"]")</f>
        <v>N[9,52]</v>
      </c>
      <c r="Y424" t="str">
        <f>CONCATENATE($Y$4,": ",CONCATENATE("N[",Worksheet!AN418,"]"))</f>
        <v xml:space="preserve"> (Соединительные трубы) Газовая линия : N[15,88]</v>
      </c>
      <c r="Z424" t="str">
        <f>CONCATENATE($Z$4,": ",CONCATENATE("N[",Worksheet!P418,"]"))</f>
        <v xml:space="preserve"> (Соединительные трубы) Максимальная длина трубопровода: N[50]</v>
      </c>
      <c r="AA424" t="str">
        <f>CONCATENATE($AA$4,": ",CONCATENATE("S[",Worksheet!Q418,"]"))</f>
        <v xml:space="preserve"> (Соединительные трубы) Максимальный перепад высот: S[30]</v>
      </c>
      <c r="AB424" t="str">
        <f>CONCATENATE($AB$4,": ",CONCATENATE("S[",CONCATENATE("от ",Worksheet!W418," до +",Worksheet!X418),"]"))</f>
        <v xml:space="preserve"> (Допустимая темп. наружного воздуха) Охлаждение: S[от -15 до +48]</v>
      </c>
      <c r="AC424" t="str">
        <f>CONCATENATE($AC$4,": ",CONCATENATE("S[",CONCATENATE("от ",Worksheet!Y418," до +",Worksheet!Z418),"]"))</f>
        <v xml:space="preserve"> (Допустимая темп. наружного воздуха) Обогрев: S[от -15 до +24]</v>
      </c>
    </row>
    <row r="425" spans="1:29" x14ac:dyDescent="0.25">
      <c r="A425" t="str">
        <f>CONCATENATE($A$4,": ",CONCATENATE("E[",Worksheet!B419,"]"))</f>
        <v>Производитель: E[TOSOT]</v>
      </c>
      <c r="B425" s="11" t="str">
        <f>CONCATENATE($B$4,": ",CONCATENATE(Worksheet!C419,"[",IF(LEFT(TRIM(Worksheet!D419),6)="Сплит-","Сплит-система",IF(LEFT(TRIM(Worksheet!D419),1)="Блок н","Наружный блок","Блок внутренний")),"]"))</f>
        <v xml:space="preserve"> Тип: PAC[Сплит-система]</v>
      </c>
      <c r="C425" t="str">
        <f>CONCATENATE($C$4,": ",CONCATENATE("N[",Worksheet!L419,"]"))</f>
        <v xml:space="preserve"> (Сплит система) Холодопроизводительность: N[8,3]</v>
      </c>
      <c r="D425" t="str">
        <f>CONCATENATE($D$4,": ",CONCATENATE("N[",Worksheet!AC419,"]"))</f>
        <v xml:space="preserve"> (Сплит система) Площадь помещения: N[47]</v>
      </c>
      <c r="E425" t="str">
        <f>CONCATENATE($E$4,": ",IF(Worksheet!K419="Y",CONCATENATE("S[","да]"),CONCATENATE("S[","нет]")))</f>
        <v xml:space="preserve"> (Сплит система) Инвертор: S[нет]</v>
      </c>
      <c r="F425" t="str">
        <f>CONCATENATE($F$4,": ",CONCATENATE("N[",Worksheet!M419,"]"))</f>
        <v xml:space="preserve"> (Сплит система) Теплопроизводительность: N[8,8]</v>
      </c>
      <c r="G425" t="str">
        <f>CONCATENATE($G$4,": ",CONCATENATE("N[",Worksheet!N419,"]"))</f>
        <v xml:space="preserve"> (Потребляемая мощность) Охлаждение: N[2,8]</v>
      </c>
      <c r="H425" t="str">
        <f>CONCATENATE($H$4,": ",CONCATENATE("N[",Worksheet!O419,"]"))</f>
        <v xml:space="preserve"> (Потребляемая мощность) Обогрев: N[2,7]</v>
      </c>
      <c r="I425" t="str">
        <f t="shared" si="62"/>
        <v xml:space="preserve"> (Рабочий ток) Охлаждение: </v>
      </c>
      <c r="J425" t="str">
        <f t="shared" si="72"/>
        <v xml:space="preserve"> (Рабочий ток) Обогрев: </v>
      </c>
      <c r="K425" t="str">
        <f t="shared" si="72"/>
        <v xml:space="preserve"> (Рабочий ток) Обогрев: </v>
      </c>
      <c r="L425" t="str">
        <f>CONCATENATE($L$4,": ",CONCATENATE("S[",Worksheet!AT419,"]"))</f>
        <v xml:space="preserve"> (Рабочий ток) Хладагент: S[R410A]</v>
      </c>
      <c r="M425" t="str">
        <f t="shared" si="64"/>
        <v xml:space="preserve"> (Рабочий ток) Количество хладагента: </v>
      </c>
      <c r="N425" t="str">
        <f t="shared" si="65"/>
        <v xml:space="preserve"> (Рабочий ток) Объем рециркулируемого воздуха внутреннего блока: </v>
      </c>
      <c r="O425" t="str">
        <f t="shared" si="66"/>
        <v xml:space="preserve"> (Внутренний блок) Размеры (Ш × Г × В): </v>
      </c>
      <c r="P425" t="str">
        <f t="shared" si="67"/>
        <v xml:space="preserve"> (Внутренний блок) Упаковка (Ш × Г × В): </v>
      </c>
      <c r="Q425" t="str">
        <f t="shared" si="68"/>
        <v xml:space="preserve"> (Внутренний блок) Масса (нетто / брутто): </v>
      </c>
      <c r="R425" t="str">
        <f>CONCATENATE($R$4,": ",CONCATENATE("S[",CONCATENATE(Worksheet!R419," / ",Worksheet!S419),"]"))</f>
        <v xml:space="preserve"> (Внутренний блок) Уровень шума мин. / макс.: S[ / ]</v>
      </c>
      <c r="S425" t="str">
        <f>CONCATENATE($S$4,": ",CONCATENATE("S[",Worksheet!AK419,"]"))</f>
        <v xml:space="preserve"> (Наружный блок) Марка компрессора: S[Gree]</v>
      </c>
      <c r="T425" t="str">
        <f t="shared" si="69"/>
        <v xml:space="preserve"> (Наружный блок) Размеры (Ш × Г × В): </v>
      </c>
      <c r="U425" t="str">
        <f t="shared" si="70"/>
        <v xml:space="preserve"> (Наружный блок) Упаковка (Ш × Г × В): </v>
      </c>
      <c r="V425" t="str">
        <f t="shared" si="71"/>
        <v xml:space="preserve"> (Наружный блок) Масса (нетто / брутто): </v>
      </c>
      <c r="W425" t="str">
        <f>CONCATENATE($W$4,": ",CONCATENATE("N[",Worksheet!V419,"]"))</f>
        <v xml:space="preserve"> (Наружный блок) Максимальный уровень шума: N[]</v>
      </c>
      <c r="X425" t="str">
        <f>CONCATENATE("N[",Worksheet!AM419,"]")</f>
        <v>N[9,52]</v>
      </c>
      <c r="Y425" t="str">
        <f>CONCATENATE($Y$4,": ",CONCATENATE("N[",Worksheet!AN419,"]"))</f>
        <v xml:space="preserve"> (Соединительные трубы) Газовая линия : N[15,8]</v>
      </c>
      <c r="Z425" t="str">
        <f>CONCATENATE($Z$4,": ",CONCATENATE("N[",Worksheet!P419,"]"))</f>
        <v xml:space="preserve"> (Соединительные трубы) Максимальная длина трубопровода: N[30]</v>
      </c>
      <c r="AA425" t="str">
        <f>CONCATENATE($AA$4,": ",CONCATENATE("S[",Worksheet!Q419,"]"))</f>
        <v xml:space="preserve"> (Соединительные трубы) Максимальный перепад высот: S[15]</v>
      </c>
      <c r="AB425" t="str">
        <f>CONCATENATE($AB$4,": ",CONCATENATE("S[",CONCATENATE("от ",Worksheet!W419," до +",Worksheet!X419),"]"))</f>
        <v xml:space="preserve"> (Допустимая темп. наружного воздуха) Охлаждение: S[от -15 до +43]</v>
      </c>
      <c r="AC425" t="str">
        <f>CONCATENATE($AC$4,": ",CONCATENATE("S[",CONCATENATE("от ",Worksheet!Y419," до +",Worksheet!Z419),"]"))</f>
        <v xml:space="preserve"> (Допустимая темп. наружного воздуха) Обогрев: S[от -15 до +24]</v>
      </c>
    </row>
    <row r="426" spans="1:29" x14ac:dyDescent="0.25">
      <c r="A426" t="str">
        <f>CONCATENATE($A$4,": ",CONCATENATE("E[",Worksheet!B420,"]"))</f>
        <v>Производитель: E[TOSOT]</v>
      </c>
      <c r="B426" s="11" t="str">
        <f>CONCATENATE($B$4,": ",CONCATENATE(Worksheet!C420,"[",IF(LEFT(TRIM(Worksheet!D420),6)="Сплит-","Сплит-система",IF(LEFT(TRIM(Worksheet!D420),1)="Блок н","Наружный блок","Блок внутренний")),"]"))</f>
        <v xml:space="preserve"> Тип: PAC[Сплит-система]</v>
      </c>
      <c r="C426" t="str">
        <f>CONCATENATE($C$4,": ",CONCATENATE("N[",Worksheet!L420,"]"))</f>
        <v xml:space="preserve"> (Сплит система) Холодопроизводительность: N[11,98]</v>
      </c>
      <c r="D426" t="str">
        <f>CONCATENATE($D$4,": ",CONCATENATE("N[",Worksheet!AC420,"]"))</f>
        <v xml:space="preserve"> (Сплит система) Площадь помещения: N[]</v>
      </c>
      <c r="E426" t="str">
        <f>CONCATENATE($E$4,": ",IF(Worksheet!K420="Y",CONCATENATE("S[","да]"),CONCATENATE("S[","нет]")))</f>
        <v xml:space="preserve"> (Сплит система) Инвертор: S[нет]</v>
      </c>
      <c r="F426" t="str">
        <f>CONCATENATE($F$4,": ",CONCATENATE("N[",Worksheet!M420,"]"))</f>
        <v xml:space="preserve"> (Сплит система) Теплопроизводительность: N[13,5]</v>
      </c>
      <c r="G426" t="str">
        <f>CONCATENATE($G$4,": ",CONCATENATE("N[",Worksheet!N420,"]"))</f>
        <v xml:space="preserve"> (Потребляемая мощность) Охлаждение: N[4,4]</v>
      </c>
      <c r="H426" t="str">
        <f>CONCATENATE($H$4,": ",CONCATENATE("N[",Worksheet!O420,"]"))</f>
        <v xml:space="preserve"> (Потребляемая мощность) Обогрев: N[4,05]</v>
      </c>
      <c r="I426" t="str">
        <f t="shared" si="62"/>
        <v xml:space="preserve"> (Рабочий ток) Охлаждение: </v>
      </c>
      <c r="J426" t="str">
        <f t="shared" si="72"/>
        <v xml:space="preserve"> (Рабочий ток) Обогрев: </v>
      </c>
      <c r="K426" t="str">
        <f t="shared" si="72"/>
        <v xml:space="preserve"> (Рабочий ток) Обогрев: </v>
      </c>
      <c r="L426" t="str">
        <f>CONCATENATE($L$4,": ",CONCATENATE("S[",Worksheet!AT420,"]"))</f>
        <v xml:space="preserve"> (Рабочий ток) Хладагент: S[R410A]</v>
      </c>
      <c r="M426" t="str">
        <f t="shared" si="64"/>
        <v xml:space="preserve"> (Рабочий ток) Количество хладагента: </v>
      </c>
      <c r="N426" t="str">
        <f t="shared" si="65"/>
        <v xml:space="preserve"> (Рабочий ток) Объем рециркулируемого воздуха внутреннего блока: </v>
      </c>
      <c r="O426" t="str">
        <f t="shared" si="66"/>
        <v xml:space="preserve"> (Внутренний блок) Размеры (Ш × Г × В): </v>
      </c>
      <c r="P426" t="str">
        <f t="shared" si="67"/>
        <v xml:space="preserve"> (Внутренний блок) Упаковка (Ш × Г × В): </v>
      </c>
      <c r="Q426" t="str">
        <f t="shared" si="68"/>
        <v xml:space="preserve"> (Внутренний блок) Масса (нетто / брутто): </v>
      </c>
      <c r="R426" t="str">
        <f>CONCATENATE($R$4,": ",CONCATENATE("S[",CONCATENATE(Worksheet!R420," / ",Worksheet!S420),"]"))</f>
        <v xml:space="preserve"> (Внутренний блок) Уровень шума мин. / макс.: S[ / ]</v>
      </c>
      <c r="S426" t="str">
        <f>CONCATENATE($S$4,": ",CONCATENATE("S[",Worksheet!AK420,"]"))</f>
        <v xml:space="preserve"> (Наружный блок) Марка компрессора: S[Gree]</v>
      </c>
      <c r="T426" t="str">
        <f t="shared" si="69"/>
        <v xml:space="preserve"> (Наружный блок) Размеры (Ш × Г × В): </v>
      </c>
      <c r="U426" t="str">
        <f t="shared" si="70"/>
        <v xml:space="preserve"> (Наружный блок) Упаковка (Ш × Г × В): </v>
      </c>
      <c r="V426" t="str">
        <f t="shared" si="71"/>
        <v xml:space="preserve"> (Наружный блок) Масса (нетто / брутто): </v>
      </c>
      <c r="W426" t="str">
        <f>CONCATENATE($W$4,": ",CONCATENATE("N[",Worksheet!V420,"]"))</f>
        <v xml:space="preserve"> (Наружный блок) Максимальный уровень шума: N[]</v>
      </c>
      <c r="X426" t="str">
        <f>CONCATENATE("N[",Worksheet!AM420,"]")</f>
        <v>N[9,52]</v>
      </c>
      <c r="Y426" t="str">
        <f>CONCATENATE($Y$4,": ",CONCATENATE("N[",Worksheet!AN420,"]"))</f>
        <v xml:space="preserve"> (Соединительные трубы) Газовая линия : N[15,88]</v>
      </c>
      <c r="Z426" t="str">
        <f>CONCATENATE($Z$4,": ",CONCATENATE("N[",Worksheet!P420,"]"))</f>
        <v xml:space="preserve"> (Соединительные трубы) Максимальная длина трубопровода: N[50]</v>
      </c>
      <c r="AA426" t="str">
        <f>CONCATENATE($AA$4,": ",CONCATENATE("S[",Worksheet!Q420,"]"))</f>
        <v xml:space="preserve"> (Соединительные трубы) Максимальный перепад высот: S[30]</v>
      </c>
      <c r="AB426" t="str">
        <f>CONCATENATE($AB$4,": ",CONCATENATE("S[",CONCATENATE("от ",Worksheet!W420," до +",Worksheet!X420),"]"))</f>
        <v xml:space="preserve"> (Допустимая темп. наружного воздуха) Охлаждение: S[от -15 до +48]</v>
      </c>
      <c r="AC426" t="str">
        <f>CONCATENATE($AC$4,": ",CONCATENATE("S[",CONCATENATE("от ",Worksheet!Y420," до +",Worksheet!Z420),"]"))</f>
        <v xml:space="preserve"> (Допустимая темп. наружного воздуха) Обогрев: S[от 15 до +24]</v>
      </c>
    </row>
    <row r="427" spans="1:29" x14ac:dyDescent="0.25">
      <c r="A427" t="str">
        <f>CONCATENATE($A$4,": ",CONCATENATE("E[",Worksheet!B421,"]"))</f>
        <v>Производитель: E[TOSOT]</v>
      </c>
      <c r="B427" s="11" t="str">
        <f>CONCATENATE($B$4,": ",CONCATENATE(Worksheet!C421,"[",IF(LEFT(TRIM(Worksheet!D421),6)="Сплит-","Сплит-система",IF(LEFT(TRIM(Worksheet!D421),1)="Блок н","Наружный блок","Блок внутренний")),"]"))</f>
        <v xml:space="preserve"> Тип: PAC[Сплит-система]</v>
      </c>
      <c r="C427" t="str">
        <f>CONCATENATE($C$4,": ",CONCATENATE("N[",Worksheet!L421,"]"))</f>
        <v xml:space="preserve"> (Сплит система) Холодопроизводительность: N[5]</v>
      </c>
      <c r="D427" t="str">
        <f>CONCATENATE($D$4,": ",CONCATENATE("N[",Worksheet!AC421,"]"))</f>
        <v xml:space="preserve"> (Сплит система) Площадь помещения: N[28]</v>
      </c>
      <c r="E427" t="str">
        <f>CONCATENATE($E$4,": ",IF(Worksheet!K421="Y",CONCATENATE("S[","да]"),CONCATENATE("S[","нет]")))</f>
        <v xml:space="preserve"> (Сплит система) Инвертор: S[нет]</v>
      </c>
      <c r="F427" t="str">
        <f>CONCATENATE($F$4,": ",CONCATENATE("N[",Worksheet!M421,"]"))</f>
        <v xml:space="preserve"> (Сплит система) Теплопроизводительность: N[5,4]</v>
      </c>
      <c r="G427" t="str">
        <f>CONCATENATE($G$4,": ",CONCATENATE("N[",Worksheet!N421,"]"))</f>
        <v xml:space="preserve"> (Потребляемая мощность) Охлаждение: N[2]</v>
      </c>
      <c r="H427" t="str">
        <f>CONCATENATE($H$4,": ",CONCATENATE("N[",Worksheet!O421,"]"))</f>
        <v xml:space="preserve"> (Потребляемая мощность) Обогрев: N[1,9]</v>
      </c>
      <c r="I427" t="str">
        <f t="shared" si="62"/>
        <v xml:space="preserve"> (Рабочий ток) Охлаждение: </v>
      </c>
      <c r="J427" t="str">
        <f t="shared" si="72"/>
        <v xml:space="preserve"> (Рабочий ток) Обогрев: </v>
      </c>
      <c r="K427" t="str">
        <f t="shared" si="72"/>
        <v xml:space="preserve"> (Рабочий ток) Обогрев: </v>
      </c>
      <c r="L427" t="str">
        <f>CONCATENATE($L$4,": ",CONCATENATE("S[",Worksheet!AT421,"]"))</f>
        <v xml:space="preserve"> (Рабочий ток) Хладагент: S[R410A]</v>
      </c>
      <c r="M427" t="str">
        <f t="shared" si="64"/>
        <v xml:space="preserve"> (Рабочий ток) Количество хладагента: </v>
      </c>
      <c r="N427" t="str">
        <f t="shared" si="65"/>
        <v xml:space="preserve"> (Рабочий ток) Объем рециркулируемого воздуха внутреннего блока: </v>
      </c>
      <c r="O427" t="str">
        <f t="shared" si="66"/>
        <v xml:space="preserve"> (Внутренний блок) Размеры (Ш × Г × В): </v>
      </c>
      <c r="P427" t="str">
        <f t="shared" si="67"/>
        <v xml:space="preserve"> (Внутренний блок) Упаковка (Ш × Г × В): </v>
      </c>
      <c r="Q427" t="str">
        <f t="shared" si="68"/>
        <v xml:space="preserve"> (Внутренний блок) Масса (нетто / брутто): </v>
      </c>
      <c r="R427" t="str">
        <f>CONCATENATE($R$4,": ",CONCATENATE("S[",CONCATENATE(Worksheet!R421," / ",Worksheet!S421),"]"))</f>
        <v xml:space="preserve"> (Внутренний блок) Уровень шума мин. / макс.: S[ / ]</v>
      </c>
      <c r="S427" t="str">
        <f>CONCATENATE($S$4,": ",CONCATENATE("S[",Worksheet!AK421,"]"))</f>
        <v xml:space="preserve"> (Наружный блок) Марка компрессора: S[Gree]</v>
      </c>
      <c r="T427" t="str">
        <f t="shared" si="69"/>
        <v xml:space="preserve"> (Наружный блок) Размеры (Ш × Г × В): </v>
      </c>
      <c r="U427" t="str">
        <f t="shared" si="70"/>
        <v xml:space="preserve"> (Наружный блок) Упаковка (Ш × Г × В): </v>
      </c>
      <c r="V427" t="str">
        <f t="shared" si="71"/>
        <v xml:space="preserve"> (Наружный блок) Масса (нетто / брутто): </v>
      </c>
      <c r="W427" t="str">
        <f>CONCATENATE($W$4,": ",CONCATENATE("N[",Worksheet!V421,"]"))</f>
        <v xml:space="preserve"> (Наружный блок) Максимальный уровень шума: N[]</v>
      </c>
      <c r="X427" t="str">
        <f>CONCATENATE("N[",Worksheet!AM421,"]")</f>
        <v>N[6,35]</v>
      </c>
      <c r="Y427" t="str">
        <f>CONCATENATE($Y$4,": ",CONCATENATE("N[",Worksheet!AN421,"]"))</f>
        <v xml:space="preserve"> (Соединительные трубы) Газовая линия : N[12,7]</v>
      </c>
      <c r="Z427" t="str">
        <f>CONCATENATE($Z$4,": ",CONCATENATE("N[",Worksheet!P421,"]"))</f>
        <v xml:space="preserve"> (Соединительные трубы) Максимальная длина трубопровода: N[25]</v>
      </c>
      <c r="AA427" t="str">
        <f>CONCATENATE($AA$4,": ",CONCATENATE("S[",Worksheet!Q421,"]"))</f>
        <v xml:space="preserve"> (Соединительные трубы) Максимальный перепад высот: S[15]</v>
      </c>
      <c r="AB427" t="str">
        <f>CONCATENATE($AB$4,": ",CONCATENATE("S[",CONCATENATE("от ",Worksheet!W421," до +",Worksheet!X421),"]"))</f>
        <v xml:space="preserve"> (Допустимая темп. наружного воздуха) Охлаждение: S[от -15 до +43]</v>
      </c>
      <c r="AC427" t="str">
        <f>CONCATENATE($AC$4,": ",CONCATENATE("S[",CONCATENATE("от ",Worksheet!Y421," до +",Worksheet!Z421),"]"))</f>
        <v xml:space="preserve"> (Допустимая темп. наружного воздуха) Обогрев: S[от -15 до +24]</v>
      </c>
    </row>
    <row r="428" spans="1:29" x14ac:dyDescent="0.25">
      <c r="A428" t="str">
        <f>CONCATENATE($A$4,": ",CONCATENATE("E[",Worksheet!B422,"]"))</f>
        <v>Производитель: E[TOSOT]</v>
      </c>
      <c r="B428" s="11" t="str">
        <f>CONCATENATE($B$4,": ",CONCATENATE(Worksheet!C422,"[",IF(LEFT(TRIM(Worksheet!D422),6)="Сплит-","Сплит-система",IF(LEFT(TRIM(Worksheet!D422),1)="Блок н","Наружный блок","Блок внутренний")),"]"))</f>
        <v xml:space="preserve"> Тип: PAC[Сплит-система]</v>
      </c>
      <c r="C428" t="str">
        <f>CONCATENATE($C$4,": ",CONCATENATE("N[",Worksheet!L422,"]"))</f>
        <v xml:space="preserve"> (Сплит система) Холодопроизводительность: N[4,8]</v>
      </c>
      <c r="D428" t="str">
        <f>CONCATENATE($D$4,": ",CONCATENATE("N[",Worksheet!AC422,"]"))</f>
        <v xml:space="preserve"> (Сплит система) Площадь помещения: N[]</v>
      </c>
      <c r="E428" t="str">
        <f>CONCATENATE($E$4,": ",IF(Worksheet!K422="Y",CONCATENATE("S[","да]"),CONCATENATE("S[","нет]")))</f>
        <v xml:space="preserve"> (Сплит система) Инвертор: S[нет]</v>
      </c>
      <c r="F428" t="str">
        <f>CONCATENATE($F$4,": ",CONCATENATE("N[",Worksheet!M422,"]"))</f>
        <v xml:space="preserve"> (Сплит система) Теплопроизводительность: N[5]</v>
      </c>
      <c r="G428" t="str">
        <f>CONCATENATE($G$4,": ",CONCATENATE("N[",Worksheet!N422,"]"))</f>
        <v xml:space="preserve"> (Потребляемая мощность) Охлаждение: N[1,55]</v>
      </c>
      <c r="H428" t="str">
        <f>CONCATENATE($H$4,": ",CONCATENATE("N[",Worksheet!O422,"]"))</f>
        <v xml:space="preserve"> (Потребляемая мощность) Обогрев: N[1,35]</v>
      </c>
      <c r="I428" t="str">
        <f t="shared" si="62"/>
        <v xml:space="preserve"> (Рабочий ток) Охлаждение: </v>
      </c>
      <c r="J428" t="str">
        <f t="shared" si="72"/>
        <v xml:space="preserve"> (Рабочий ток) Обогрев: </v>
      </c>
      <c r="K428" t="str">
        <f t="shared" si="72"/>
        <v xml:space="preserve"> (Рабочий ток) Обогрев: </v>
      </c>
      <c r="L428" t="str">
        <f>CONCATENATE($L$4,": ",CONCATENATE("S[",Worksheet!AT422,"]"))</f>
        <v xml:space="preserve"> (Рабочий ток) Хладагент: S[R410A]</v>
      </c>
      <c r="M428" t="str">
        <f t="shared" si="64"/>
        <v xml:space="preserve"> (Рабочий ток) Количество хладагента: </v>
      </c>
      <c r="N428" t="str">
        <f t="shared" si="65"/>
        <v xml:space="preserve"> (Рабочий ток) Объем рециркулируемого воздуха внутреннего блока: </v>
      </c>
      <c r="O428" t="str">
        <f t="shared" si="66"/>
        <v xml:space="preserve"> (Внутренний блок) Размеры (Ш × Г × В): </v>
      </c>
      <c r="P428" t="str">
        <f t="shared" si="67"/>
        <v xml:space="preserve"> (Внутренний блок) Упаковка (Ш × Г × В): </v>
      </c>
      <c r="Q428" t="str">
        <f t="shared" si="68"/>
        <v xml:space="preserve"> (Внутренний блок) Масса (нетто / брутто): </v>
      </c>
      <c r="R428" t="str">
        <f>CONCATENATE($R$4,": ",CONCATENATE("S[",CONCATENATE(Worksheet!R422," / ",Worksheet!S422),"]"))</f>
        <v xml:space="preserve"> (Внутренний блок) Уровень шума мин. / макс.: S[ / ]</v>
      </c>
      <c r="S428" t="str">
        <f>CONCATENATE($S$4,": ",CONCATENATE("S[",Worksheet!AK422,"]"))</f>
        <v xml:space="preserve"> (Наружный блок) Марка компрессора: S[Gree]</v>
      </c>
      <c r="T428" t="str">
        <f t="shared" si="69"/>
        <v xml:space="preserve"> (Наружный блок) Размеры (Ш × Г × В): </v>
      </c>
      <c r="U428" t="str">
        <f t="shared" si="70"/>
        <v xml:space="preserve"> (Наружный блок) Упаковка (Ш × Г × В): </v>
      </c>
      <c r="V428" t="str">
        <f t="shared" si="71"/>
        <v xml:space="preserve"> (Наружный блок) Масса (нетто / брутто): </v>
      </c>
      <c r="W428" t="str">
        <f>CONCATENATE($W$4,": ",CONCATENATE("N[",Worksheet!V422,"]"))</f>
        <v xml:space="preserve"> (Наружный блок) Максимальный уровень шума: N[]</v>
      </c>
      <c r="X428" t="str">
        <f>CONCATENATE("N[",Worksheet!AM422,"]")</f>
        <v>N[6,35]</v>
      </c>
      <c r="Y428" t="str">
        <f>CONCATENATE($Y$4,": ",CONCATENATE("N[",Worksheet!AN422,"]"))</f>
        <v xml:space="preserve"> (Соединительные трубы) Газовая линия : N[12,7]</v>
      </c>
      <c r="Z428" t="str">
        <f>CONCATENATE($Z$4,": ",CONCATENATE("N[",Worksheet!P422,"]"))</f>
        <v xml:space="preserve"> (Соединительные трубы) Максимальная длина трубопровода: N[30]</v>
      </c>
      <c r="AA428" t="str">
        <f>CONCATENATE($AA$4,": ",CONCATENATE("S[",Worksheet!Q422,"]"))</f>
        <v xml:space="preserve"> (Соединительные трубы) Максимальный перепад высот: S[15]</v>
      </c>
      <c r="AB428" t="str">
        <f>CONCATENATE($AB$4,": ",CONCATENATE("S[",CONCATENATE("от ",Worksheet!W422," до +",Worksheet!X422),"]"))</f>
        <v xml:space="preserve"> (Допустимая темп. наружного воздуха) Охлаждение: S[от  до +48]</v>
      </c>
      <c r="AC428" t="str">
        <f>CONCATENATE($AC$4,": ",CONCATENATE("S[",CONCATENATE("от ",Worksheet!Y422," до +",Worksheet!Z422),"]"))</f>
        <v xml:space="preserve"> (Допустимая темп. наружного воздуха) Обогрев: S[от -15 до +24]</v>
      </c>
    </row>
    <row r="429" spans="1:29" x14ac:dyDescent="0.25">
      <c r="A429" t="str">
        <f>CONCATENATE($A$4,": ",CONCATENATE("E[",Worksheet!B423,"]"))</f>
        <v>Производитель: E[TOSOT]</v>
      </c>
      <c r="B429" s="11" t="str">
        <f>CONCATENATE($B$4,": ",CONCATENATE(Worksheet!C423,"[",IF(LEFT(TRIM(Worksheet!D423),6)="Сплит-","Сплит-система",IF(LEFT(TRIM(Worksheet!D423),1)="Блок н","Наружный блок","Блок внутренний")),"]"))</f>
        <v xml:space="preserve"> Тип: PAC[Сплит-система]</v>
      </c>
      <c r="C429" t="str">
        <f>CONCATENATE($C$4,": ",CONCATENATE("N[",Worksheet!L423,"]"))</f>
        <v xml:space="preserve"> (Сплит система) Холодопроизводительность: N[7]</v>
      </c>
      <c r="D429" t="str">
        <f>CONCATENATE($D$4,": ",CONCATENATE("N[",Worksheet!AC423,"]"))</f>
        <v xml:space="preserve"> (Сплит система) Площадь помещения: N[40]</v>
      </c>
      <c r="E429" t="str">
        <f>CONCATENATE($E$4,": ",IF(Worksheet!K423="Y",CONCATENATE("S[","да]"),CONCATENATE("S[","нет]")))</f>
        <v xml:space="preserve"> (Сплит система) Инвертор: S[нет]</v>
      </c>
      <c r="F429" t="str">
        <f>CONCATENATE($F$4,": ",CONCATENATE("N[",Worksheet!M423,"]"))</f>
        <v xml:space="preserve"> (Сплит система) Теплопроизводительность: N[7,6]</v>
      </c>
      <c r="G429" t="str">
        <f>CONCATENATE($G$4,": ",CONCATENATE("N[",Worksheet!N423,"]"))</f>
        <v xml:space="preserve"> (Потребляемая мощность) Охлаждение: N[2,5]</v>
      </c>
      <c r="H429" t="str">
        <f>CONCATENATE($H$4,": ",CONCATENATE("N[",Worksheet!O423,"]"))</f>
        <v xml:space="preserve"> (Потребляемая мощность) Обогрев: N[2,3]</v>
      </c>
      <c r="I429" t="str">
        <f t="shared" si="62"/>
        <v xml:space="preserve"> (Рабочий ток) Охлаждение: </v>
      </c>
      <c r="J429" t="str">
        <f t="shared" si="72"/>
        <v xml:space="preserve"> (Рабочий ток) Обогрев: </v>
      </c>
      <c r="K429" t="str">
        <f t="shared" si="72"/>
        <v xml:space="preserve"> (Рабочий ток) Обогрев: </v>
      </c>
      <c r="L429" t="str">
        <f>CONCATENATE($L$4,": ",CONCATENATE("S[",Worksheet!AT423,"]"))</f>
        <v xml:space="preserve"> (Рабочий ток) Хладагент: S[R410A]</v>
      </c>
      <c r="M429" t="str">
        <f t="shared" si="64"/>
        <v xml:space="preserve"> (Рабочий ток) Количество хладагента: </v>
      </c>
      <c r="N429" t="str">
        <f t="shared" si="65"/>
        <v xml:space="preserve"> (Рабочий ток) Объем рециркулируемого воздуха внутреннего блока: </v>
      </c>
      <c r="O429" t="str">
        <f t="shared" si="66"/>
        <v xml:space="preserve"> (Внутренний блок) Размеры (Ш × Г × В): </v>
      </c>
      <c r="P429" t="str">
        <f t="shared" si="67"/>
        <v xml:space="preserve"> (Внутренний блок) Упаковка (Ш × Г × В): </v>
      </c>
      <c r="Q429" t="str">
        <f t="shared" si="68"/>
        <v xml:space="preserve"> (Внутренний блок) Масса (нетто / брутто): </v>
      </c>
      <c r="R429" t="str">
        <f>CONCATENATE($R$4,": ",CONCATENATE("S[",CONCATENATE(Worksheet!R423," / ",Worksheet!S423),"]"))</f>
        <v xml:space="preserve"> (Внутренний блок) Уровень шума мин. / макс.: S[ / ]</v>
      </c>
      <c r="S429" t="str">
        <f>CONCATENATE($S$4,": ",CONCATENATE("S[",Worksheet!AK423,"]"))</f>
        <v xml:space="preserve"> (Наружный блок) Марка компрессора: S[Gree]</v>
      </c>
      <c r="T429" t="str">
        <f t="shared" si="69"/>
        <v xml:space="preserve"> (Наружный блок) Размеры (Ш × Г × В): </v>
      </c>
      <c r="U429" t="str">
        <f t="shared" si="70"/>
        <v xml:space="preserve"> (Наружный блок) Упаковка (Ш × Г × В): </v>
      </c>
      <c r="V429" t="str">
        <f t="shared" si="71"/>
        <v xml:space="preserve"> (Наружный блок) Масса (нетто / брутто): </v>
      </c>
      <c r="W429" t="str">
        <f>CONCATENATE($W$4,": ",CONCATENATE("N[",Worksheet!V423,"]"))</f>
        <v xml:space="preserve"> (Наружный блок) Максимальный уровень шума: N[]</v>
      </c>
      <c r="X429" t="str">
        <f>CONCATENATE("N[",Worksheet!AM423,"]")</f>
        <v>N[9,52]</v>
      </c>
      <c r="Y429" t="str">
        <f>CONCATENATE($Y$4,": ",CONCATENATE("N[",Worksheet!AN423,"]"))</f>
        <v xml:space="preserve"> (Соединительные трубы) Газовая линия : N[15,8]</v>
      </c>
      <c r="Z429" t="str">
        <f>CONCATENATE($Z$4,": ",CONCATENATE("N[",Worksheet!P423,"]"))</f>
        <v xml:space="preserve"> (Соединительные трубы) Максимальная длина трубопровода: N[30]</v>
      </c>
      <c r="AA429" t="str">
        <f>CONCATENATE($AA$4,": ",CONCATENATE("S[",Worksheet!Q423,"]"))</f>
        <v xml:space="preserve"> (Соединительные трубы) Максимальный перепад высот: S[15]</v>
      </c>
      <c r="AB429" t="str">
        <f>CONCATENATE($AB$4,": ",CONCATENATE("S[",CONCATENATE("от ",Worksheet!W423," до +",Worksheet!X423),"]"))</f>
        <v xml:space="preserve"> (Допустимая темп. наружного воздуха) Охлаждение: S[от -15 до +43]</v>
      </c>
      <c r="AC429" t="str">
        <f>CONCATENATE($AC$4,": ",CONCATENATE("S[",CONCATENATE("от ",Worksheet!Y423," до +",Worksheet!Z423),"]"))</f>
        <v xml:space="preserve"> (Допустимая темп. наружного воздуха) Обогрев: S[от -15 до +24]</v>
      </c>
    </row>
    <row r="430" spans="1:29" x14ac:dyDescent="0.25">
      <c r="A430" t="str">
        <f>CONCATENATE($A$4,": ",CONCATENATE("E[",Worksheet!B424,"]"))</f>
        <v>Производитель: E[TOSOT]</v>
      </c>
      <c r="B430" s="11" t="str">
        <f>CONCATENATE($B$4,": ",CONCATENATE(Worksheet!C424,"[",IF(LEFT(TRIM(Worksheet!D424),6)="Сплит-","Сплит-система",IF(LEFT(TRIM(Worksheet!D424),1)="Блок н","Наружный блок","Блок внутренний")),"]"))</f>
        <v xml:space="preserve"> Тип: PAC[Сплит-система]</v>
      </c>
      <c r="C430" t="str">
        <f>CONCATENATE($C$4,": ",CONCATENATE("N[",Worksheet!L424,"]"))</f>
        <v xml:space="preserve"> (Сплит система) Холодопроизводительность: N[7,1]</v>
      </c>
      <c r="D430" t="str">
        <f>CONCATENATE($D$4,": ",CONCATENATE("N[",Worksheet!AC424,"]"))</f>
        <v xml:space="preserve"> (Сплит система) Площадь помещения: N[]</v>
      </c>
      <c r="E430" t="str">
        <f>CONCATENATE($E$4,": ",IF(Worksheet!K424="Y",CONCATENATE("S[","да]"),CONCATENATE("S[","нет]")))</f>
        <v xml:space="preserve"> (Сплит система) Инвертор: S[нет]</v>
      </c>
      <c r="F430" t="str">
        <f>CONCATENATE($F$4,": ",CONCATENATE("N[",Worksheet!M424,"]"))</f>
        <v xml:space="preserve"> (Сплит система) Теплопроизводительность: N[7,4]</v>
      </c>
      <c r="G430" t="str">
        <f>CONCATENATE($G$4,": ",CONCATENATE("N[",Worksheet!N424,"]"))</f>
        <v xml:space="preserve"> (Потребляемая мощность) Охлаждение: N[2,15]</v>
      </c>
      <c r="H430" t="str">
        <f>CONCATENATE($H$4,": ",CONCATENATE("N[",Worksheet!O424,"]"))</f>
        <v xml:space="preserve"> (Потребляемая мощность) Обогрев: N[2,05]</v>
      </c>
      <c r="I430" t="str">
        <f t="shared" si="62"/>
        <v xml:space="preserve"> (Рабочий ток) Охлаждение: </v>
      </c>
      <c r="J430" t="str">
        <f t="shared" si="72"/>
        <v xml:space="preserve"> (Рабочий ток) Обогрев: </v>
      </c>
      <c r="K430" t="str">
        <f t="shared" si="72"/>
        <v xml:space="preserve"> (Рабочий ток) Обогрев: </v>
      </c>
      <c r="L430" t="str">
        <f>CONCATENATE($L$4,": ",CONCATENATE("S[",Worksheet!AT424,"]"))</f>
        <v xml:space="preserve"> (Рабочий ток) Хладагент: S[R410A]</v>
      </c>
      <c r="M430" t="str">
        <f t="shared" si="64"/>
        <v xml:space="preserve"> (Рабочий ток) Количество хладагента: </v>
      </c>
      <c r="N430" t="str">
        <f t="shared" si="65"/>
        <v xml:space="preserve"> (Рабочий ток) Объем рециркулируемого воздуха внутреннего блока: </v>
      </c>
      <c r="O430" t="str">
        <f t="shared" si="66"/>
        <v xml:space="preserve"> (Внутренний блок) Размеры (Ш × Г × В): </v>
      </c>
      <c r="P430" t="str">
        <f t="shared" si="67"/>
        <v xml:space="preserve"> (Внутренний блок) Упаковка (Ш × Г × В): </v>
      </c>
      <c r="Q430" t="str">
        <f t="shared" si="68"/>
        <v xml:space="preserve"> (Внутренний блок) Масса (нетто / брутто): </v>
      </c>
      <c r="R430" t="str">
        <f>CONCATENATE($R$4,": ",CONCATENATE("S[",CONCATENATE(Worksheet!R424," / ",Worksheet!S424),"]"))</f>
        <v xml:space="preserve"> (Внутренний блок) Уровень шума мин. / макс.: S[ / ]</v>
      </c>
      <c r="S430" t="str">
        <f>CONCATENATE($S$4,": ",CONCATENATE("S[",Worksheet!AK424,"]"))</f>
        <v xml:space="preserve"> (Наружный блок) Марка компрессора: S[Gree]</v>
      </c>
      <c r="T430" t="str">
        <f t="shared" si="69"/>
        <v xml:space="preserve"> (Наружный блок) Размеры (Ш × Г × В): </v>
      </c>
      <c r="U430" t="str">
        <f t="shared" si="70"/>
        <v xml:space="preserve"> (Наружный блок) Упаковка (Ш × Г × В): </v>
      </c>
      <c r="V430" t="str">
        <f t="shared" si="71"/>
        <v xml:space="preserve"> (Наружный блок) Масса (нетто / брутто): </v>
      </c>
      <c r="W430" t="str">
        <f>CONCATENATE($W$4,": ",CONCATENATE("N[",Worksheet!V424,"]"))</f>
        <v xml:space="preserve"> (Наружный блок) Максимальный уровень шума: N[]</v>
      </c>
      <c r="X430" t="str">
        <f>CONCATENATE("N[",Worksheet!AM424,"]")</f>
        <v>N[9,52]</v>
      </c>
      <c r="Y430" t="str">
        <f>CONCATENATE($Y$4,": ",CONCATENATE("N[",Worksheet!AN424,"]"))</f>
        <v xml:space="preserve"> (Соединительные трубы) Газовая линия : N[15,88]</v>
      </c>
      <c r="Z430" t="str">
        <f>CONCATENATE($Z$4,": ",CONCATENATE("N[",Worksheet!P424,"]"))</f>
        <v xml:space="preserve"> (Соединительные трубы) Максимальная длина трубопровода: N[30]</v>
      </c>
      <c r="AA430" t="str">
        <f>CONCATENATE($AA$4,": ",CONCATENATE("S[",Worksheet!Q424,"]"))</f>
        <v xml:space="preserve"> (Соединительные трубы) Максимальный перепад высот: S[15]</v>
      </c>
      <c r="AB430" t="str">
        <f>CONCATENATE($AB$4,": ",CONCATENATE("S[",CONCATENATE("от ",Worksheet!W424," до +",Worksheet!X424),"]"))</f>
        <v xml:space="preserve"> (Допустимая темп. наружного воздуха) Охлаждение: S[от -15 до +48]</v>
      </c>
      <c r="AC430" t="str">
        <f>CONCATENATE($AC$4,": ",CONCATENATE("S[",CONCATENATE("от ",Worksheet!Y424," до +",Worksheet!Z424),"]"))</f>
        <v xml:space="preserve"> (Допустимая темп. наружного воздуха) Обогрев: S[от -15 до +24]</v>
      </c>
    </row>
    <row r="431" spans="1:29" x14ac:dyDescent="0.25">
      <c r="A431" t="str">
        <f>CONCATENATE($A$4,": ",CONCATENATE("E[",Worksheet!B425,"]"))</f>
        <v>Производитель: E[TOSOT]</v>
      </c>
      <c r="B431" s="11" t="str">
        <f>CONCATENATE($B$4,": ",CONCATENATE(Worksheet!C425,"[",IF(LEFT(TRIM(Worksheet!D425),6)="Сплит-","Сплит-система",IF(LEFT(TRIM(Worksheet!D425),1)="Блок н","Наружный блок","Блок внутренний")),"]"))</f>
        <v xml:space="preserve"> Тип: PAC[Сплит-система]</v>
      </c>
      <c r="C431" t="str">
        <f>CONCATENATE($C$4,": ",CONCATENATE("N[",Worksheet!L425,"]"))</f>
        <v xml:space="preserve"> (Сплит система) Холодопроизводительность: N[8,5]</v>
      </c>
      <c r="D431" t="str">
        <f>CONCATENATE($D$4,": ",CONCATENATE("N[",Worksheet!AC425,"]"))</f>
        <v xml:space="preserve"> (Сплит система) Площадь помещения: N[48]</v>
      </c>
      <c r="E431" t="str">
        <f>CONCATENATE($E$4,": ",IF(Worksheet!K425="Y",CONCATENATE("S[","да]"),CONCATENATE("S[","нет]")))</f>
        <v xml:space="preserve"> (Сплит система) Инвертор: S[нет]</v>
      </c>
      <c r="F431" t="str">
        <f>CONCATENATE($F$4,": ",CONCATENATE("N[",Worksheet!M425,"]"))</f>
        <v xml:space="preserve"> (Сплит система) Теплопроизводительность: N[9]</v>
      </c>
      <c r="G431" t="str">
        <f>CONCATENATE($G$4,": ",CONCATENATE("N[",Worksheet!N425,"]"))</f>
        <v xml:space="preserve"> (Потребляемая мощность) Охлаждение: N[2,7]</v>
      </c>
      <c r="H431" t="str">
        <f>CONCATENATE($H$4,": ",CONCATENATE("N[",Worksheet!O425,"]"))</f>
        <v xml:space="preserve"> (Потребляемая мощность) Обогрев: N[2,6]</v>
      </c>
      <c r="I431" t="str">
        <f t="shared" si="62"/>
        <v xml:space="preserve"> (Рабочий ток) Охлаждение: </v>
      </c>
      <c r="J431" t="str">
        <f t="shared" si="72"/>
        <v xml:space="preserve"> (Рабочий ток) Обогрев: </v>
      </c>
      <c r="K431" t="str">
        <f t="shared" si="72"/>
        <v xml:space="preserve"> (Рабочий ток) Обогрев: </v>
      </c>
      <c r="L431" t="str">
        <f>CONCATENATE($L$4,": ",CONCATENATE("S[",Worksheet!AT425,"]"))</f>
        <v xml:space="preserve"> (Рабочий ток) Хладагент: S[R410A]</v>
      </c>
      <c r="M431" t="str">
        <f t="shared" si="64"/>
        <v xml:space="preserve"> (Рабочий ток) Количество хладагента: </v>
      </c>
      <c r="N431" t="str">
        <f t="shared" si="65"/>
        <v xml:space="preserve"> (Рабочий ток) Объем рециркулируемого воздуха внутреннего блока: </v>
      </c>
      <c r="O431" t="str">
        <f t="shared" si="66"/>
        <v xml:space="preserve"> (Внутренний блок) Размеры (Ш × Г × В): </v>
      </c>
      <c r="P431" t="str">
        <f t="shared" si="67"/>
        <v xml:space="preserve"> (Внутренний блок) Упаковка (Ш × Г × В): </v>
      </c>
      <c r="Q431" t="str">
        <f t="shared" si="68"/>
        <v xml:space="preserve"> (Внутренний блок) Масса (нетто / брутто): </v>
      </c>
      <c r="R431" t="str">
        <f>CONCATENATE($R$4,": ",CONCATENATE("S[",CONCATENATE(Worksheet!R425," / ",Worksheet!S425),"]"))</f>
        <v xml:space="preserve"> (Внутренний блок) Уровень шума мин. / макс.: S[ / ]</v>
      </c>
      <c r="S431" t="str">
        <f>CONCATENATE($S$4,": ",CONCATENATE("S[",Worksheet!AK425,"]"))</f>
        <v xml:space="preserve"> (Наружный блок) Марка компрессора: S[Gree]</v>
      </c>
      <c r="T431" t="str">
        <f t="shared" si="69"/>
        <v xml:space="preserve"> (Наружный блок) Размеры (Ш × Г × В): </v>
      </c>
      <c r="U431" t="str">
        <f t="shared" si="70"/>
        <v xml:space="preserve"> (Наружный блок) Упаковка (Ш × Г × В): </v>
      </c>
      <c r="V431" t="str">
        <f t="shared" si="71"/>
        <v xml:space="preserve"> (Наружный блок) Масса (нетто / брутто): </v>
      </c>
      <c r="W431" t="str">
        <f>CONCATENATE($W$4,": ",CONCATENATE("N[",Worksheet!V425,"]"))</f>
        <v xml:space="preserve"> (Наружный блок) Максимальный уровень шума: N[]</v>
      </c>
      <c r="X431" t="str">
        <f>CONCATENATE("N[",Worksheet!AM425,"]")</f>
        <v>N[9,52]</v>
      </c>
      <c r="Y431" t="str">
        <f>CONCATENATE($Y$4,": ",CONCATENATE("N[",Worksheet!AN425,"]"))</f>
        <v xml:space="preserve"> (Соединительные трубы) Газовая линия : N[15,8]</v>
      </c>
      <c r="Z431" t="str">
        <f>CONCATENATE($Z$4,": ",CONCATENATE("N[",Worksheet!P425,"]"))</f>
        <v xml:space="preserve"> (Соединительные трубы) Максимальная длина трубопровода: N[30]</v>
      </c>
      <c r="AA431" t="str">
        <f>CONCATENATE($AA$4,": ",CONCATENATE("S[",Worksheet!Q425,"]"))</f>
        <v xml:space="preserve"> (Соединительные трубы) Максимальный перепад высот: S[15]</v>
      </c>
      <c r="AB431" t="str">
        <f>CONCATENATE($AB$4,": ",CONCATENATE("S[",CONCATENATE("от ",Worksheet!W425," до +",Worksheet!X425),"]"))</f>
        <v xml:space="preserve"> (Допустимая темп. наружного воздуха) Охлаждение: S[от -15 до +43]</v>
      </c>
      <c r="AC431" t="str">
        <f>CONCATENATE($AC$4,": ",CONCATENATE("S[",CONCATENATE("от ",Worksheet!Y425," до +",Worksheet!Z425),"]"))</f>
        <v xml:space="preserve"> (Допустимая темп. наружного воздуха) Обогрев: S[от -15 до +24]</v>
      </c>
    </row>
    <row r="432" spans="1:29" x14ac:dyDescent="0.25">
      <c r="A432" t="str">
        <f>CONCATENATE($A$4,": ",CONCATENATE("E[",Worksheet!B426,"]"))</f>
        <v>Производитель: E[TOSOT]</v>
      </c>
      <c r="B432" s="11" t="str">
        <f>CONCATENATE($B$4,": ",CONCATENATE(Worksheet!C426,"[",IF(LEFT(TRIM(Worksheet!D426),6)="Сплит-","Сплит-система",IF(LEFT(TRIM(Worksheet!D426),1)="Блок н","Наружный блок","Блок внутренний")),"]"))</f>
        <v xml:space="preserve"> Тип: PAC[Сплит-система]</v>
      </c>
      <c r="C432" t="str">
        <f>CONCATENATE($C$4,": ",CONCATENATE("N[",Worksheet!L426,"]"))</f>
        <v xml:space="preserve"> (Сплит система) Холодопроизводительность: N[8,3]</v>
      </c>
      <c r="D432" t="str">
        <f>CONCATENATE($D$4,": ",CONCATENATE("N[",Worksheet!AC426,"]"))</f>
        <v xml:space="preserve"> (Сплит система) Площадь помещения: N[]</v>
      </c>
      <c r="E432" t="str">
        <f>CONCATENATE($E$4,": ",IF(Worksheet!K426="Y",CONCATENATE("S[","да]"),CONCATENATE("S[","нет]")))</f>
        <v xml:space="preserve"> (Сплит система) Инвертор: S[нет]</v>
      </c>
      <c r="F432" t="str">
        <f>CONCATENATE($F$4,": ",CONCATENATE("N[",Worksheet!M426,"]"))</f>
        <v xml:space="preserve"> (Сплит система) Теплопроизводительность: N[8,8]</v>
      </c>
      <c r="G432" t="str">
        <f>CONCATENATE($G$4,": ",CONCATENATE("N[",Worksheet!N426,"]"))</f>
        <v xml:space="preserve"> (Потребляемая мощность) Охлаждение: N[2,8]</v>
      </c>
      <c r="H432" t="str">
        <f>CONCATENATE($H$4,": ",CONCATENATE("N[",Worksheet!O426,"]"))</f>
        <v xml:space="preserve"> (Потребляемая мощность) Обогрев: N[2,7]</v>
      </c>
      <c r="I432" t="str">
        <f t="shared" si="62"/>
        <v xml:space="preserve"> (Рабочий ток) Охлаждение: </v>
      </c>
      <c r="J432" t="str">
        <f t="shared" si="72"/>
        <v xml:space="preserve"> (Рабочий ток) Обогрев: </v>
      </c>
      <c r="K432" t="str">
        <f t="shared" si="72"/>
        <v xml:space="preserve"> (Рабочий ток) Обогрев: </v>
      </c>
      <c r="L432" t="str">
        <f>CONCATENATE($L$4,": ",CONCATENATE("S[",Worksheet!AT426,"]"))</f>
        <v xml:space="preserve"> (Рабочий ток) Хладагент: S[R410A]</v>
      </c>
      <c r="M432" t="str">
        <f t="shared" si="64"/>
        <v xml:space="preserve"> (Рабочий ток) Количество хладагента: </v>
      </c>
      <c r="N432" t="str">
        <f t="shared" si="65"/>
        <v xml:space="preserve"> (Рабочий ток) Объем рециркулируемого воздуха внутреннего блока: </v>
      </c>
      <c r="O432" t="str">
        <f t="shared" si="66"/>
        <v xml:space="preserve"> (Внутренний блок) Размеры (Ш × Г × В): </v>
      </c>
      <c r="P432" t="str">
        <f t="shared" si="67"/>
        <v xml:space="preserve"> (Внутренний блок) Упаковка (Ш × Г × В): </v>
      </c>
      <c r="Q432" t="str">
        <f t="shared" si="68"/>
        <v xml:space="preserve"> (Внутренний блок) Масса (нетто / брутто): </v>
      </c>
      <c r="R432" t="str">
        <f>CONCATENATE($R$4,": ",CONCATENATE("S[",CONCATENATE(Worksheet!R426," / ",Worksheet!S426),"]"))</f>
        <v xml:space="preserve"> (Внутренний блок) Уровень шума мин. / макс.: S[ / ]</v>
      </c>
      <c r="S432" t="str">
        <f>CONCATENATE($S$4,": ",CONCATENATE("S[",Worksheet!AK426,"]"))</f>
        <v xml:space="preserve"> (Наружный блок) Марка компрессора: S[Gree]</v>
      </c>
      <c r="T432" t="str">
        <f t="shared" si="69"/>
        <v xml:space="preserve"> (Наружный блок) Размеры (Ш × Г × В): </v>
      </c>
      <c r="U432" t="str">
        <f t="shared" si="70"/>
        <v xml:space="preserve"> (Наружный блок) Упаковка (Ш × Г × В): </v>
      </c>
      <c r="V432" t="str">
        <f t="shared" si="71"/>
        <v xml:space="preserve"> (Наружный блок) Масса (нетто / брутто): </v>
      </c>
      <c r="W432" t="str">
        <f>CONCATENATE($W$4,": ",CONCATENATE("N[",Worksheet!V426,"]"))</f>
        <v xml:space="preserve"> (Наружный блок) Максимальный уровень шума: N[]</v>
      </c>
      <c r="X432" t="str">
        <f>CONCATENATE("N[",Worksheet!AM426,"]")</f>
        <v>N[9,52]</v>
      </c>
      <c r="Y432" t="str">
        <f>CONCATENATE($Y$4,": ",CONCATENATE("N[",Worksheet!AN426,"]"))</f>
        <v xml:space="preserve"> (Соединительные трубы) Газовая линия : N[15,88]</v>
      </c>
      <c r="Z432" t="str">
        <f>CONCATENATE($Z$4,": ",CONCATENATE("N[",Worksheet!P426,"]"))</f>
        <v xml:space="preserve"> (Соединительные трубы) Максимальная длина трубопровода: N[30]</v>
      </c>
      <c r="AA432" t="str">
        <f>CONCATENATE($AA$4,": ",CONCATENATE("S[",Worksheet!Q426,"]"))</f>
        <v xml:space="preserve"> (Соединительные трубы) Максимальный перепад высот: S[15]</v>
      </c>
      <c r="AB432" t="str">
        <f>CONCATENATE($AB$4,": ",CONCATENATE("S[",CONCATENATE("от ",Worksheet!W426," до +",Worksheet!X426),"]"))</f>
        <v xml:space="preserve"> (Допустимая темп. наружного воздуха) Охлаждение: S[от -15 до +48]</v>
      </c>
      <c r="AC432" t="str">
        <f>CONCATENATE($AC$4,": ",CONCATENATE("S[",CONCATENATE("от ",Worksheet!Y426," до +",Worksheet!Z426),"]"))</f>
        <v xml:space="preserve"> (Допустимая темп. наружного воздуха) Обогрев: S[от -15 до +24]</v>
      </c>
    </row>
    <row r="433" spans="1:29" x14ac:dyDescent="0.25">
      <c r="A433" t="str">
        <f>CONCATENATE($A$4,": ",CONCATENATE("E[",Worksheet!B427,"]"))</f>
        <v>Производитель: E[TOSOT]</v>
      </c>
      <c r="B433" s="11" t="str">
        <f>CONCATENATE($B$4,": ",CONCATENATE(Worksheet!C427,"[",IF(LEFT(TRIM(Worksheet!D427),6)="Сплит-","Сплит-система",IF(LEFT(TRIM(Worksheet!D427),1)="Блок н","Наружный блок","Блок внутренний")),"]"))</f>
        <v xml:space="preserve"> Тип: PAC[Сплит-система]</v>
      </c>
      <c r="C433" t="str">
        <f>CONCATENATE($C$4,": ",CONCATENATE("N[",Worksheet!L427,"]"))</f>
        <v xml:space="preserve"> (Сплит система) Холодопроизводительность: N[10]</v>
      </c>
      <c r="D433" t="str">
        <f>CONCATENATE($D$4,": ",CONCATENATE("N[",Worksheet!AC427,"]"))</f>
        <v xml:space="preserve"> (Сплит система) Площадь помещения: N[57]</v>
      </c>
      <c r="E433" t="str">
        <f>CONCATENATE($E$4,": ",IF(Worksheet!K427="Y",CONCATENATE("S[","да]"),CONCATENATE("S[","нет]")))</f>
        <v xml:space="preserve"> (Сплит система) Инвертор: S[нет]</v>
      </c>
      <c r="F433" t="str">
        <f>CONCATENATE($F$4,": ",CONCATENATE("N[",Worksheet!M427,"]"))</f>
        <v xml:space="preserve"> (Сплит система) Теплопроизводительность: N[11,5]</v>
      </c>
      <c r="G433" t="str">
        <f>CONCATENATE($G$4,": ",CONCATENATE("N[",Worksheet!N427,"]"))</f>
        <v xml:space="preserve"> (Потребляемая мощность) Охлаждение: N[3,5]</v>
      </c>
      <c r="H433" t="str">
        <f>CONCATENATE($H$4,": ",CONCATENATE("N[",Worksheet!O427,"]"))</f>
        <v xml:space="preserve"> (Потребляемая мощность) Обогрев: N[3,3]</v>
      </c>
      <c r="I433" t="str">
        <f t="shared" si="62"/>
        <v xml:space="preserve"> (Рабочий ток) Охлаждение: </v>
      </c>
      <c r="J433" t="str">
        <f t="shared" si="72"/>
        <v xml:space="preserve"> (Рабочий ток) Обогрев: </v>
      </c>
      <c r="K433" t="str">
        <f t="shared" si="72"/>
        <v xml:space="preserve"> (Рабочий ток) Обогрев: </v>
      </c>
      <c r="L433" t="str">
        <f>CONCATENATE($L$4,": ",CONCATENATE("S[",Worksheet!AT427,"]"))</f>
        <v xml:space="preserve"> (Рабочий ток) Хладагент: S[R410A]</v>
      </c>
      <c r="M433" t="str">
        <f t="shared" si="64"/>
        <v xml:space="preserve"> (Рабочий ток) Количество хладагента: </v>
      </c>
      <c r="N433" t="str">
        <f t="shared" si="65"/>
        <v xml:space="preserve"> (Рабочий ток) Объем рециркулируемого воздуха внутреннего блока: </v>
      </c>
      <c r="O433" t="str">
        <f t="shared" si="66"/>
        <v xml:space="preserve"> (Внутренний блок) Размеры (Ш × Г × В): </v>
      </c>
      <c r="P433" t="str">
        <f t="shared" si="67"/>
        <v xml:space="preserve"> (Внутренний блок) Упаковка (Ш × Г × В): </v>
      </c>
      <c r="Q433" t="str">
        <f t="shared" si="68"/>
        <v xml:space="preserve"> (Внутренний блок) Масса (нетто / брутто): </v>
      </c>
      <c r="R433" t="str">
        <f>CONCATENATE($R$4,": ",CONCATENATE("S[",CONCATENATE(Worksheet!R427," / ",Worksheet!S427),"]"))</f>
        <v xml:space="preserve"> (Внутренний блок) Уровень шума мин. / макс.: S[ / ]</v>
      </c>
      <c r="S433" t="str">
        <f>CONCATENATE($S$4,": ",CONCATENATE("S[",Worksheet!AK427,"]"))</f>
        <v xml:space="preserve"> (Наружный блок) Марка компрессора: S[HITACHI]</v>
      </c>
      <c r="T433" t="str">
        <f t="shared" si="69"/>
        <v xml:space="preserve"> (Наружный блок) Размеры (Ш × Г × В): </v>
      </c>
      <c r="U433" t="str">
        <f t="shared" si="70"/>
        <v xml:space="preserve"> (Наружный блок) Упаковка (Ш × Г × В): </v>
      </c>
      <c r="V433" t="str">
        <f t="shared" si="71"/>
        <v xml:space="preserve"> (Наружный блок) Масса (нетто / брутто): </v>
      </c>
      <c r="W433" t="str">
        <f>CONCATENATE($W$4,": ",CONCATENATE("N[",Worksheet!V427,"]"))</f>
        <v xml:space="preserve"> (Наружный блок) Максимальный уровень шума: N[]</v>
      </c>
      <c r="X433" t="str">
        <f>CONCATENATE("N[",Worksheet!AM427,"]")</f>
        <v>N[9,52]</v>
      </c>
      <c r="Y433" t="str">
        <f>CONCATENATE($Y$4,": ",CONCATENATE("N[",Worksheet!AN427,"]"))</f>
        <v xml:space="preserve"> (Соединительные трубы) Газовая линия : N[19]</v>
      </c>
      <c r="Z433" t="str">
        <f>CONCATENATE($Z$4,": ",CONCATENATE("N[",Worksheet!P427,"]"))</f>
        <v xml:space="preserve"> (Соединительные трубы) Максимальная длина трубопровода: N[30]</v>
      </c>
      <c r="AA433" t="str">
        <f>CONCATENATE($AA$4,": ",CONCATENATE("S[",Worksheet!Q427,"]"))</f>
        <v xml:space="preserve"> (Соединительные трубы) Максимальный перепад высот: S[15]</v>
      </c>
      <c r="AB433" t="str">
        <f>CONCATENATE($AB$4,": ",CONCATENATE("S[",CONCATENATE("от ",Worksheet!W427," до +",Worksheet!X427),"]"))</f>
        <v xml:space="preserve"> (Допустимая темп. наружного воздуха) Охлаждение: S[от -15 до +43]</v>
      </c>
      <c r="AC433" t="str">
        <f>CONCATENATE($AC$4,": ",CONCATENATE("S[",CONCATENATE("от ",Worksheet!Y427," до +",Worksheet!Z427),"]"))</f>
        <v xml:space="preserve"> (Допустимая темп. наружного воздуха) Обогрев: S[от -15 до +24]</v>
      </c>
    </row>
    <row r="434" spans="1:29" x14ac:dyDescent="0.25">
      <c r="A434" t="str">
        <f>CONCATENATE($A$4,": ",CONCATENATE("E[",Worksheet!B428,"]"))</f>
        <v>Производитель: E[TOSOT]</v>
      </c>
      <c r="B434" s="11" t="str">
        <f>CONCATENATE($B$4,": ",CONCATENATE(Worksheet!C428,"[",IF(LEFT(TRIM(Worksheet!D428),6)="Сплит-","Сплит-система",IF(LEFT(TRIM(Worksheet!D428),1)="Блок н","Наружный блок","Блок внутренний")),"]"))</f>
        <v xml:space="preserve"> Тип: PAC[Сплит-система]</v>
      </c>
      <c r="C434" t="str">
        <f>CONCATENATE($C$4,": ",CONCATENATE("N[",Worksheet!L428,"]"))</f>
        <v xml:space="preserve"> (Сплит система) Холодопроизводительность: N[10,01]</v>
      </c>
      <c r="D434" t="str">
        <f>CONCATENATE($D$4,": ",CONCATENATE("N[",Worksheet!AC428,"]"))</f>
        <v xml:space="preserve"> (Сплит система) Площадь помещения: N[]</v>
      </c>
      <c r="E434" t="str">
        <f>CONCATENATE($E$4,": ",IF(Worksheet!K428="Y",CONCATENATE("S[","да]"),CONCATENATE("S[","нет]")))</f>
        <v xml:space="preserve"> (Сплит система) Инвертор: S[нет]</v>
      </c>
      <c r="F434" t="str">
        <f>CONCATENATE($F$4,": ",CONCATENATE("N[",Worksheet!M428,"]"))</f>
        <v xml:space="preserve"> (Сплит система) Теплопроизводительность: N[12]</v>
      </c>
      <c r="G434" t="str">
        <f>CONCATENATE($G$4,": ",CONCATENATE("N[",Worksheet!N428,"]"))</f>
        <v xml:space="preserve"> (Потребляемая мощность) Охлаждение: N[3,25]</v>
      </c>
      <c r="H434" t="str">
        <f>CONCATENATE($H$4,": ",CONCATENATE("N[",Worksheet!O428,"]"))</f>
        <v xml:space="preserve"> (Потребляемая мощность) Обогрев: N[3,2]</v>
      </c>
      <c r="I434" t="str">
        <f t="shared" si="62"/>
        <v xml:space="preserve"> (Рабочий ток) Охлаждение: </v>
      </c>
      <c r="J434" t="str">
        <f t="shared" si="72"/>
        <v xml:space="preserve"> (Рабочий ток) Обогрев: </v>
      </c>
      <c r="K434" t="str">
        <f t="shared" si="72"/>
        <v xml:space="preserve"> (Рабочий ток) Обогрев: </v>
      </c>
      <c r="L434" t="str">
        <f>CONCATENATE($L$4,": ",CONCATENATE("S[",Worksheet!AT428,"]"))</f>
        <v xml:space="preserve"> (Рабочий ток) Хладагент: S[R410A]</v>
      </c>
      <c r="M434" t="str">
        <f t="shared" si="64"/>
        <v xml:space="preserve"> (Рабочий ток) Количество хладагента: </v>
      </c>
      <c r="N434" t="str">
        <f t="shared" si="65"/>
        <v xml:space="preserve"> (Рабочий ток) Объем рециркулируемого воздуха внутреннего блока: </v>
      </c>
      <c r="O434" t="str">
        <f t="shared" si="66"/>
        <v xml:space="preserve"> (Внутренний блок) Размеры (Ш × Г × В): </v>
      </c>
      <c r="P434" t="str">
        <f t="shared" si="67"/>
        <v xml:space="preserve"> (Внутренний блок) Упаковка (Ш × Г × В): </v>
      </c>
      <c r="Q434" t="str">
        <f t="shared" si="68"/>
        <v xml:space="preserve"> (Внутренний блок) Масса (нетто / брутто): </v>
      </c>
      <c r="R434" t="str">
        <f>CONCATENATE($R$4,": ",CONCATENATE("S[",CONCATENATE(Worksheet!R428," / ",Worksheet!S428),"]"))</f>
        <v xml:space="preserve"> (Внутренний блок) Уровень шума мин. / макс.: S[ / ]</v>
      </c>
      <c r="S434" t="str">
        <f>CONCATENATE($S$4,": ",CONCATENATE("S[",Worksheet!AK428,"]"))</f>
        <v xml:space="preserve"> (Наружный блок) Марка компрессора: S[Gree]</v>
      </c>
      <c r="T434" t="str">
        <f t="shared" si="69"/>
        <v xml:space="preserve"> (Наружный блок) Размеры (Ш × Г × В): </v>
      </c>
      <c r="U434" t="str">
        <f t="shared" si="70"/>
        <v xml:space="preserve"> (Наружный блок) Упаковка (Ш × Г × В): </v>
      </c>
      <c r="V434" t="str">
        <f t="shared" si="71"/>
        <v xml:space="preserve"> (Наружный блок) Масса (нетто / брутто): </v>
      </c>
      <c r="W434" t="str">
        <f>CONCATENATE($W$4,": ",CONCATENATE("N[",Worksheet!V428,"]"))</f>
        <v xml:space="preserve"> (Наружный блок) Максимальный уровень шума: N[]</v>
      </c>
      <c r="X434" t="str">
        <f>CONCATENATE("N[",Worksheet!AM428,"]")</f>
        <v>N[9,52]</v>
      </c>
      <c r="Y434" t="str">
        <f>CONCATENATE($Y$4,": ",CONCATENATE("N[",Worksheet!AN428,"]"))</f>
        <v xml:space="preserve"> (Соединительные трубы) Газовая линия : N[15,88]</v>
      </c>
      <c r="Z434" t="str">
        <f>CONCATENATE($Z$4,": ",CONCATENATE("N[",Worksheet!P428,"]"))</f>
        <v xml:space="preserve"> (Соединительные трубы) Максимальная длина трубопровода: N[30]</v>
      </c>
      <c r="AA434" t="str">
        <f>CONCATENATE($AA$4,": ",CONCATENATE("S[",Worksheet!Q428,"]"))</f>
        <v xml:space="preserve"> (Соединительные трубы) Максимальный перепад высот: S[20]</v>
      </c>
      <c r="AB434" t="str">
        <f>CONCATENATE($AB$4,": ",CONCATENATE("S[",CONCATENATE("от ",Worksheet!W428," до +",Worksheet!X428),"]"))</f>
        <v xml:space="preserve"> (Допустимая темп. наружного воздуха) Охлаждение: S[от -15 до +48]</v>
      </c>
      <c r="AC434" t="str">
        <f>CONCATENATE($AC$4,": ",CONCATENATE("S[",CONCATENATE("от ",Worksheet!Y428," до +",Worksheet!Z428),"]"))</f>
        <v xml:space="preserve"> (Допустимая темп. наружного воздуха) Обогрев: S[от -15 до +24]</v>
      </c>
    </row>
    <row r="435" spans="1:29" x14ac:dyDescent="0.25">
      <c r="A435" t="str">
        <f>CONCATENATE($A$4,": ",CONCATENATE("E[",Worksheet!B429,"]"))</f>
        <v>Производитель: E[TOSOT]</v>
      </c>
      <c r="B435" s="11" t="str">
        <f>CONCATENATE($B$4,": ",CONCATENATE(Worksheet!C429,"[",IF(LEFT(TRIM(Worksheet!D429),6)="Сплит-","Сплит-система",IF(LEFT(TRIM(Worksheet!D429),1)="Блок н","Наружный блок","Блок внутренний")),"]"))</f>
        <v xml:space="preserve"> Тип: PAC[Сплит-система]</v>
      </c>
      <c r="C435" t="str">
        <f>CONCATENATE($C$4,": ",CONCATENATE("N[",Worksheet!L429,"]"))</f>
        <v xml:space="preserve"> (Сплит система) Холодопроизводительность: N[12]</v>
      </c>
      <c r="D435" t="str">
        <f>CONCATENATE($D$4,": ",CONCATENATE("N[",Worksheet!AC429,"]"))</f>
        <v xml:space="preserve"> (Сплит система) Площадь помещения: N[68]</v>
      </c>
      <c r="E435" t="str">
        <f>CONCATENATE($E$4,": ",IF(Worksheet!K429="Y",CONCATENATE("S[","да]"),CONCATENATE("S[","нет]")))</f>
        <v xml:space="preserve"> (Сплит система) Инвертор: S[нет]</v>
      </c>
      <c r="F435" t="str">
        <f>CONCATENATE($F$4,": ",CONCATENATE("N[",Worksheet!M429,"]"))</f>
        <v xml:space="preserve"> (Сплит система) Теплопроизводительность: N[13,5]</v>
      </c>
      <c r="G435" t="str">
        <f>CONCATENATE($G$4,": ",CONCATENATE("N[",Worksheet!N429,"]"))</f>
        <v xml:space="preserve"> (Потребляемая мощность) Охлаждение: N[4,2]</v>
      </c>
      <c r="H435" t="str">
        <f>CONCATENATE($H$4,": ",CONCATENATE("N[",Worksheet!O429,"]"))</f>
        <v xml:space="preserve"> (Потребляемая мощность) Обогрев: N[4]</v>
      </c>
      <c r="I435" t="str">
        <f t="shared" si="62"/>
        <v xml:space="preserve"> (Рабочий ток) Охлаждение: </v>
      </c>
      <c r="J435" t="str">
        <f t="shared" si="72"/>
        <v xml:space="preserve"> (Рабочий ток) Обогрев: </v>
      </c>
      <c r="K435" t="str">
        <f t="shared" si="72"/>
        <v xml:space="preserve"> (Рабочий ток) Обогрев: </v>
      </c>
      <c r="L435" t="str">
        <f>CONCATENATE($L$4,": ",CONCATENATE("S[",Worksheet!AT429,"]"))</f>
        <v xml:space="preserve"> (Рабочий ток) Хладагент: S[R410A]</v>
      </c>
      <c r="M435" t="str">
        <f t="shared" si="64"/>
        <v xml:space="preserve"> (Рабочий ток) Количество хладагента: </v>
      </c>
      <c r="N435" t="str">
        <f t="shared" si="65"/>
        <v xml:space="preserve"> (Рабочий ток) Объем рециркулируемого воздуха внутреннего блока: </v>
      </c>
      <c r="O435" t="str">
        <f t="shared" si="66"/>
        <v xml:space="preserve"> (Внутренний блок) Размеры (Ш × Г × В): </v>
      </c>
      <c r="P435" t="str">
        <f t="shared" si="67"/>
        <v xml:space="preserve"> (Внутренний блок) Упаковка (Ш × Г × В): </v>
      </c>
      <c r="Q435" t="str">
        <f t="shared" si="68"/>
        <v xml:space="preserve"> (Внутренний блок) Масса (нетто / брутто): </v>
      </c>
      <c r="R435" t="str">
        <f>CONCATENATE($R$4,": ",CONCATENATE("S[",CONCATENATE(Worksheet!R429," / ",Worksheet!S429),"]"))</f>
        <v xml:space="preserve"> (Внутренний блок) Уровень шума мин. / макс.: S[ / ]</v>
      </c>
      <c r="S435" t="str">
        <f>CONCATENATE($S$4,": ",CONCATENATE("S[",Worksheet!AK429,"]"))</f>
        <v xml:space="preserve"> (Наружный блок) Марка компрессора: S[HITACHI]</v>
      </c>
      <c r="T435" t="str">
        <f t="shared" si="69"/>
        <v xml:space="preserve"> (Наружный блок) Размеры (Ш × Г × В): </v>
      </c>
      <c r="U435" t="str">
        <f t="shared" si="70"/>
        <v xml:space="preserve"> (Наружный блок) Упаковка (Ш × Г × В): </v>
      </c>
      <c r="V435" t="str">
        <f t="shared" si="71"/>
        <v xml:space="preserve"> (Наружный блок) Масса (нетто / брутто): </v>
      </c>
      <c r="W435" t="str">
        <f>CONCATENATE($W$4,": ",CONCATENATE("N[",Worksheet!V429,"]"))</f>
        <v xml:space="preserve"> (Наружный блок) Максимальный уровень шума: N[]</v>
      </c>
      <c r="X435" t="str">
        <f>CONCATENATE("N[",Worksheet!AM429,"]")</f>
        <v>N[12,7]</v>
      </c>
      <c r="Y435" t="str">
        <f>CONCATENATE($Y$4,": ",CONCATENATE("N[",Worksheet!AN429,"]"))</f>
        <v xml:space="preserve"> (Соединительные трубы) Газовая линия : N[19]</v>
      </c>
      <c r="Z435" t="str">
        <f>CONCATENATE($Z$4,": ",CONCATENATE("N[",Worksheet!P429,"]"))</f>
        <v xml:space="preserve"> (Соединительные трубы) Максимальная длина трубопровода: N[50]</v>
      </c>
      <c r="AA435" t="str">
        <f>CONCATENATE($AA$4,": ",CONCATENATE("S[",Worksheet!Q429,"]"))</f>
        <v xml:space="preserve"> (Соединительные трубы) Максимальный перепад высот: S[30]</v>
      </c>
      <c r="AB435" t="str">
        <f>CONCATENATE($AB$4,": ",CONCATENATE("S[",CONCATENATE("от ",Worksheet!W429," до +",Worksheet!X429),"]"))</f>
        <v xml:space="preserve"> (Допустимая темп. наружного воздуха) Охлаждение: S[от -15 до +43]</v>
      </c>
      <c r="AC435" t="str">
        <f>CONCATENATE($AC$4,": ",CONCATENATE("S[",CONCATENATE("от ",Worksheet!Y429," до +",Worksheet!Z429),"]"))</f>
        <v xml:space="preserve"> (Допустимая темп. наружного воздуха) Обогрев: S[от -15 до +24]</v>
      </c>
    </row>
    <row r="436" spans="1:29" x14ac:dyDescent="0.25">
      <c r="A436" t="str">
        <f>CONCATENATE($A$4,": ",CONCATENATE("E[",Worksheet!B430,"]"))</f>
        <v>Производитель: E[TOSOT]</v>
      </c>
      <c r="B436" s="11" t="str">
        <f>CONCATENATE($B$4,": ",CONCATENATE(Worksheet!C430,"[",IF(LEFT(TRIM(Worksheet!D430),6)="Сплит-","Сплит-система",IF(LEFT(TRIM(Worksheet!D430),1)="Блок н","Наружный блок","Блок внутренний")),"]"))</f>
        <v xml:space="preserve"> Тип: PAC[Сплит-система]</v>
      </c>
      <c r="C436" t="str">
        <f>CONCATENATE($C$4,": ",CONCATENATE("N[",Worksheet!L430,"]"))</f>
        <v xml:space="preserve"> (Сплит система) Холодопроизводительность: N[14]</v>
      </c>
      <c r="D436" t="str">
        <f>CONCATENATE($D$4,": ",CONCATENATE("N[",Worksheet!AC430,"]"))</f>
        <v xml:space="preserve"> (Сплит система) Площадь помещения: N[80]</v>
      </c>
      <c r="E436" t="str">
        <f>CONCATENATE($E$4,": ",IF(Worksheet!K430="Y",CONCATENATE("S[","да]"),CONCATENATE("S[","нет]")))</f>
        <v xml:space="preserve"> (Сплит система) Инвертор: S[нет]</v>
      </c>
      <c r="F436" t="str">
        <f>CONCATENATE($F$4,": ",CONCATENATE("N[",Worksheet!M430,"]"))</f>
        <v xml:space="preserve"> (Сплит система) Теплопроизводительность: N[14,8]</v>
      </c>
      <c r="G436" t="str">
        <f>CONCATENATE($G$4,": ",CONCATENATE("N[",Worksheet!N430,"]"))</f>
        <v xml:space="preserve"> (Потребляемая мощность) Охлаждение: N[4,8]</v>
      </c>
      <c r="H436" t="str">
        <f>CONCATENATE($H$4,": ",CONCATENATE("N[",Worksheet!O430,"]"))</f>
        <v xml:space="preserve"> (Потребляемая мощность) Обогрев: N[4,9]</v>
      </c>
      <c r="I436" t="str">
        <f t="shared" si="62"/>
        <v xml:space="preserve"> (Рабочий ток) Охлаждение: </v>
      </c>
      <c r="J436" t="str">
        <f t="shared" si="72"/>
        <v xml:space="preserve"> (Рабочий ток) Обогрев: </v>
      </c>
      <c r="K436" t="str">
        <f t="shared" si="72"/>
        <v xml:space="preserve"> (Рабочий ток) Обогрев: </v>
      </c>
      <c r="L436" t="str">
        <f>CONCATENATE($L$4,": ",CONCATENATE("S[",Worksheet!AT430,"]"))</f>
        <v xml:space="preserve"> (Рабочий ток) Хладагент: S[R410A]</v>
      </c>
      <c r="M436" t="str">
        <f t="shared" si="64"/>
        <v xml:space="preserve"> (Рабочий ток) Количество хладагента: </v>
      </c>
      <c r="N436" t="str">
        <f t="shared" si="65"/>
        <v xml:space="preserve"> (Рабочий ток) Объем рециркулируемого воздуха внутреннего блока: </v>
      </c>
      <c r="O436" t="str">
        <f t="shared" si="66"/>
        <v xml:space="preserve"> (Внутренний блок) Размеры (Ш × Г × В): </v>
      </c>
      <c r="P436" t="str">
        <f t="shared" si="67"/>
        <v xml:space="preserve"> (Внутренний блок) Упаковка (Ш × Г × В): </v>
      </c>
      <c r="Q436" t="str">
        <f t="shared" si="68"/>
        <v xml:space="preserve"> (Внутренний блок) Масса (нетто / брутто): </v>
      </c>
      <c r="R436" t="str">
        <f>CONCATENATE($R$4,": ",CONCATENATE("S[",CONCATENATE(Worksheet!R430," / ",Worksheet!S430),"]"))</f>
        <v xml:space="preserve"> (Внутренний блок) Уровень шума мин. / макс.: S[43 / 47]</v>
      </c>
      <c r="S436" t="str">
        <f>CONCATENATE($S$4,": ",CONCATENATE("S[",Worksheet!AK430,"]"))</f>
        <v xml:space="preserve"> (Наружный блок) Марка компрессора: S[SANYO]</v>
      </c>
      <c r="T436" t="str">
        <f t="shared" si="69"/>
        <v xml:space="preserve"> (Наружный блок) Размеры (Ш × Г × В): </v>
      </c>
      <c r="U436" t="str">
        <f t="shared" si="70"/>
        <v xml:space="preserve"> (Наружный блок) Упаковка (Ш × Г × В): </v>
      </c>
      <c r="V436" t="str">
        <f t="shared" si="71"/>
        <v xml:space="preserve"> (Наружный блок) Масса (нетто / брутто): </v>
      </c>
      <c r="W436" t="str">
        <f>CONCATENATE($W$4,": ",CONCATENATE("N[",Worksheet!V430,"]"))</f>
        <v xml:space="preserve"> (Наружный блок) Максимальный уровень шума: N[]</v>
      </c>
      <c r="X436" t="str">
        <f>CONCATENATE("N[",Worksheet!AM430,"]")</f>
        <v>N[12,7]</v>
      </c>
      <c r="Y436" t="str">
        <f>CONCATENATE($Y$4,": ",CONCATENATE("N[",Worksheet!AN430,"]"))</f>
        <v xml:space="preserve"> (Соединительные трубы) Газовая линия : N[19]</v>
      </c>
      <c r="Z436" t="str">
        <f>CONCATENATE($Z$4,": ",CONCATENATE("N[",Worksheet!P430,"]"))</f>
        <v xml:space="preserve"> (Соединительные трубы) Максимальная длина трубопровода: N[50]</v>
      </c>
      <c r="AA436" t="str">
        <f>CONCATENATE($AA$4,": ",CONCATENATE("S[",Worksheet!Q430,"]"))</f>
        <v xml:space="preserve"> (Соединительные трубы) Максимальный перепад высот: S[30]</v>
      </c>
      <c r="AB436" t="str">
        <f>CONCATENATE($AB$4,": ",CONCATENATE("S[",CONCATENATE("от ",Worksheet!W430," до +",Worksheet!X430),"]"))</f>
        <v xml:space="preserve"> (Допустимая темп. наружного воздуха) Охлаждение: S[от -15 до +43]</v>
      </c>
      <c r="AC436" t="str">
        <f>CONCATENATE($AC$4,": ",CONCATENATE("S[",CONCATENATE("от ",Worksheet!Y430," до +",Worksheet!Z430),"]"))</f>
        <v xml:space="preserve"> (Допустимая темп. наружного воздуха) Обогрев: S[от -15 до +24]</v>
      </c>
    </row>
    <row r="437" spans="1:29" x14ac:dyDescent="0.25">
      <c r="A437" t="str">
        <f>CONCATENATE($A$4,": ",CONCATENATE("E[",Worksheet!B431,"]"))</f>
        <v>Производитель: E[TOSOT]</v>
      </c>
      <c r="B437" s="11" t="str">
        <f>CONCATENATE($B$4,": ",CONCATENATE(Worksheet!C431,"[",IF(LEFT(TRIM(Worksheet!D431),6)="Сплит-","Сплит-система",IF(LEFT(TRIM(Worksheet!D431),1)="Блок н","Наружный блок","Блок внутренний")),"]"))</f>
        <v xml:space="preserve"> Тип: PAC[Сплит-система]</v>
      </c>
      <c r="C437" t="str">
        <f>CONCATENATE($C$4,": ",CONCATENATE("N[",Worksheet!L431,"]"))</f>
        <v xml:space="preserve"> (Сплит система) Холодопроизводительность: N[14,1]</v>
      </c>
      <c r="D437" t="str">
        <f>CONCATENATE($D$4,": ",CONCATENATE("N[",Worksheet!AC431,"]"))</f>
        <v xml:space="preserve"> (Сплит система) Площадь помещения: N[100]</v>
      </c>
      <c r="E437" t="str">
        <f>CONCATENATE($E$4,": ",IF(Worksheet!K431="Y",CONCATENATE("S[","да]"),CONCATENATE("S[","нет]")))</f>
        <v xml:space="preserve"> (Сплит система) Инвертор: S[нет]</v>
      </c>
      <c r="F437" t="str">
        <f>CONCATENATE($F$4,": ",CONCATENATE("N[",Worksheet!M431,"]"))</f>
        <v xml:space="preserve"> (Сплит система) Теплопроизводительность: N[15,1]</v>
      </c>
      <c r="G437" t="str">
        <f>CONCATENATE($G$4,": ",CONCATENATE("N[",Worksheet!N431,"]"))</f>
        <v xml:space="preserve"> (Потребляемая мощность) Охлаждение: N[4,5]</v>
      </c>
      <c r="H437" t="str">
        <f>CONCATENATE($H$4,": ",CONCATENATE("N[",Worksheet!O431,"]"))</f>
        <v xml:space="preserve"> (Потребляемая мощность) Обогрев: N[4,3]</v>
      </c>
      <c r="I437" t="str">
        <f t="shared" si="62"/>
        <v xml:space="preserve"> (Рабочий ток) Охлаждение: </v>
      </c>
      <c r="J437" t="str">
        <f t="shared" si="72"/>
        <v xml:space="preserve"> (Рабочий ток) Обогрев: </v>
      </c>
      <c r="K437" t="str">
        <f t="shared" si="72"/>
        <v xml:space="preserve"> (Рабочий ток) Обогрев: </v>
      </c>
      <c r="L437" t="str">
        <f>CONCATENATE($L$4,": ",CONCATENATE("S[",Worksheet!AT431,"]"))</f>
        <v xml:space="preserve"> (Рабочий ток) Хладагент: S[R410A]</v>
      </c>
      <c r="M437" t="str">
        <f t="shared" si="64"/>
        <v xml:space="preserve"> (Рабочий ток) Количество хладагента: </v>
      </c>
      <c r="N437" t="str">
        <f t="shared" si="65"/>
        <v xml:space="preserve"> (Рабочий ток) Объем рециркулируемого воздуха внутреннего блока: </v>
      </c>
      <c r="O437" t="str">
        <f t="shared" si="66"/>
        <v xml:space="preserve"> (Внутренний блок) Размеры (Ш × Г × В): </v>
      </c>
      <c r="P437" t="str">
        <f t="shared" si="67"/>
        <v xml:space="preserve"> (Внутренний блок) Упаковка (Ш × Г × В): </v>
      </c>
      <c r="Q437" t="str">
        <f t="shared" si="68"/>
        <v xml:space="preserve"> (Внутренний блок) Масса (нетто / брутто): </v>
      </c>
      <c r="R437" t="str">
        <f>CONCATENATE($R$4,": ",CONCATENATE("S[",CONCATENATE(Worksheet!R431," / ",Worksheet!S431),"]"))</f>
        <v xml:space="preserve"> (Внутренний блок) Уровень шума мин. / макс.: S[ / ]</v>
      </c>
      <c r="S437" t="str">
        <f>CONCATENATE($S$4,": ",CONCATENATE("S[",Worksheet!AK431,"]"))</f>
        <v xml:space="preserve"> (Наружный блок) Марка компрессора: S[Gree]</v>
      </c>
      <c r="T437" t="str">
        <f t="shared" si="69"/>
        <v xml:space="preserve"> (Наружный блок) Размеры (Ш × Г × В): </v>
      </c>
      <c r="U437" t="str">
        <f t="shared" si="70"/>
        <v xml:space="preserve"> (Наружный блок) Упаковка (Ш × Г × В): </v>
      </c>
      <c r="V437" t="str">
        <f t="shared" si="71"/>
        <v xml:space="preserve"> (Наружный блок) Масса (нетто / брутто): </v>
      </c>
      <c r="W437" t="str">
        <f>CONCATENATE($W$4,": ",CONCATENATE("N[",Worksheet!V431,"]"))</f>
        <v xml:space="preserve"> (Наружный блок) Максимальный уровень шума: N[]</v>
      </c>
      <c r="X437" t="str">
        <f>CONCATENATE("N[",Worksheet!AM431,"]")</f>
        <v>N[9,52]</v>
      </c>
      <c r="Y437" t="str">
        <f>CONCATENATE($Y$4,": ",CONCATENATE("N[",Worksheet!AN431,"]"))</f>
        <v xml:space="preserve"> (Соединительные трубы) Газовая линия : N[15,88]</v>
      </c>
      <c r="Z437" t="str">
        <f>CONCATENATE($Z$4,": ",CONCATENATE("N[",Worksheet!P431,"]"))</f>
        <v xml:space="preserve"> (Соединительные трубы) Максимальная длина трубопровода: N[50]</v>
      </c>
      <c r="AA437" t="str">
        <f>CONCATENATE($AA$4,": ",CONCATENATE("S[",Worksheet!Q431,"]"))</f>
        <v xml:space="preserve"> (Соединительные трубы) Максимальный перепад высот: S[30]</v>
      </c>
      <c r="AB437" t="str">
        <f>CONCATENATE($AB$4,": ",CONCATENATE("S[",CONCATENATE("от ",Worksheet!W431," до +",Worksheet!X431),"]"))</f>
        <v xml:space="preserve"> (Допустимая темп. наружного воздуха) Охлаждение: S[от -15 до +48]</v>
      </c>
      <c r="AC437" t="str">
        <f>CONCATENATE($AC$4,": ",CONCATENATE("S[",CONCATENATE("от ",Worksheet!Y431," до +",Worksheet!Z431),"]"))</f>
        <v xml:space="preserve"> (Допустимая темп. наружного воздуха) Обогрев: S[от -15 до +24]</v>
      </c>
    </row>
    <row r="438" spans="1:29" x14ac:dyDescent="0.25">
      <c r="A438" t="str">
        <f>CONCATENATE($A$4,": ",CONCATENATE("E[",Worksheet!B432,"]"))</f>
        <v>Производитель: E[TOSOT]</v>
      </c>
      <c r="B438" s="11" t="str">
        <f>CONCATENATE($B$4,": ",CONCATENATE(Worksheet!C432,"[",IF(LEFT(TRIM(Worksheet!D432),6)="Сплит-","Сплит-система",IF(LEFT(TRIM(Worksheet!D432),1)="Блок н","Наружный блок","Блок внутренний")),"]"))</f>
        <v xml:space="preserve"> Тип: PAC[Сплит-система]</v>
      </c>
      <c r="C438" t="str">
        <f>CONCATENATE($C$4,": ",CONCATENATE("N[",Worksheet!L432,"]"))</f>
        <v xml:space="preserve"> (Сплит система) Холодопроизводительность: N[15]</v>
      </c>
      <c r="D438" t="str">
        <f>CONCATENATE($D$4,": ",CONCATENATE("N[",Worksheet!AC432,"]"))</f>
        <v xml:space="preserve"> (Сплит система) Площадь помещения: N[85]</v>
      </c>
      <c r="E438" t="str">
        <f>CONCATENATE($E$4,": ",IF(Worksheet!K432="Y",CONCATENATE("S[","да]"),CONCATENATE("S[","нет]")))</f>
        <v xml:space="preserve"> (Сплит система) Инвертор: S[нет]</v>
      </c>
      <c r="F438" t="str">
        <f>CONCATENATE($F$4,": ",CONCATENATE("N[",Worksheet!M432,"]"))</f>
        <v xml:space="preserve"> (Сплит система) Теплопроизводительность: N[16,8]</v>
      </c>
      <c r="G438" t="str">
        <f>CONCATENATE($G$4,": ",CONCATENATE("N[",Worksheet!N432,"]"))</f>
        <v xml:space="preserve"> (Потребляемая мощность) Охлаждение: N[5,3]</v>
      </c>
      <c r="H438" t="str">
        <f>CONCATENATE($H$4,": ",CONCATENATE("N[",Worksheet!O432,"]"))</f>
        <v xml:space="preserve"> (Потребляемая мощность) Обогрев: N[5,2]</v>
      </c>
      <c r="I438" t="str">
        <f t="shared" si="62"/>
        <v xml:space="preserve"> (Рабочий ток) Охлаждение: </v>
      </c>
      <c r="J438" t="str">
        <f t="shared" si="72"/>
        <v xml:space="preserve"> (Рабочий ток) Обогрев: </v>
      </c>
      <c r="K438" t="str">
        <f t="shared" si="72"/>
        <v xml:space="preserve"> (Рабочий ток) Обогрев: </v>
      </c>
      <c r="L438" t="str">
        <f>CONCATENATE($L$4,": ",CONCATENATE("S[",Worksheet!AT432,"]"))</f>
        <v xml:space="preserve"> (Рабочий ток) Хладагент: S[R410A]</v>
      </c>
      <c r="M438" t="str">
        <f t="shared" si="64"/>
        <v xml:space="preserve"> (Рабочий ток) Количество хладагента: </v>
      </c>
      <c r="N438" t="str">
        <f t="shared" si="65"/>
        <v xml:space="preserve"> (Рабочий ток) Объем рециркулируемого воздуха внутреннего блока: </v>
      </c>
      <c r="O438" t="str">
        <f t="shared" si="66"/>
        <v xml:space="preserve"> (Внутренний блок) Размеры (Ш × Г × В): </v>
      </c>
      <c r="P438" t="str">
        <f t="shared" si="67"/>
        <v xml:space="preserve"> (Внутренний блок) Упаковка (Ш × Г × В): </v>
      </c>
      <c r="Q438" t="str">
        <f t="shared" si="68"/>
        <v xml:space="preserve"> (Внутренний блок) Масса (нетто / брутто): </v>
      </c>
      <c r="R438" t="str">
        <f>CONCATENATE($R$4,": ",CONCATENATE("S[",CONCATENATE(Worksheet!R432," / ",Worksheet!S432),"]"))</f>
        <v xml:space="preserve"> (Внутренний блок) Уровень шума мин. / макс.: S[47 / 51]</v>
      </c>
      <c r="S438" t="str">
        <f>CONCATENATE($S$4,": ",CONCATENATE("S[",Worksheet!AK432,"]"))</f>
        <v xml:space="preserve"> (Наружный блок) Марка компрессора: S[SANYO]</v>
      </c>
      <c r="T438" t="str">
        <f t="shared" si="69"/>
        <v xml:space="preserve"> (Наружный блок) Размеры (Ш × Г × В): </v>
      </c>
      <c r="U438" t="str">
        <f t="shared" si="70"/>
        <v xml:space="preserve"> (Наружный блок) Упаковка (Ш × Г × В): </v>
      </c>
      <c r="V438" t="str">
        <f t="shared" si="71"/>
        <v xml:space="preserve"> (Наружный блок) Масса (нетто / брутто): </v>
      </c>
      <c r="W438" t="str">
        <f>CONCATENATE($W$4,": ",CONCATENATE("N[",Worksheet!V432,"]"))</f>
        <v xml:space="preserve"> (Наружный блок) Максимальный уровень шума: N[]</v>
      </c>
      <c r="X438" t="str">
        <f>CONCATENATE("N[",Worksheet!AM432,"]")</f>
        <v>N[12,7]</v>
      </c>
      <c r="Y438" t="str">
        <f>CONCATENATE($Y$4,": ",CONCATENATE("N[",Worksheet!AN432,"]"))</f>
        <v xml:space="preserve"> (Соединительные трубы) Газовая линия : N[19]</v>
      </c>
      <c r="Z438" t="str">
        <f>CONCATENATE($Z$4,": ",CONCATENATE("N[",Worksheet!P432,"]"))</f>
        <v xml:space="preserve"> (Соединительные трубы) Максимальная длина трубопровода: N[50]</v>
      </c>
      <c r="AA438" t="str">
        <f>CONCATENATE($AA$4,": ",CONCATENATE("S[",Worksheet!Q432,"]"))</f>
        <v xml:space="preserve"> (Соединительные трубы) Максимальный перепад высот: S[30]</v>
      </c>
      <c r="AB438" t="str">
        <f>CONCATENATE($AB$4,": ",CONCATENATE("S[",CONCATENATE("от ",Worksheet!W432," до +",Worksheet!X432),"]"))</f>
        <v xml:space="preserve"> (Допустимая темп. наружного воздуха) Охлаждение: S[от -15 до +43]</v>
      </c>
      <c r="AC438" t="str">
        <f>CONCATENATE($AC$4,": ",CONCATENATE("S[",CONCATENATE("от ",Worksheet!Y432," до +",Worksheet!Z432),"]"))</f>
        <v xml:space="preserve"> (Допустимая темп. наружного воздуха) Обогрев: S[от -15 до +24]</v>
      </c>
    </row>
    <row r="439" spans="1:29" x14ac:dyDescent="0.25">
      <c r="A439" t="str">
        <f>CONCATENATE($A$4,": ",CONCATENATE("E[",Worksheet!B433,"]"))</f>
        <v>Производитель: E[TOSOT]</v>
      </c>
      <c r="B439" s="11" t="str">
        <f>CONCATENATE($B$4,": ",CONCATENATE(Worksheet!C433,"[",IF(LEFT(TRIM(Worksheet!D433),6)="Сплит-","Сплит-система",IF(LEFT(TRIM(Worksheet!D433),1)="Блок н","Наружный блок","Блок внутренний")),"]"))</f>
        <v xml:space="preserve"> Тип: PAC[Сплит-система]</v>
      </c>
      <c r="C439" t="str">
        <f>CONCATENATE($C$4,": ",CONCATENATE("N[",Worksheet!L433,"]"))</f>
        <v xml:space="preserve"> (Сплит система) Холодопроизводительность: N[15]</v>
      </c>
      <c r="D439" t="str">
        <f>CONCATENATE($D$4,": ",CONCATENATE("N[",Worksheet!AC433,"]"))</f>
        <v xml:space="preserve"> (Сплит система) Площадь помещения: N[110]</v>
      </c>
      <c r="E439" t="str">
        <f>CONCATENATE($E$4,": ",IF(Worksheet!K433="Y",CONCATENATE("S[","да]"),CONCATENATE("S[","нет]")))</f>
        <v xml:space="preserve"> (Сплит система) Инвертор: S[нет]</v>
      </c>
      <c r="F439" t="str">
        <f>CONCATENATE($F$4,": ",CONCATENATE("N[",Worksheet!M433,"]"))</f>
        <v xml:space="preserve"> (Сплит система) Теплопроизводительность: N[17,4]</v>
      </c>
      <c r="G439" t="str">
        <f>CONCATENATE($G$4,": ",CONCATENATE("N[",Worksheet!N433,"]"))</f>
        <v xml:space="preserve"> (Потребляемая мощность) Охлаждение: N[5,3]</v>
      </c>
      <c r="H439" t="str">
        <f>CONCATENATE($H$4,": ",CONCATENATE("N[",Worksheet!O433,"]"))</f>
        <v xml:space="preserve"> (Потребляемая мощность) Обогрев: N[5,6]</v>
      </c>
      <c r="I439" t="str">
        <f t="shared" si="62"/>
        <v xml:space="preserve"> (Рабочий ток) Охлаждение: </v>
      </c>
      <c r="J439" t="str">
        <f t="shared" si="72"/>
        <v xml:space="preserve"> (Рабочий ток) Обогрев: </v>
      </c>
      <c r="K439" t="str">
        <f t="shared" si="72"/>
        <v xml:space="preserve"> (Рабочий ток) Обогрев: </v>
      </c>
      <c r="L439" t="str">
        <f>CONCATENATE($L$4,": ",CONCATENATE("S[",Worksheet!AT433,"]"))</f>
        <v xml:space="preserve"> (Рабочий ток) Хладагент: S[R410A]</v>
      </c>
      <c r="M439" t="str">
        <f t="shared" si="64"/>
        <v xml:space="preserve"> (Рабочий ток) Количество хладагента: </v>
      </c>
      <c r="N439" t="str">
        <f t="shared" si="65"/>
        <v xml:space="preserve"> (Рабочий ток) Объем рециркулируемого воздуха внутреннего блока: </v>
      </c>
      <c r="O439" t="str">
        <f t="shared" si="66"/>
        <v xml:space="preserve"> (Внутренний блок) Размеры (Ш × Г × В): </v>
      </c>
      <c r="P439" t="str">
        <f t="shared" si="67"/>
        <v xml:space="preserve"> (Внутренний блок) Упаковка (Ш × Г × В): </v>
      </c>
      <c r="Q439" t="str">
        <f t="shared" si="68"/>
        <v xml:space="preserve"> (Внутренний блок) Масса (нетто / брутто): </v>
      </c>
      <c r="R439" t="str">
        <f>CONCATENATE($R$4,": ",CONCATENATE("S[",CONCATENATE(Worksheet!R433," / ",Worksheet!S433),"]"))</f>
        <v xml:space="preserve"> (Внутренний блок) Уровень шума мин. / макс.: S[ / ]</v>
      </c>
      <c r="S439" t="str">
        <f>CONCATENATE($S$4,": ",CONCATENATE("S[",Worksheet!AK433,"]"))</f>
        <v xml:space="preserve"> (Наружный блок) Марка компрессора: S[Gree]</v>
      </c>
      <c r="T439" t="str">
        <f t="shared" si="69"/>
        <v xml:space="preserve"> (Наружный блок) Размеры (Ш × Г × В): </v>
      </c>
      <c r="U439" t="str">
        <f t="shared" si="70"/>
        <v xml:space="preserve"> (Наружный блок) Упаковка (Ш × Г × В): </v>
      </c>
      <c r="V439" t="str">
        <f t="shared" si="71"/>
        <v xml:space="preserve"> (Наружный блок) Масса (нетто / брутто): </v>
      </c>
      <c r="W439" t="str">
        <f>CONCATENATE($W$4,": ",CONCATENATE("N[",Worksheet!V433,"]"))</f>
        <v xml:space="preserve"> (Наружный блок) Максимальный уровень шума: N[]</v>
      </c>
      <c r="X439" t="str">
        <f>CONCATENATE("N[",Worksheet!AM433,"]")</f>
        <v>N[9,52]</v>
      </c>
      <c r="Y439" t="str">
        <f>CONCATENATE($Y$4,": ",CONCATENATE("N[",Worksheet!AN433,"]"))</f>
        <v xml:space="preserve"> (Соединительные трубы) Газовая линия : N[15,88]</v>
      </c>
      <c r="Z439" t="str">
        <f>CONCATENATE($Z$4,": ",CONCATENATE("N[",Worksheet!P433,"]"))</f>
        <v xml:space="preserve"> (Соединительные трубы) Максимальная длина трубопровода: N[50]</v>
      </c>
      <c r="AA439" t="str">
        <f>CONCATENATE($AA$4,": ",CONCATENATE("S[",Worksheet!Q433,"]"))</f>
        <v xml:space="preserve"> (Соединительные трубы) Максимальный перепад высот: S[30]</v>
      </c>
      <c r="AB439" t="str">
        <f>CONCATENATE($AB$4,": ",CONCATENATE("S[",CONCATENATE("от ",Worksheet!W433," до +",Worksheet!X433),"]"))</f>
        <v xml:space="preserve"> (Допустимая темп. наружного воздуха) Охлаждение: S[от -15 до +48]</v>
      </c>
      <c r="AC439" t="str">
        <f>CONCATENATE($AC$4,": ",CONCATENATE("S[",CONCATENATE("от ",Worksheet!Y433," до +",Worksheet!Z433),"]"))</f>
        <v xml:space="preserve"> (Допустимая темп. наружного воздуха) Обогрев: S[от -15 до +24]</v>
      </c>
    </row>
    <row r="440" spans="1:29" x14ac:dyDescent="0.25">
      <c r="A440" t="str">
        <f>CONCATENATE($A$4,": ",CONCATENATE("E[",Worksheet!B434,"]"))</f>
        <v>Производитель: E[TOSOT]</v>
      </c>
      <c r="B440" s="11" t="str">
        <f>CONCATENATE($B$4,": ",CONCATENATE(Worksheet!C434,"[",IF(LEFT(TRIM(Worksheet!D434),6)="Сплит-","Сплит-система",IF(LEFT(TRIM(Worksheet!D434),1)="Блок н","Наружный блок","Блок внутренний")),"]"))</f>
        <v xml:space="preserve"> Тип: PAC[Сплит-система]</v>
      </c>
      <c r="C440" t="str">
        <f>CONCATENATE($C$4,": ",CONCATENATE("N[",Worksheet!L434,"]"))</f>
        <v xml:space="preserve"> (Сплит система) Холодопроизводительность: N[7,06]</v>
      </c>
      <c r="D440" t="str">
        <f>CONCATENATE($D$4,": ",CONCATENATE("N[",Worksheet!AC434,"]"))</f>
        <v xml:space="preserve"> (Сплит система) Площадь помещения: N[32]</v>
      </c>
      <c r="E440" t="str">
        <f>CONCATENATE($E$4,": ",IF(Worksheet!K434="Y",CONCATENATE("S[","да]"),CONCATENATE("S[","нет]")))</f>
        <v xml:space="preserve"> (Сплит система) Инвертор: S[нет]</v>
      </c>
      <c r="F440" t="str">
        <f>CONCATENATE($F$4,": ",CONCATENATE("N[",Worksheet!M434,"]"))</f>
        <v xml:space="preserve"> (Сплит система) Теплопроизводительность: N[7,80]</v>
      </c>
      <c r="G440" t="str">
        <f>CONCATENATE($G$4,": ",CONCATENATE("N[",Worksheet!N434,"]"))</f>
        <v xml:space="preserve"> (Потребляемая мощность) Охлаждение: N[2,430]</v>
      </c>
      <c r="H440" t="str">
        <f>CONCATENATE($H$4,": ",CONCATENATE("N[",Worksheet!O434,"]"))</f>
        <v xml:space="preserve"> (Потребляемая мощность) Обогрев: N[2,350]</v>
      </c>
      <c r="I440" t="str">
        <f t="shared" si="62"/>
        <v xml:space="preserve"> (Рабочий ток) Охлаждение: </v>
      </c>
      <c r="J440" t="str">
        <f t="shared" si="72"/>
        <v xml:space="preserve"> (Рабочий ток) Обогрев: </v>
      </c>
      <c r="K440" t="str">
        <f t="shared" si="72"/>
        <v xml:space="preserve"> (Рабочий ток) Обогрев: </v>
      </c>
      <c r="L440" t="str">
        <f>CONCATENATE($L$4,": ",CONCATENATE("S[",Worksheet!AT434,"]"))</f>
        <v xml:space="preserve"> (Рабочий ток) Хладагент: S[R410A]</v>
      </c>
      <c r="M440" t="str">
        <f t="shared" si="64"/>
        <v xml:space="preserve"> (Рабочий ток) Количество хладагента: </v>
      </c>
      <c r="N440" t="str">
        <f t="shared" si="65"/>
        <v xml:space="preserve"> (Рабочий ток) Объем рециркулируемого воздуха внутреннего блока: </v>
      </c>
      <c r="O440" t="str">
        <f t="shared" si="66"/>
        <v xml:space="preserve"> (Внутренний блок) Размеры (Ш × Г × В): </v>
      </c>
      <c r="P440" t="str">
        <f t="shared" si="67"/>
        <v xml:space="preserve"> (Внутренний блок) Упаковка (Ш × Г × В): </v>
      </c>
      <c r="Q440" t="str">
        <f t="shared" si="68"/>
        <v xml:space="preserve"> (Внутренний блок) Масса (нетто / брутто): </v>
      </c>
      <c r="R440" t="str">
        <f>CONCATENATE($R$4,": ",CONCATENATE("S[",CONCATENATE(Worksheet!R434," / ",Worksheet!S434),"]"))</f>
        <v xml:space="preserve"> (Внутренний блок) Уровень шума мин. / макс.: S[ / ]</v>
      </c>
      <c r="S440" t="str">
        <f>CONCATENATE($S$4,": ",CONCATENATE("S[",Worksheet!AK434,"]"))</f>
        <v xml:space="preserve"> (Наружный блок) Марка компрессора: S[Gree]</v>
      </c>
      <c r="T440" t="str">
        <f t="shared" si="69"/>
        <v xml:space="preserve"> (Наружный блок) Размеры (Ш × Г × В): </v>
      </c>
      <c r="U440" t="str">
        <f t="shared" si="70"/>
        <v xml:space="preserve"> (Наружный блок) Упаковка (Ш × Г × В): </v>
      </c>
      <c r="V440" t="str">
        <f t="shared" si="71"/>
        <v xml:space="preserve"> (Наружный блок) Масса (нетто / брутто): </v>
      </c>
      <c r="W440" t="str">
        <f>CONCATENATE($W$4,": ",CONCATENATE("N[",Worksheet!V434,"]"))</f>
        <v xml:space="preserve"> (Наружный блок) Максимальный уровень шума: N[]</v>
      </c>
      <c r="X440" t="str">
        <f>CONCATENATE("N[",Worksheet!AM434,"]")</f>
        <v>N[6,35]</v>
      </c>
      <c r="Y440" t="str">
        <f>CONCATENATE($Y$4,": ",CONCATENATE("N[",Worksheet!AN434,"]"))</f>
        <v xml:space="preserve"> (Соединительные трубы) Газовая линия : N[15,88]</v>
      </c>
      <c r="Z440" t="str">
        <f>CONCATENATE($Z$4,": ",CONCATENATE("N[",Worksheet!P434,"]"))</f>
        <v xml:space="preserve"> (Соединительные трубы) Максимальная длина трубопровода: N[25]</v>
      </c>
      <c r="AA440" t="str">
        <f>CONCATENATE($AA$4,": ",CONCATENATE("S[",Worksheet!Q434,"]"))</f>
        <v xml:space="preserve"> (Соединительные трубы) Максимальный перепад высот: S[10]</v>
      </c>
      <c r="AB440" t="str">
        <f>CONCATENATE($AB$4,": ",CONCATENATE("S[",CONCATENATE("от ",Worksheet!W434," до +",Worksheet!X434),"]"))</f>
        <v xml:space="preserve"> (Допустимая темп. наружного воздуха) Охлаждение: S[от 18 до +43]</v>
      </c>
      <c r="AC440" t="str">
        <f>CONCATENATE($AC$4,": ",CONCATENATE("S[",CONCATENATE("от ",Worksheet!Y434," до +",Worksheet!Z434),"]"))</f>
        <v xml:space="preserve"> (Допустимая темп. наружного воздуха) Обогрев: S[от -15 до +24]</v>
      </c>
    </row>
    <row r="441" spans="1:29" x14ac:dyDescent="0.25">
      <c r="A441" t="str">
        <f>CONCATENATE($A$4,": ",CONCATENATE("E[",Worksheet!B435,"]"))</f>
        <v>Производитель: E[TOSOT]</v>
      </c>
      <c r="B441" s="11" t="str">
        <f>CONCATENATE($B$4,": ",CONCATENATE(Worksheet!C435,"[",IF(LEFT(TRIM(Worksheet!D435),6)="Сплит-","Сплит-система",IF(LEFT(TRIM(Worksheet!D435),1)="Блок н","Наружный блок","Блок внутренний")),"]"))</f>
        <v xml:space="preserve"> Тип: PAC[Сплит-система]</v>
      </c>
      <c r="C441" t="str">
        <f>CONCATENATE($C$4,": ",CONCATENATE("N[",Worksheet!L435,"]"))</f>
        <v xml:space="preserve"> (Сплит система) Холодопроизводительность: N[14,10]</v>
      </c>
      <c r="D441" t="str">
        <f>CONCATENATE($D$4,": ",CONCATENATE("N[",Worksheet!AC435,"]"))</f>
        <v xml:space="preserve"> (Сплит система) Площадь помещения: N[55]</v>
      </c>
      <c r="E441" t="str">
        <f>CONCATENATE($E$4,": ",IF(Worksheet!K435="Y",CONCATENATE("S[","да]"),CONCATENATE("S[","нет]")))</f>
        <v xml:space="preserve"> (Сплит система) Инвертор: S[нет]</v>
      </c>
      <c r="F441" t="str">
        <f>CONCATENATE($F$4,": ",CONCATENATE("N[",Worksheet!M435,"]"))</f>
        <v xml:space="preserve"> (Сплит система) Теплопроизводительность: N[15,50]</v>
      </c>
      <c r="G441" t="str">
        <f>CONCATENATE($G$4,": ",CONCATENATE("N[",Worksheet!N435,"]"))</f>
        <v xml:space="preserve"> (Потребляемая мощность) Охлаждение: N[5,000]</v>
      </c>
      <c r="H441" t="str">
        <f>CONCATENATE($H$4,": ",CONCATENATE("N[",Worksheet!O435,"]"))</f>
        <v xml:space="preserve"> (Потребляемая мощность) Обогрев: N[4,830]</v>
      </c>
      <c r="I441" t="str">
        <f t="shared" si="62"/>
        <v xml:space="preserve"> (Рабочий ток) Охлаждение: </v>
      </c>
      <c r="J441" t="str">
        <f t="shared" si="72"/>
        <v xml:space="preserve"> (Рабочий ток) Обогрев: </v>
      </c>
      <c r="K441" t="str">
        <f t="shared" si="72"/>
        <v xml:space="preserve"> (Рабочий ток) Обогрев: </v>
      </c>
      <c r="L441" t="str">
        <f>CONCATENATE($L$4,": ",CONCATENATE("S[",Worksheet!AT435,"]"))</f>
        <v xml:space="preserve"> (Рабочий ток) Хладагент: S[R410A]</v>
      </c>
      <c r="M441" t="str">
        <f t="shared" si="64"/>
        <v xml:space="preserve"> (Рабочий ток) Количество хладагента: </v>
      </c>
      <c r="N441" t="str">
        <f t="shared" si="65"/>
        <v xml:space="preserve"> (Рабочий ток) Объем рециркулируемого воздуха внутреннего блока: </v>
      </c>
      <c r="O441" t="str">
        <f t="shared" si="66"/>
        <v xml:space="preserve"> (Внутренний блок) Размеры (Ш × Г × В): </v>
      </c>
      <c r="P441" t="str">
        <f t="shared" si="67"/>
        <v xml:space="preserve"> (Внутренний блок) Упаковка (Ш × Г × В): </v>
      </c>
      <c r="Q441" t="str">
        <f t="shared" si="68"/>
        <v xml:space="preserve"> (Внутренний блок) Масса (нетто / брутто): </v>
      </c>
      <c r="R441" t="str">
        <f>CONCATENATE($R$4,": ",CONCATENATE("S[",CONCATENATE(Worksheet!R435," / ",Worksheet!S435),"]"))</f>
        <v xml:space="preserve"> (Внутренний блок) Уровень шума мин. / макс.: S[ / ]</v>
      </c>
      <c r="S441" t="str">
        <f>CONCATENATE($S$4,": ",CONCATENATE("S[",Worksheet!AK435,"]"))</f>
        <v xml:space="preserve"> (Наружный блок) Марка компрессора: S[Gree]</v>
      </c>
      <c r="T441" t="str">
        <f t="shared" si="69"/>
        <v xml:space="preserve"> (Наружный блок) Размеры (Ш × Г × В): </v>
      </c>
      <c r="U441" t="str">
        <f t="shared" si="70"/>
        <v xml:space="preserve"> (Наружный блок) Упаковка (Ш × Г × В): </v>
      </c>
      <c r="V441" t="str">
        <f t="shared" si="71"/>
        <v xml:space="preserve"> (Наружный блок) Масса (нетто / брутто): </v>
      </c>
      <c r="W441" t="str">
        <f>CONCATENATE($W$4,": ",CONCATENATE("N[",Worksheet!V435,"]"))</f>
        <v xml:space="preserve"> (Наружный блок) Максимальный уровень шума: N[]</v>
      </c>
      <c r="X441" t="str">
        <f>CONCATENATE("N[",Worksheet!AM435,"]")</f>
        <v>N[12,7]</v>
      </c>
      <c r="Y441" t="str">
        <f>CONCATENATE($Y$4,": ",CONCATENATE("N[",Worksheet!AN435,"]"))</f>
        <v xml:space="preserve"> (Соединительные трубы) Газовая линия : N[19,05]</v>
      </c>
      <c r="Z441" t="str">
        <f>CONCATENATE($Z$4,": ",CONCATENATE("N[",Worksheet!P435,"]"))</f>
        <v xml:space="preserve"> (Соединительные трубы) Максимальная длина трубопровода: N[30]</v>
      </c>
      <c r="AA441" t="str">
        <f>CONCATENATE($AA$4,": ",CONCATENATE("S[",Worksheet!Q435,"]"))</f>
        <v xml:space="preserve"> (Соединительные трубы) Максимальный перепад высот: S[20]</v>
      </c>
      <c r="AB441" t="str">
        <f>CONCATENATE($AB$4,": ",CONCATENATE("S[",CONCATENATE("от ",Worksheet!W435," до +",Worksheet!X435),"]"))</f>
        <v xml:space="preserve"> (Допустимая темп. наружного воздуха) Охлаждение: S[от 18 до +43]</v>
      </c>
      <c r="AC441" t="str">
        <f>CONCATENATE($AC$4,": ",CONCATENATE("S[",CONCATENATE("от ",Worksheet!Y435," до +",Worksheet!Z435),"]"))</f>
        <v xml:space="preserve"> (Допустимая темп. наружного воздуха) Обогрев: S[от -15 до +24]</v>
      </c>
    </row>
    <row r="442" spans="1:29" x14ac:dyDescent="0.25">
      <c r="A442" t="str">
        <f>CONCATENATE($A$4,": ",CONCATENATE("E[",Worksheet!B436,"]"))</f>
        <v>Производитель: E[TOSOT]</v>
      </c>
      <c r="B442" s="11" t="str">
        <f>CONCATENATE($B$4,": ",CONCATENATE(Worksheet!C436,"[",IF(LEFT(TRIM(Worksheet!D436),6)="Сплит-","Сплит-система",IF(LEFT(TRIM(Worksheet!D436),1)="Блок н","Наружный блок","Блок внутренний")),"]"))</f>
        <v xml:space="preserve"> Тип: PAC[Сплит-система]</v>
      </c>
      <c r="C442" t="str">
        <f>CONCATENATE($C$4,": ",CONCATENATE("N[",Worksheet!L436,"]"))</f>
        <v xml:space="preserve"> (Сплит система) Холодопроизводительность: N[15,20]</v>
      </c>
      <c r="D442" t="str">
        <f>CONCATENATE($D$4,": ",CONCATENATE("N[",Worksheet!AC436,"]"))</f>
        <v xml:space="preserve"> (Сплит система) Площадь помещения: N[80]</v>
      </c>
      <c r="E442" t="str">
        <f>CONCATENATE($E$4,": ",IF(Worksheet!K436="Y",CONCATENATE("S[","да]"),CONCATENATE("S[","нет]")))</f>
        <v xml:space="preserve"> (Сплит система) Инвертор: S[нет]</v>
      </c>
      <c r="F442" t="str">
        <f>CONCATENATE($F$4,": ",CONCATENATE("N[",Worksheet!M436,"]"))</f>
        <v xml:space="preserve"> (Сплит система) Теплопроизводительность: N[17,00]</v>
      </c>
      <c r="G442" t="str">
        <f>CONCATENATE($G$4,": ",CONCATENATE("N[",Worksheet!N436,"]"))</f>
        <v xml:space="preserve"> (Потребляемая мощность) Охлаждение: N[5,410]</v>
      </c>
      <c r="H442" t="str">
        <f>CONCATENATE($H$4,": ",CONCATENATE("N[",Worksheet!O436,"]"))</f>
        <v xml:space="preserve"> (Потребляемая мощность) Обогрев: N[5,290]</v>
      </c>
      <c r="I442" t="str">
        <f t="shared" si="62"/>
        <v xml:space="preserve"> (Рабочий ток) Охлаждение: </v>
      </c>
      <c r="J442" t="str">
        <f t="shared" si="72"/>
        <v xml:space="preserve"> (Рабочий ток) Обогрев: </v>
      </c>
      <c r="K442" t="str">
        <f t="shared" si="72"/>
        <v xml:space="preserve"> (Рабочий ток) Обогрев: </v>
      </c>
      <c r="L442" t="str">
        <f>CONCATENATE($L$4,": ",CONCATENATE("S[",Worksheet!AT436,"]"))</f>
        <v xml:space="preserve"> (Рабочий ток) Хладагент: S[R410A]</v>
      </c>
      <c r="M442" t="str">
        <f t="shared" si="64"/>
        <v xml:space="preserve"> (Рабочий ток) Количество хладагента: </v>
      </c>
      <c r="N442" t="str">
        <f t="shared" si="65"/>
        <v xml:space="preserve"> (Рабочий ток) Объем рециркулируемого воздуха внутреннего блока: </v>
      </c>
      <c r="O442" t="str">
        <f t="shared" si="66"/>
        <v xml:space="preserve"> (Внутренний блок) Размеры (Ш × Г × В): </v>
      </c>
      <c r="P442" t="str">
        <f t="shared" si="67"/>
        <v xml:space="preserve"> (Внутренний блок) Упаковка (Ш × Г × В): </v>
      </c>
      <c r="Q442" t="str">
        <f t="shared" si="68"/>
        <v xml:space="preserve"> (Внутренний блок) Масса (нетто / брутто): </v>
      </c>
      <c r="R442" t="str">
        <f>CONCATENATE($R$4,": ",CONCATENATE("S[",CONCATENATE(Worksheet!R436," / ",Worksheet!S436),"]"))</f>
        <v xml:space="preserve"> (Внутренний блок) Уровень шума мин. / макс.: S[ / ]</v>
      </c>
      <c r="S442" t="str">
        <f>CONCATENATE($S$4,": ",CONCATENATE("S[",Worksheet!AK436,"]"))</f>
        <v xml:space="preserve"> (Наружный блок) Марка компрессора: S[Gree]</v>
      </c>
      <c r="T442" t="str">
        <f t="shared" si="69"/>
        <v xml:space="preserve"> (Наружный блок) Размеры (Ш × Г × В): </v>
      </c>
      <c r="U442" t="str">
        <f t="shared" si="70"/>
        <v xml:space="preserve"> (Наружный блок) Упаковка (Ш × Г × В): </v>
      </c>
      <c r="V442" t="str">
        <f t="shared" si="71"/>
        <v xml:space="preserve"> (Наружный блок) Масса (нетто / брутто): </v>
      </c>
      <c r="W442" t="str">
        <f>CONCATENATE($W$4,": ",CONCATENATE("N[",Worksheet!V436,"]"))</f>
        <v xml:space="preserve"> (Наружный блок) Максимальный уровень шума: N[]</v>
      </c>
      <c r="X442" t="str">
        <f>CONCATENATE("N[",Worksheet!AM436,"]")</f>
        <v>N[12,7]</v>
      </c>
      <c r="Y442" t="str">
        <f>CONCATENATE($Y$4,": ",CONCATENATE("N[",Worksheet!AN436,"]"))</f>
        <v xml:space="preserve"> (Соединительные трубы) Газовая линия : N[19,05]</v>
      </c>
      <c r="Z442" t="str">
        <f>CONCATENATE($Z$4,": ",CONCATENATE("N[",Worksheet!P436,"]"))</f>
        <v xml:space="preserve"> (Соединительные трубы) Максимальная длина трубопровода: N[30]</v>
      </c>
      <c r="AA442" t="str">
        <f>CONCATENATE($AA$4,": ",CONCATENATE("S[",Worksheet!Q436,"]"))</f>
        <v xml:space="preserve"> (Соединительные трубы) Максимальный перепад высот: S[20]</v>
      </c>
      <c r="AB442" t="str">
        <f>CONCATENATE($AB$4,": ",CONCATENATE("S[",CONCATENATE("от ",Worksheet!W436," до +",Worksheet!X436),"]"))</f>
        <v xml:space="preserve"> (Допустимая темп. наружного воздуха) Охлаждение: S[от 18 до +43]</v>
      </c>
      <c r="AC442" t="str">
        <f>CONCATENATE($AC$4,": ",CONCATENATE("S[",CONCATENATE("от ",Worksheet!Y436," до +",Worksheet!Z436),"]"))</f>
        <v xml:space="preserve"> (Допустимая темп. наружного воздуха) Обогрев: S[от -15 до +24]</v>
      </c>
    </row>
    <row r="443" spans="1:29" x14ac:dyDescent="0.25">
      <c r="A443" t="str">
        <f>CONCATENATE($A$4,": ",CONCATENATE("E[",Worksheet!B437,"]"))</f>
        <v>Производитель: E[TOSOT]</v>
      </c>
      <c r="B443" s="11" t="str">
        <f>CONCATENATE($B$4,": ",CONCATENATE(Worksheet!C437,"[",IF(LEFT(TRIM(Worksheet!D437),6)="Сплит-","Сплит-система",IF(LEFT(TRIM(Worksheet!D437),1)="Блок н","Наружный блок","Блок внутренний")),"]"))</f>
        <v xml:space="preserve"> Тип: PAC[Сплит-система]</v>
      </c>
      <c r="C443" t="str">
        <f>CONCATENATE($C$4,": ",CONCATENATE("N[",Worksheet!L437,"]"))</f>
        <v xml:space="preserve"> (Сплит система) Холодопроизводительность: N[5,5]</v>
      </c>
      <c r="D443" t="str">
        <f>CONCATENATE($D$4,": ",CONCATENATE("N[",Worksheet!AC437,"]"))</f>
        <v xml:space="preserve"> (Сплит система) Площадь помещения: N[31]</v>
      </c>
      <c r="E443" t="str">
        <f>CONCATENATE($E$4,": ",IF(Worksheet!K437="Y",CONCATENATE("S[","да]"),CONCATENATE("S[","нет]")))</f>
        <v xml:space="preserve"> (Сплит система) Инвертор: S[нет]</v>
      </c>
      <c r="F443" t="str">
        <f>CONCATENATE($F$4,": ",CONCATENATE("N[",Worksheet!M437,"]"))</f>
        <v xml:space="preserve"> (Сплит система) Теплопроизводительность: N[5,7]</v>
      </c>
      <c r="G443" t="str">
        <f>CONCATENATE($G$4,": ",CONCATENATE("N[",Worksheet!N437,"]"))</f>
        <v xml:space="preserve"> (Потребляемая мощность) Охлаждение: N[2]</v>
      </c>
      <c r="H443" t="str">
        <f>CONCATENATE($H$4,": ",CONCATENATE("N[",Worksheet!O437,"]"))</f>
        <v xml:space="preserve"> (Потребляемая мощность) Обогрев: N[2]</v>
      </c>
      <c r="I443" t="str">
        <f t="shared" si="62"/>
        <v xml:space="preserve"> (Рабочий ток) Охлаждение: </v>
      </c>
      <c r="J443" t="str">
        <f t="shared" si="72"/>
        <v xml:space="preserve"> (Рабочий ток) Обогрев: </v>
      </c>
      <c r="K443" t="str">
        <f t="shared" si="72"/>
        <v xml:space="preserve"> (Рабочий ток) Обогрев: </v>
      </c>
      <c r="L443" t="str">
        <f>CONCATENATE($L$4,": ",CONCATENATE("S[",Worksheet!AT437,"]"))</f>
        <v xml:space="preserve"> (Рабочий ток) Хладагент: S[R410A]</v>
      </c>
      <c r="M443" t="str">
        <f t="shared" si="64"/>
        <v xml:space="preserve"> (Рабочий ток) Количество хладагента: </v>
      </c>
      <c r="N443" t="str">
        <f t="shared" si="65"/>
        <v xml:space="preserve"> (Рабочий ток) Объем рециркулируемого воздуха внутреннего блока: </v>
      </c>
      <c r="O443" t="str">
        <f t="shared" si="66"/>
        <v xml:space="preserve"> (Внутренний блок) Размеры (Ш × Г × В): </v>
      </c>
      <c r="P443" t="str">
        <f t="shared" si="67"/>
        <v xml:space="preserve"> (Внутренний блок) Упаковка (Ш × Г × В): </v>
      </c>
      <c r="Q443" t="str">
        <f t="shared" si="68"/>
        <v xml:space="preserve"> (Внутренний блок) Масса (нетто / брутто): </v>
      </c>
      <c r="R443" t="str">
        <f>CONCATENATE($R$4,": ",CONCATENATE("S[",CONCATENATE(Worksheet!R437," / ",Worksheet!S437),"]"))</f>
        <v xml:space="preserve"> (Внутренний блок) Уровень шума мин. / макс.: S[ / ]</v>
      </c>
      <c r="S443" t="str">
        <f>CONCATENATE($S$4,": ",CONCATENATE("S[",Worksheet!AK437,"]"))</f>
        <v xml:space="preserve"> (Наружный блок) Марка компрессора: S[Gree]</v>
      </c>
      <c r="T443" t="str">
        <f t="shared" si="69"/>
        <v xml:space="preserve"> (Наружный блок) Размеры (Ш × Г × В): </v>
      </c>
      <c r="U443" t="str">
        <f t="shared" si="70"/>
        <v xml:space="preserve"> (Наружный блок) Упаковка (Ш × Г × В): </v>
      </c>
      <c r="V443" t="str">
        <f t="shared" si="71"/>
        <v xml:space="preserve"> (Наружный блок) Масса (нетто / брутто): </v>
      </c>
      <c r="W443" t="str">
        <f>CONCATENATE($W$4,": ",CONCATENATE("N[",Worksheet!V437,"]"))</f>
        <v xml:space="preserve"> (Наружный блок) Максимальный уровень шума: N[]</v>
      </c>
      <c r="X443" t="str">
        <f>CONCATENATE("N[",Worksheet!AM437,"]")</f>
        <v>N[6,35]</v>
      </c>
      <c r="Y443" t="str">
        <f>CONCATENATE($Y$4,": ",CONCATENATE("N[",Worksheet!AN437,"]"))</f>
        <v xml:space="preserve"> (Соединительные трубы) Газовая линия : N[12,7]</v>
      </c>
      <c r="Z443" t="str">
        <f>CONCATENATE($Z$4,": ",CONCATENATE("N[",Worksheet!P437,"]"))</f>
        <v xml:space="preserve"> (Соединительные трубы) Максимальная длина трубопровода: N[25]</v>
      </c>
      <c r="AA443" t="str">
        <f>CONCATENATE($AA$4,": ",CONCATENATE("S[",Worksheet!Q437,"]"))</f>
        <v xml:space="preserve"> (Соединительные трубы) Максимальный перепад высот: S[15]</v>
      </c>
      <c r="AB443" t="str">
        <f>CONCATENATE($AB$4,": ",CONCATENATE("S[",CONCATENATE("от ",Worksheet!W437," до +",Worksheet!X437),"]"))</f>
        <v xml:space="preserve"> (Допустимая темп. наружного воздуха) Охлаждение: S[от -15 до +43]</v>
      </c>
      <c r="AC443" t="str">
        <f>CONCATENATE($AC$4,": ",CONCATENATE("S[",CONCATENATE("от ",Worksheet!Y437," до +",Worksheet!Z437),"]"))</f>
        <v xml:space="preserve"> (Допустимая темп. наружного воздуха) Обогрев: S[от -15 до +24]</v>
      </c>
    </row>
    <row r="444" spans="1:29" x14ac:dyDescent="0.25">
      <c r="A444" t="str">
        <f>CONCATENATE($A$4,": ",CONCATENATE("E[",Worksheet!B438,"]"))</f>
        <v>Производитель: E[TOSOT]</v>
      </c>
      <c r="B444" s="11" t="str">
        <f>CONCATENATE($B$4,": ",CONCATENATE(Worksheet!C438,"[",IF(LEFT(TRIM(Worksheet!D438),6)="Сплит-","Сплит-система",IF(LEFT(TRIM(Worksheet!D438),1)="Блок н","Наружный блок","Блок внутренний")),"]"))</f>
        <v xml:space="preserve"> Тип: PAC[Сплит-система]</v>
      </c>
      <c r="C444" t="str">
        <f>CONCATENATE($C$4,": ",CONCATENATE("N[",Worksheet!L438,"]"))</f>
        <v xml:space="preserve"> (Сплит система) Холодопроизводительность: N[5]</v>
      </c>
      <c r="D444" t="str">
        <f>CONCATENATE($D$4,": ",CONCATENATE("N[",Worksheet!AC438,"]"))</f>
        <v xml:space="preserve"> (Сплит система) Площадь помещения: N[]</v>
      </c>
      <c r="E444" t="str">
        <f>CONCATENATE($E$4,": ",IF(Worksheet!K438="Y",CONCATENATE("S[","да]"),CONCATENATE("S[","нет]")))</f>
        <v xml:space="preserve"> (Сплит система) Инвертор: S[нет]</v>
      </c>
      <c r="F444" t="str">
        <f>CONCATENATE($F$4,": ",CONCATENATE("N[",Worksheet!M438,"]"))</f>
        <v xml:space="preserve"> (Сплит система) Теплопроизводительность: N[5,2]</v>
      </c>
      <c r="G444" t="str">
        <f>CONCATENATE($G$4,": ",CONCATENATE("N[",Worksheet!N438,"]"))</f>
        <v xml:space="preserve"> (Потребляемая мощность) Охлаждение: N[1,65]</v>
      </c>
      <c r="H444" t="str">
        <f>CONCATENATE($H$4,": ",CONCATENATE("N[",Worksheet!O438,"]"))</f>
        <v xml:space="preserve"> (Потребляемая мощность) Обогрев: N[1,45]</v>
      </c>
      <c r="I444" t="str">
        <f t="shared" si="62"/>
        <v xml:space="preserve"> (Рабочий ток) Охлаждение: </v>
      </c>
      <c r="J444" t="str">
        <f t="shared" si="72"/>
        <v xml:space="preserve"> (Рабочий ток) Обогрев: </v>
      </c>
      <c r="K444" t="str">
        <f t="shared" si="72"/>
        <v xml:space="preserve"> (Рабочий ток) Обогрев: </v>
      </c>
      <c r="L444" t="str">
        <f>CONCATENATE($L$4,": ",CONCATENATE("S[",Worksheet!AT438,"]"))</f>
        <v xml:space="preserve"> (Рабочий ток) Хладагент: S[R410A]</v>
      </c>
      <c r="M444" t="str">
        <f t="shared" si="64"/>
        <v xml:space="preserve"> (Рабочий ток) Количество хладагента: </v>
      </c>
      <c r="N444" t="str">
        <f t="shared" si="65"/>
        <v xml:space="preserve"> (Рабочий ток) Объем рециркулируемого воздуха внутреннего блока: </v>
      </c>
      <c r="O444" t="str">
        <f t="shared" si="66"/>
        <v xml:space="preserve"> (Внутренний блок) Размеры (Ш × Г × В): </v>
      </c>
      <c r="P444" t="str">
        <f t="shared" si="67"/>
        <v xml:space="preserve"> (Внутренний блок) Упаковка (Ш × Г × В): </v>
      </c>
      <c r="Q444" t="str">
        <f t="shared" si="68"/>
        <v xml:space="preserve"> (Внутренний блок) Масса (нетто / брутто): </v>
      </c>
      <c r="R444" t="str">
        <f>CONCATENATE($R$4,": ",CONCATENATE("S[",CONCATENATE(Worksheet!R438," / ",Worksheet!S438),"]"))</f>
        <v xml:space="preserve"> (Внутренний блок) Уровень шума мин. / макс.: S[ / ]</v>
      </c>
      <c r="S444" t="str">
        <f>CONCATENATE($S$4,": ",CONCATENATE("S[",Worksheet!AK438,"]"))</f>
        <v xml:space="preserve"> (Наружный блок) Марка компрессора: S[Gree]</v>
      </c>
      <c r="T444" t="str">
        <f t="shared" si="69"/>
        <v xml:space="preserve"> (Наружный блок) Размеры (Ш × Г × В): </v>
      </c>
      <c r="U444" t="str">
        <f t="shared" si="70"/>
        <v xml:space="preserve"> (Наружный блок) Упаковка (Ш × Г × В): </v>
      </c>
      <c r="V444" t="str">
        <f t="shared" si="71"/>
        <v xml:space="preserve"> (Наружный блок) Масса (нетто / брутто): </v>
      </c>
      <c r="W444" t="str">
        <f>CONCATENATE($W$4,": ",CONCATENATE("N[",Worksheet!V438,"]"))</f>
        <v xml:space="preserve"> (Наружный блок) Максимальный уровень шума: N[]</v>
      </c>
      <c r="X444" t="str">
        <f>CONCATENATE("N[",Worksheet!AM438,"]")</f>
        <v>N[6,35]</v>
      </c>
      <c r="Y444" t="str">
        <f>CONCATENATE($Y$4,": ",CONCATENATE("N[",Worksheet!AN438,"]"))</f>
        <v xml:space="preserve"> (Соединительные трубы) Газовая линия : N[12,7]</v>
      </c>
      <c r="Z444" t="str">
        <f>CONCATENATE($Z$4,": ",CONCATENATE("N[",Worksheet!P438,"]"))</f>
        <v xml:space="preserve"> (Соединительные трубы) Максимальная длина трубопровода: N[30]</v>
      </c>
      <c r="AA444" t="str">
        <f>CONCATENATE($AA$4,": ",CONCATENATE("S[",Worksheet!Q438,"]"))</f>
        <v xml:space="preserve"> (Соединительные трубы) Максимальный перепад высот: S[15]</v>
      </c>
      <c r="AB444" t="str">
        <f>CONCATENATE($AB$4,": ",CONCATENATE("S[",CONCATENATE("от ",Worksheet!W438," до +",Worksheet!X438),"]"))</f>
        <v xml:space="preserve"> (Допустимая темп. наружного воздуха) Охлаждение: S[от -15 до +48]</v>
      </c>
      <c r="AC444" t="str">
        <f>CONCATENATE($AC$4,": ",CONCATENATE("S[",CONCATENATE("от ",Worksheet!Y438," до +",Worksheet!Z438),"]"))</f>
        <v xml:space="preserve"> (Допустимая темп. наружного воздуха) Обогрев: S[от -15 до +24]</v>
      </c>
    </row>
    <row r="445" spans="1:29" x14ac:dyDescent="0.25">
      <c r="A445" t="str">
        <f>CONCATENATE($A$4,": ",CONCATENATE("E[",Worksheet!B439,"]"))</f>
        <v>Производитель: E[TOSOT]</v>
      </c>
      <c r="B445" s="11" t="str">
        <f>CONCATENATE($B$4,": ",CONCATENATE(Worksheet!C439,"[",IF(LEFT(TRIM(Worksheet!D439),6)="Сплит-","Сплит-система",IF(LEFT(TRIM(Worksheet!D439),1)="Блок н","Наружный блок","Блок внутренний")),"]"))</f>
        <v xml:space="preserve"> Тип: PAC[Сплит-система]</v>
      </c>
      <c r="C445" t="str">
        <f>CONCATENATE($C$4,": ",CONCATENATE("N[",Worksheet!L439,"]"))</f>
        <v xml:space="preserve"> (Сплит система) Холодопроизводительность: N[7,2]</v>
      </c>
      <c r="D445" t="str">
        <f>CONCATENATE($D$4,": ",CONCATENATE("N[",Worksheet!AC439,"]"))</f>
        <v xml:space="preserve"> (Сплит система) Площадь помещения: N[41]</v>
      </c>
      <c r="E445" t="str">
        <f>CONCATENATE($E$4,": ",IF(Worksheet!K439="Y",CONCATENATE("S[","да]"),CONCATENATE("S[","нет]")))</f>
        <v xml:space="preserve"> (Сплит система) Инвертор: S[нет]</v>
      </c>
      <c r="F445" t="str">
        <f>CONCATENATE($F$4,": ",CONCATENATE("N[",Worksheet!M439,"]"))</f>
        <v xml:space="preserve"> (Сплит система) Теплопроизводительность: N[8,2]</v>
      </c>
      <c r="G445" t="str">
        <f>CONCATENATE($G$4,": ",CONCATENATE("N[",Worksheet!N439,"]"))</f>
        <v xml:space="preserve"> (Потребляемая мощность) Охлаждение: N[2,5]</v>
      </c>
      <c r="H445" t="str">
        <f>CONCATENATE($H$4,": ",CONCATENATE("N[",Worksheet!O439,"]"))</f>
        <v xml:space="preserve"> (Потребляемая мощность) Обогрев: N[2,4]</v>
      </c>
      <c r="I445" t="str">
        <f t="shared" si="62"/>
        <v xml:space="preserve"> (Рабочий ток) Охлаждение: </v>
      </c>
      <c r="J445" t="str">
        <f t="shared" si="72"/>
        <v xml:space="preserve"> (Рабочий ток) Обогрев: </v>
      </c>
      <c r="K445" t="str">
        <f t="shared" si="72"/>
        <v xml:space="preserve"> (Рабочий ток) Обогрев: </v>
      </c>
      <c r="L445" t="str">
        <f>CONCATENATE($L$4,": ",CONCATENATE("S[",Worksheet!AT439,"]"))</f>
        <v xml:space="preserve"> (Рабочий ток) Хладагент: S[R410A]</v>
      </c>
      <c r="M445" t="str">
        <f t="shared" si="64"/>
        <v xml:space="preserve"> (Рабочий ток) Количество хладагента: </v>
      </c>
      <c r="N445" t="str">
        <f t="shared" si="65"/>
        <v xml:space="preserve"> (Рабочий ток) Объем рециркулируемого воздуха внутреннего блока: </v>
      </c>
      <c r="O445" t="str">
        <f t="shared" si="66"/>
        <v xml:space="preserve"> (Внутренний блок) Размеры (Ш × Г × В): </v>
      </c>
      <c r="P445" t="str">
        <f t="shared" si="67"/>
        <v xml:space="preserve"> (Внутренний блок) Упаковка (Ш × Г × В): </v>
      </c>
      <c r="Q445" t="str">
        <f t="shared" si="68"/>
        <v xml:space="preserve"> (Внутренний блок) Масса (нетто / брутто): </v>
      </c>
      <c r="R445" t="str">
        <f>CONCATENATE($R$4,": ",CONCATENATE("S[",CONCATENATE(Worksheet!R439," / ",Worksheet!S439),"]"))</f>
        <v xml:space="preserve"> (Внутренний блок) Уровень шума мин. / макс.: S[ / ]</v>
      </c>
      <c r="S445" t="str">
        <f>CONCATENATE($S$4,": ",CONCATENATE("S[",Worksheet!AK439,"]"))</f>
        <v xml:space="preserve"> (Наружный блок) Марка компрессора: S[Gree]</v>
      </c>
      <c r="T445" t="str">
        <f t="shared" si="69"/>
        <v xml:space="preserve"> (Наружный блок) Размеры (Ш × Г × В): </v>
      </c>
      <c r="U445" t="str">
        <f t="shared" si="70"/>
        <v xml:space="preserve"> (Наружный блок) Упаковка (Ш × Г × В): </v>
      </c>
      <c r="V445" t="str">
        <f t="shared" si="71"/>
        <v xml:space="preserve"> (Наружный блок) Масса (нетто / брутто): </v>
      </c>
      <c r="W445" t="str">
        <f>CONCATENATE($W$4,": ",CONCATENATE("N[",Worksheet!V439,"]"))</f>
        <v xml:space="preserve"> (Наружный блок) Максимальный уровень шума: N[]</v>
      </c>
      <c r="X445" t="str">
        <f>CONCATENATE("N[",Worksheet!AM439,"]")</f>
        <v>N[9,52]</v>
      </c>
      <c r="Y445" t="str">
        <f>CONCATENATE($Y$4,": ",CONCATENATE("N[",Worksheet!AN439,"]"))</f>
        <v xml:space="preserve"> (Соединительные трубы) Газовая линия : N[15,8]</v>
      </c>
      <c r="Z445" t="str">
        <f>CONCATENATE($Z$4,": ",CONCATENATE("N[",Worksheet!P439,"]"))</f>
        <v xml:space="preserve"> (Соединительные трубы) Максимальная длина трубопровода: N[30]</v>
      </c>
      <c r="AA445" t="str">
        <f>CONCATENATE($AA$4,": ",CONCATENATE("S[",Worksheet!Q439,"]"))</f>
        <v xml:space="preserve"> (Соединительные трубы) Максимальный перепад высот: S[15]</v>
      </c>
      <c r="AB445" t="str">
        <f>CONCATENATE($AB$4,": ",CONCATENATE("S[",CONCATENATE("от ",Worksheet!W439," до +",Worksheet!X439),"]"))</f>
        <v xml:space="preserve"> (Допустимая темп. наружного воздуха) Охлаждение: S[от -15 до +43]</v>
      </c>
      <c r="AC445" t="str">
        <f>CONCATENATE($AC$4,": ",CONCATENATE("S[",CONCATENATE("от ",Worksheet!Y439," до +",Worksheet!Z439),"]"))</f>
        <v xml:space="preserve"> (Допустимая темп. наружного воздуха) Обогрев: S[от -15 до +24]</v>
      </c>
    </row>
    <row r="446" spans="1:29" x14ac:dyDescent="0.25">
      <c r="A446" t="str">
        <f>CONCATENATE($A$4,": ",CONCATENATE("E[",Worksheet!B440,"]"))</f>
        <v>Производитель: E[TOSOT]</v>
      </c>
      <c r="B446" s="11" t="str">
        <f>CONCATENATE($B$4,": ",CONCATENATE(Worksheet!C440,"[",IF(LEFT(TRIM(Worksheet!D440),6)="Сплит-","Сплит-система",IF(LEFT(TRIM(Worksheet!D440),1)="Блок н","Наружный блок","Блок внутренний")),"]"))</f>
        <v xml:space="preserve"> Тип: PAC[Сплит-система]</v>
      </c>
      <c r="C446" t="str">
        <f>CONCATENATE($C$4,": ",CONCATENATE("N[",Worksheet!L440,"]"))</f>
        <v xml:space="preserve"> (Сплит система) Холодопроизводительность: N[7,3]</v>
      </c>
      <c r="D446" t="str">
        <f>CONCATENATE($D$4,": ",CONCATENATE("N[",Worksheet!AC440,"]"))</f>
        <v xml:space="preserve"> (Сплит система) Площадь помещения: N[]</v>
      </c>
      <c r="E446" t="str">
        <f>CONCATENATE($E$4,": ",IF(Worksheet!K440="Y",CONCATENATE("S[","да]"),CONCATENATE("S[","нет]")))</f>
        <v xml:space="preserve"> (Сплит система) Инвертор: S[нет]</v>
      </c>
      <c r="F446" t="str">
        <f>CONCATENATE($F$4,": ",CONCATENATE("N[",Worksheet!M440,"]"))</f>
        <v xml:space="preserve"> (Сплит система) Теплопроизводительность: N[7,7]</v>
      </c>
      <c r="G446" t="str">
        <f>CONCATENATE($G$4,": ",CONCATENATE("N[",Worksheet!N440,"]"))</f>
        <v xml:space="preserve"> (Потребляемая мощность) Охлаждение: N[2,25]</v>
      </c>
      <c r="H446" t="str">
        <f>CONCATENATE($H$4,": ",CONCATENATE("N[",Worksheet!O440,"]"))</f>
        <v xml:space="preserve"> (Потребляемая мощность) Обогрев: N[2,2]</v>
      </c>
      <c r="I446" t="str">
        <f t="shared" si="62"/>
        <v xml:space="preserve"> (Рабочий ток) Охлаждение: </v>
      </c>
      <c r="J446" t="str">
        <f t="shared" si="72"/>
        <v xml:space="preserve"> (Рабочий ток) Обогрев: </v>
      </c>
      <c r="K446" t="str">
        <f t="shared" si="72"/>
        <v xml:space="preserve"> (Рабочий ток) Обогрев: </v>
      </c>
      <c r="L446" t="str">
        <f>CONCATENATE($L$4,": ",CONCATENATE("S[",Worksheet!AT440,"]"))</f>
        <v xml:space="preserve"> (Рабочий ток) Хладагент: S[R410A]</v>
      </c>
      <c r="M446" t="str">
        <f t="shared" si="64"/>
        <v xml:space="preserve"> (Рабочий ток) Количество хладагента: </v>
      </c>
      <c r="N446" t="str">
        <f t="shared" si="65"/>
        <v xml:space="preserve"> (Рабочий ток) Объем рециркулируемого воздуха внутреннего блока: </v>
      </c>
      <c r="O446" t="str">
        <f t="shared" si="66"/>
        <v xml:space="preserve"> (Внутренний блок) Размеры (Ш × Г × В): </v>
      </c>
      <c r="P446" t="str">
        <f t="shared" si="67"/>
        <v xml:space="preserve"> (Внутренний блок) Упаковка (Ш × Г × В): </v>
      </c>
      <c r="Q446" t="str">
        <f t="shared" si="68"/>
        <v xml:space="preserve"> (Внутренний блок) Масса (нетто / брутто): </v>
      </c>
      <c r="R446" t="str">
        <f>CONCATENATE($R$4,": ",CONCATENATE("S[",CONCATENATE(Worksheet!R440," / ",Worksheet!S440),"]"))</f>
        <v xml:space="preserve"> (Внутренний блок) Уровень шума мин. / макс.: S[ / ]</v>
      </c>
      <c r="S446" t="str">
        <f>CONCATENATE($S$4,": ",CONCATENATE("S[",Worksheet!AK440,"]"))</f>
        <v xml:space="preserve"> (Наружный блок) Марка компрессора: S[Gree]</v>
      </c>
      <c r="T446" t="str">
        <f t="shared" si="69"/>
        <v xml:space="preserve"> (Наружный блок) Размеры (Ш × Г × В): </v>
      </c>
      <c r="U446" t="str">
        <f t="shared" si="70"/>
        <v xml:space="preserve"> (Наружный блок) Упаковка (Ш × Г × В): </v>
      </c>
      <c r="V446" t="str">
        <f t="shared" si="71"/>
        <v xml:space="preserve"> (Наружный блок) Масса (нетто / брутто): </v>
      </c>
      <c r="W446" t="str">
        <f>CONCATENATE($W$4,": ",CONCATENATE("N[",Worksheet!V440,"]"))</f>
        <v xml:space="preserve"> (Наружный блок) Максимальный уровень шума: N[]</v>
      </c>
      <c r="X446" t="str">
        <f>CONCATENATE("N[",Worksheet!AM440,"]")</f>
        <v>N[9,52]</v>
      </c>
      <c r="Y446" t="str">
        <f>CONCATENATE($Y$4,": ",CONCATENATE("N[",Worksheet!AN440,"]"))</f>
        <v xml:space="preserve"> (Соединительные трубы) Газовая линия : N[15,88]</v>
      </c>
      <c r="Z446" t="str">
        <f>CONCATENATE($Z$4,": ",CONCATENATE("N[",Worksheet!P440,"]"))</f>
        <v xml:space="preserve"> (Соединительные трубы) Максимальная длина трубопровода: N[30]</v>
      </c>
      <c r="AA446" t="str">
        <f>CONCATENATE($AA$4,": ",CONCATENATE("S[",Worksheet!Q440,"]"))</f>
        <v xml:space="preserve"> (Соединительные трубы) Максимальный перепад высот: S[15]</v>
      </c>
      <c r="AB446" t="str">
        <f>CONCATENATE($AB$4,": ",CONCATENATE("S[",CONCATENATE("от ",Worksheet!W440," до +",Worksheet!X440),"]"))</f>
        <v xml:space="preserve"> (Допустимая темп. наружного воздуха) Охлаждение: S[от -15 до +48]</v>
      </c>
      <c r="AC446" t="str">
        <f>CONCATENATE($AC$4,": ",CONCATENATE("S[",CONCATENATE("от ",Worksheet!Y440," до +",Worksheet!Z440),"]"))</f>
        <v xml:space="preserve"> (Допустимая темп. наружного воздуха) Обогрев: S[от -15 до +24]</v>
      </c>
    </row>
    <row r="447" spans="1:29" x14ac:dyDescent="0.25">
      <c r="A447" t="str">
        <f>CONCATENATE($A$4,": ",CONCATENATE("E[",Worksheet!B441,"]"))</f>
        <v>Производитель: E[TOSOT]</v>
      </c>
      <c r="B447" s="11" t="str">
        <f>CONCATENATE($B$4,": ",CONCATENATE(Worksheet!C441,"[",IF(LEFT(TRIM(Worksheet!D441),6)="Сплит-","Сплит-система",IF(LEFT(TRIM(Worksheet!D441),1)="Блок н","Наружный блок","Блок внутренний")),"]"))</f>
        <v xml:space="preserve"> Тип: PAC[Сплит-система]</v>
      </c>
      <c r="C447" t="str">
        <f>CONCATENATE($C$4,": ",CONCATENATE("N[",Worksheet!L441,"]"))</f>
        <v xml:space="preserve"> (Сплит система) Холодопроизводительность: N[10,6]</v>
      </c>
      <c r="D447" t="str">
        <f>CONCATENATE($D$4,": ",CONCATENATE("N[",Worksheet!AC441,"]"))</f>
        <v xml:space="preserve"> (Сплит система) Площадь помещения: N[60]</v>
      </c>
      <c r="E447" t="str">
        <f>CONCATENATE($E$4,": ",IF(Worksheet!K441="Y",CONCATENATE("S[","да]"),CONCATENATE("S[","нет]")))</f>
        <v xml:space="preserve"> (Сплит система) Инвертор: S[нет]</v>
      </c>
      <c r="F447" t="str">
        <f>CONCATENATE($F$4,": ",CONCATENATE("N[",Worksheet!M441,"]"))</f>
        <v xml:space="preserve"> (Сплит система) Теплопроизводительность: N[11,8]</v>
      </c>
      <c r="G447" t="str">
        <f>CONCATENATE($G$4,": ",CONCATENATE("N[",Worksheet!N441,"]"))</f>
        <v xml:space="preserve"> (Потребляемая мощность) Охлаждение: N[3,6]</v>
      </c>
      <c r="H447" t="str">
        <f>CONCATENATE($H$4,": ",CONCATENATE("N[",Worksheet!O441,"]"))</f>
        <v xml:space="preserve"> (Потребляемая мощность) Обогрев: N[3,6]</v>
      </c>
      <c r="I447" t="str">
        <f t="shared" si="62"/>
        <v xml:space="preserve"> (Рабочий ток) Охлаждение: </v>
      </c>
      <c r="J447" t="str">
        <f t="shared" si="72"/>
        <v xml:space="preserve"> (Рабочий ток) Обогрев: </v>
      </c>
      <c r="K447" t="str">
        <f t="shared" si="72"/>
        <v xml:space="preserve"> (Рабочий ток) Обогрев: </v>
      </c>
      <c r="L447" t="str">
        <f>CONCATENATE($L$4,": ",CONCATENATE("S[",Worksheet!AT441,"]"))</f>
        <v xml:space="preserve"> (Рабочий ток) Хладагент: S[R410A]</v>
      </c>
      <c r="M447" t="str">
        <f t="shared" si="64"/>
        <v xml:space="preserve"> (Рабочий ток) Количество хладагента: </v>
      </c>
      <c r="N447" t="str">
        <f t="shared" si="65"/>
        <v xml:space="preserve"> (Рабочий ток) Объем рециркулируемого воздуха внутреннего блока: </v>
      </c>
      <c r="O447" t="str">
        <f t="shared" si="66"/>
        <v xml:space="preserve"> (Внутренний блок) Размеры (Ш × Г × В): </v>
      </c>
      <c r="P447" t="str">
        <f t="shared" si="67"/>
        <v xml:space="preserve"> (Внутренний блок) Упаковка (Ш × Г × В): </v>
      </c>
      <c r="Q447" t="str">
        <f t="shared" si="68"/>
        <v xml:space="preserve"> (Внутренний блок) Масса (нетто / брутто): </v>
      </c>
      <c r="R447" t="str">
        <f>CONCATENATE($R$4,": ",CONCATENATE("S[",CONCATENATE(Worksheet!R441," / ",Worksheet!S441),"]"))</f>
        <v xml:space="preserve"> (Внутренний блок) Уровень шума мин. / макс.: S[ / ]</v>
      </c>
      <c r="S447" t="str">
        <f>CONCATENATE($S$4,": ",CONCATENATE("S[",Worksheet!AK441,"]"))</f>
        <v xml:space="preserve"> (Наружный блок) Марка компрессора: S[HITACHI]</v>
      </c>
      <c r="T447" t="str">
        <f t="shared" si="69"/>
        <v xml:space="preserve"> (Наружный блок) Размеры (Ш × Г × В): </v>
      </c>
      <c r="U447" t="str">
        <f t="shared" si="70"/>
        <v xml:space="preserve"> (Наружный блок) Упаковка (Ш × Г × В): </v>
      </c>
      <c r="V447" t="str">
        <f t="shared" si="71"/>
        <v xml:space="preserve"> (Наружный блок) Масса (нетто / брутто): </v>
      </c>
      <c r="W447" t="str">
        <f>CONCATENATE($W$4,": ",CONCATENATE("N[",Worksheet!V441,"]"))</f>
        <v xml:space="preserve"> (Наружный блок) Максимальный уровень шума: N[]</v>
      </c>
      <c r="X447" t="str">
        <f>CONCATENATE("N[",Worksheet!AM441,"]")</f>
        <v>N[9,52]</v>
      </c>
      <c r="Y447" t="str">
        <f>CONCATENATE($Y$4,": ",CONCATENATE("N[",Worksheet!AN441,"]"))</f>
        <v xml:space="preserve"> (Соединительные трубы) Газовая линия : N[19]</v>
      </c>
      <c r="Z447" t="str">
        <f>CONCATENATE($Z$4,": ",CONCATENATE("N[",Worksheet!P441,"]"))</f>
        <v xml:space="preserve"> (Соединительные трубы) Максимальная длина трубопровода: N[30]</v>
      </c>
      <c r="AA447" t="str">
        <f>CONCATENATE($AA$4,": ",CONCATENATE("S[",Worksheet!Q441,"]"))</f>
        <v xml:space="preserve"> (Соединительные трубы) Максимальный перепад высот: S[15]</v>
      </c>
      <c r="AB447" t="str">
        <f>CONCATENATE($AB$4,": ",CONCATENATE("S[",CONCATENATE("от ",Worksheet!W441," до +",Worksheet!X441),"]"))</f>
        <v xml:space="preserve"> (Допустимая темп. наружного воздуха) Охлаждение: S[от -15 до +43]</v>
      </c>
      <c r="AC447" t="str">
        <f>CONCATENATE($AC$4,": ",CONCATENATE("S[",CONCATENATE("от ",Worksheet!Y441," до +",Worksheet!Z441),"]"))</f>
        <v xml:space="preserve"> (Допустимая темп. наружного воздуха) Обогрев: S[от -15 до +24]</v>
      </c>
    </row>
    <row r="448" spans="1:29" x14ac:dyDescent="0.25">
      <c r="A448" t="str">
        <f>CONCATENATE($A$4,": ",CONCATENATE("E[",Worksheet!B442,"]"))</f>
        <v>Производитель: E[TOSOT]</v>
      </c>
      <c r="B448" s="11" t="str">
        <f>CONCATENATE($B$4,": ",CONCATENATE(Worksheet!C442,"[",IF(LEFT(TRIM(Worksheet!D442),6)="Сплит-","Сплит-система",IF(LEFT(TRIM(Worksheet!D442),1)="Блок н","Наружный блок","Блок внутренний")),"]"))</f>
        <v xml:space="preserve"> Тип: PAC[Сплит-система]</v>
      </c>
      <c r="C448" t="str">
        <f>CONCATENATE($C$4,": ",CONCATENATE("N[",Worksheet!L442,"]"))</f>
        <v xml:space="preserve"> (Сплит система) Холодопроизводительность: N[10,1]</v>
      </c>
      <c r="D448" t="str">
        <f>CONCATENATE($D$4,": ",CONCATENATE("N[",Worksheet!AC442,"]"))</f>
        <v xml:space="preserve"> (Сплит система) Площадь помещения: N[]</v>
      </c>
      <c r="E448" t="str">
        <f>CONCATENATE($E$4,": ",IF(Worksheet!K442="Y",CONCATENATE("S[","да]"),CONCATENATE("S[","нет]")))</f>
        <v xml:space="preserve"> (Сплит система) Инвертор: S[нет]</v>
      </c>
      <c r="F448" t="str">
        <f>CONCATENATE($F$4,": ",CONCATENATE("N[",Worksheet!M442,"]"))</f>
        <v xml:space="preserve"> (Сплит система) Теплопроизводительность: N[12]</v>
      </c>
      <c r="G448" t="str">
        <f>CONCATENATE($G$4,": ",CONCATENATE("N[",Worksheet!N442,"]"))</f>
        <v xml:space="preserve"> (Потребляемая мощность) Охлаждение: N[3,2]</v>
      </c>
      <c r="H448" t="str">
        <f>CONCATENATE($H$4,": ",CONCATENATE("N[",Worksheet!O442,"]"))</f>
        <v xml:space="preserve"> (Потребляемая мощность) Обогрев: N[3,4]</v>
      </c>
      <c r="I448" t="str">
        <f t="shared" si="62"/>
        <v xml:space="preserve"> (Рабочий ток) Охлаждение: </v>
      </c>
      <c r="J448" t="str">
        <f t="shared" si="72"/>
        <v xml:space="preserve"> (Рабочий ток) Обогрев: </v>
      </c>
      <c r="K448" t="str">
        <f t="shared" si="72"/>
        <v xml:space="preserve"> (Рабочий ток) Обогрев: </v>
      </c>
      <c r="L448" t="str">
        <f>CONCATENATE($L$4,": ",CONCATENATE("S[",Worksheet!AT442,"]"))</f>
        <v xml:space="preserve"> (Рабочий ток) Хладагент: S[R410A]</v>
      </c>
      <c r="M448" t="str">
        <f t="shared" si="64"/>
        <v xml:space="preserve"> (Рабочий ток) Количество хладагента: </v>
      </c>
      <c r="N448" t="str">
        <f t="shared" si="65"/>
        <v xml:space="preserve"> (Рабочий ток) Объем рециркулируемого воздуха внутреннего блока: </v>
      </c>
      <c r="O448" t="str">
        <f t="shared" si="66"/>
        <v xml:space="preserve"> (Внутренний блок) Размеры (Ш × Г × В): </v>
      </c>
      <c r="P448" t="str">
        <f t="shared" si="67"/>
        <v xml:space="preserve"> (Внутренний блок) Упаковка (Ш × Г × В): </v>
      </c>
      <c r="Q448" t="str">
        <f t="shared" si="68"/>
        <v xml:space="preserve"> (Внутренний блок) Масса (нетто / брутто): </v>
      </c>
      <c r="R448" t="str">
        <f>CONCATENATE($R$4,": ",CONCATENATE("S[",CONCATENATE(Worksheet!R442," / ",Worksheet!S442),"]"))</f>
        <v xml:space="preserve"> (Внутренний блок) Уровень шума мин. / макс.: S[ / ]</v>
      </c>
      <c r="S448" t="str">
        <f>CONCATENATE($S$4,": ",CONCATENATE("S[",Worksheet!AK442,"]"))</f>
        <v xml:space="preserve"> (Наружный блок) Марка компрессора: S[Gree]</v>
      </c>
      <c r="T448" t="str">
        <f t="shared" si="69"/>
        <v xml:space="preserve"> (Наружный блок) Размеры (Ш × Г × В): </v>
      </c>
      <c r="U448" t="str">
        <f t="shared" si="70"/>
        <v xml:space="preserve"> (Наружный блок) Упаковка (Ш × Г × В): </v>
      </c>
      <c r="V448" t="str">
        <f t="shared" si="71"/>
        <v xml:space="preserve"> (Наружный блок) Масса (нетто / брутто): </v>
      </c>
      <c r="W448" t="str">
        <f>CONCATENATE($W$4,": ",CONCATENATE("N[",Worksheet!V442,"]"))</f>
        <v xml:space="preserve"> (Наружный блок) Максимальный уровень шума: N[]</v>
      </c>
      <c r="X448" t="str">
        <f>CONCATENATE("N[",Worksheet!AM442,"]")</f>
        <v>N[9,52]</v>
      </c>
      <c r="Y448" t="str">
        <f>CONCATENATE($Y$4,": ",CONCATENATE("N[",Worksheet!AN442,"]"))</f>
        <v xml:space="preserve"> (Соединительные трубы) Газовая линия : N[15,88]</v>
      </c>
      <c r="Z448" t="str">
        <f>CONCATENATE($Z$4,": ",CONCATENATE("N[",Worksheet!P442,"]"))</f>
        <v xml:space="preserve"> (Соединительные трубы) Максимальная длина трубопровода: N[30]</v>
      </c>
      <c r="AA448" t="str">
        <f>CONCATENATE($AA$4,": ",CONCATENATE("S[",Worksheet!Q442,"]"))</f>
        <v xml:space="preserve"> (Соединительные трубы) Максимальный перепад высот: S[20]</v>
      </c>
      <c r="AB448" t="str">
        <f>CONCATENATE($AB$4,": ",CONCATENATE("S[",CONCATENATE("от ",Worksheet!W442," до +",Worksheet!X442),"]"))</f>
        <v xml:space="preserve"> (Допустимая темп. наружного воздуха) Охлаждение: S[от -15 до +48]</v>
      </c>
      <c r="AC448" t="str">
        <f>CONCATENATE($AC$4,": ",CONCATENATE("S[",CONCATENATE("от ",Worksheet!Y442," до +",Worksheet!Z442),"]"))</f>
        <v xml:space="preserve"> (Допустимая темп. наружного воздуха) Обогрев: S[от -15 до +24]</v>
      </c>
    </row>
    <row r="449" spans="1:29" x14ac:dyDescent="0.25">
      <c r="A449" t="str">
        <f>CONCATENATE($A$4,": ",CONCATENATE("E[",Worksheet!B443,"]"))</f>
        <v>Производитель: E[TOSOT]</v>
      </c>
      <c r="B449" s="11" t="str">
        <f>CONCATENATE($B$4,": ",CONCATENATE(Worksheet!C443,"[",IF(LEFT(TRIM(Worksheet!D443),6)="Сплит-","Сплит-система",IF(LEFT(TRIM(Worksheet!D443),1)="Блок н","Наружный блок","Блок внутренний")),"]"))</f>
        <v xml:space="preserve"> Тип: PAC[Сплит-система]</v>
      </c>
      <c r="C449" t="str">
        <f>CONCATENATE($C$4,": ",CONCATENATE("N[",Worksheet!L443,"]"))</f>
        <v xml:space="preserve"> (Сплит система) Холодопроизводительность: N[12]</v>
      </c>
      <c r="D449" t="str">
        <f>CONCATENATE($D$4,": ",CONCATENATE("N[",Worksheet!AC443,"]"))</f>
        <v xml:space="preserve"> (Сплит система) Площадь помещения: N[68]</v>
      </c>
      <c r="E449" t="str">
        <f>CONCATENATE($E$4,": ",IF(Worksheet!K443="Y",CONCATENATE("S[","да]"),CONCATENATE("S[","нет]")))</f>
        <v xml:space="preserve"> (Сплит система) Инвертор: S[нет]</v>
      </c>
      <c r="F449" t="str">
        <f>CONCATENATE($F$4,": ",CONCATENATE("N[",Worksheet!M443,"]"))</f>
        <v xml:space="preserve"> (Сплит система) Теплопроизводительность: N[13,2]</v>
      </c>
      <c r="G449" t="str">
        <f>CONCATENATE($G$4,": ",CONCATENATE("N[",Worksheet!N443,"]"))</f>
        <v xml:space="preserve"> (Потребляемая мощность) Охлаждение: N[4,3]</v>
      </c>
      <c r="H449" t="str">
        <f>CONCATENATE($H$4,": ",CONCATENATE("N[",Worksheet!O443,"]"))</f>
        <v xml:space="preserve"> (Потребляемая мощность) Обогрев: N[4,1]</v>
      </c>
      <c r="I449" t="str">
        <f t="shared" si="62"/>
        <v xml:space="preserve"> (Рабочий ток) Охлаждение: </v>
      </c>
      <c r="J449" t="str">
        <f t="shared" si="72"/>
        <v xml:space="preserve"> (Рабочий ток) Обогрев: </v>
      </c>
      <c r="K449" t="str">
        <f t="shared" si="72"/>
        <v xml:space="preserve"> (Рабочий ток) Обогрев: </v>
      </c>
      <c r="L449" t="str">
        <f>CONCATENATE($L$4,": ",CONCATENATE("S[",Worksheet!AT443,"]"))</f>
        <v xml:space="preserve"> (Рабочий ток) Хладагент: S[R410A]</v>
      </c>
      <c r="M449" t="str">
        <f t="shared" si="64"/>
        <v xml:space="preserve"> (Рабочий ток) Количество хладагента: </v>
      </c>
      <c r="N449" t="str">
        <f t="shared" si="65"/>
        <v xml:space="preserve"> (Рабочий ток) Объем рециркулируемого воздуха внутреннего блока: </v>
      </c>
      <c r="O449" t="str">
        <f t="shared" si="66"/>
        <v xml:space="preserve"> (Внутренний блок) Размеры (Ш × Г × В): </v>
      </c>
      <c r="P449" t="str">
        <f t="shared" si="67"/>
        <v xml:space="preserve"> (Внутренний блок) Упаковка (Ш × Г × В): </v>
      </c>
      <c r="Q449" t="str">
        <f t="shared" si="68"/>
        <v xml:space="preserve"> (Внутренний блок) Масса (нетто / брутто): </v>
      </c>
      <c r="R449" t="str">
        <f>CONCATENATE($R$4,": ",CONCATENATE("S[",CONCATENATE(Worksheet!R443," / ",Worksheet!S443),"]"))</f>
        <v xml:space="preserve"> (Внутренний блок) Уровень шума мин. / макс.: S[ / ]</v>
      </c>
      <c r="S449" t="str">
        <f>CONCATENATE($S$4,": ",CONCATENATE("S[",Worksheet!AK443,"]"))</f>
        <v xml:space="preserve"> (Наружный блок) Марка компрессора: S[HITACHI]</v>
      </c>
      <c r="T449" t="str">
        <f t="shared" si="69"/>
        <v xml:space="preserve"> (Наружный блок) Размеры (Ш × Г × В): </v>
      </c>
      <c r="U449" t="str">
        <f t="shared" si="70"/>
        <v xml:space="preserve"> (Наружный блок) Упаковка (Ш × Г × В): </v>
      </c>
      <c r="V449" t="str">
        <f t="shared" si="71"/>
        <v xml:space="preserve"> (Наружный блок) Масса (нетто / брутто): </v>
      </c>
      <c r="W449" t="str">
        <f>CONCATENATE($W$4,": ",CONCATENATE("N[",Worksheet!V443,"]"))</f>
        <v xml:space="preserve"> (Наружный блок) Максимальный уровень шума: N[]</v>
      </c>
      <c r="X449" t="str">
        <f>CONCATENATE("N[",Worksheet!AM443,"]")</f>
        <v>N[12,7]</v>
      </c>
      <c r="Y449" t="str">
        <f>CONCATENATE($Y$4,": ",CONCATENATE("N[",Worksheet!AN443,"]"))</f>
        <v xml:space="preserve"> (Соединительные трубы) Газовая линия : N[19]</v>
      </c>
      <c r="Z449" t="str">
        <f>CONCATENATE($Z$4,": ",CONCATENATE("N[",Worksheet!P443,"]"))</f>
        <v xml:space="preserve"> (Соединительные трубы) Максимальная длина трубопровода: N[50]</v>
      </c>
      <c r="AA449" t="str">
        <f>CONCATENATE($AA$4,": ",CONCATENATE("S[",Worksheet!Q443,"]"))</f>
        <v xml:space="preserve"> (Соединительные трубы) Максимальный перепад высот: S[30]</v>
      </c>
      <c r="AB449" t="str">
        <f>CONCATENATE($AB$4,": ",CONCATENATE("S[",CONCATENATE("от ",Worksheet!W443," до +",Worksheet!X443),"]"))</f>
        <v xml:space="preserve"> (Допустимая темп. наружного воздуха) Охлаждение: S[от -15 до +43]</v>
      </c>
      <c r="AC449" t="str">
        <f>CONCATENATE($AC$4,": ",CONCATENATE("S[",CONCATENATE("от ",Worksheet!Y443," до +",Worksheet!Z443),"]"))</f>
        <v xml:space="preserve"> (Допустимая темп. наружного воздуха) Обогрев: S[от -15 до +24]</v>
      </c>
    </row>
    <row r="450" spans="1:29" x14ac:dyDescent="0.25">
      <c r="A450" t="str">
        <f>CONCATENATE($A$4,": ",CONCATENATE("E[",Worksheet!B444,"]"))</f>
        <v>Производитель: E[TOSOT]</v>
      </c>
      <c r="B450" s="11" t="str">
        <f>CONCATENATE($B$4,": ",CONCATENATE(Worksheet!C444,"[",IF(LEFT(TRIM(Worksheet!D444),6)="Сплит-","Сплит-система",IF(LEFT(TRIM(Worksheet!D444),1)="Блок н","Наружный блок","Блок внутренний")),"]"))</f>
        <v xml:space="preserve"> Тип: PAC[Сплит-система]</v>
      </c>
      <c r="C450" t="str">
        <f>CONCATENATE($C$4,": ",CONCATENATE("N[",Worksheet!L444,"]"))</f>
        <v xml:space="preserve"> (Сплит система) Холодопроизводительность: N[14,2]</v>
      </c>
      <c r="D450" t="str">
        <f>CONCATENATE($D$4,": ",CONCATENATE("N[",Worksheet!AC444,"]"))</f>
        <v xml:space="preserve"> (Сплит система) Площадь помещения: N[81]</v>
      </c>
      <c r="E450" t="str">
        <f>CONCATENATE($E$4,": ",IF(Worksheet!K444="Y",CONCATENATE("S[","да]"),CONCATENATE("S[","нет]")))</f>
        <v xml:space="preserve"> (Сплит система) Инвертор: S[нет]</v>
      </c>
      <c r="F450" t="str">
        <f>CONCATENATE($F$4,": ",CONCATENATE("N[",Worksheet!M444,"]"))</f>
        <v xml:space="preserve"> (Сплит система) Теплопроизводительность: N[16]</v>
      </c>
      <c r="G450" t="str">
        <f>CONCATENATE($G$4,": ",CONCATENATE("N[",Worksheet!N444,"]"))</f>
        <v xml:space="preserve"> (Потребляемая мощность) Охлаждение: N[5]</v>
      </c>
      <c r="H450" t="str">
        <f>CONCATENATE($H$4,": ",CONCATENATE("N[",Worksheet!O444,"]"))</f>
        <v xml:space="preserve"> (Потребляемая мощность) Обогрев: N[4,7]</v>
      </c>
      <c r="I450" t="str">
        <f t="shared" si="62"/>
        <v xml:space="preserve"> (Рабочий ток) Охлаждение: </v>
      </c>
      <c r="J450" t="str">
        <f t="shared" si="72"/>
        <v xml:space="preserve"> (Рабочий ток) Обогрев: </v>
      </c>
      <c r="K450" t="str">
        <f t="shared" si="72"/>
        <v xml:space="preserve"> (Рабочий ток) Обогрев: </v>
      </c>
      <c r="L450" t="str">
        <f>CONCATENATE($L$4,": ",CONCATENATE("S[",Worksheet!AT444,"]"))</f>
        <v xml:space="preserve"> (Рабочий ток) Хладагент: S[R410A]</v>
      </c>
      <c r="M450" t="str">
        <f t="shared" si="64"/>
        <v xml:space="preserve"> (Рабочий ток) Количество хладагента: </v>
      </c>
      <c r="N450" t="str">
        <f t="shared" si="65"/>
        <v xml:space="preserve"> (Рабочий ток) Объем рециркулируемого воздуха внутреннего блока: </v>
      </c>
      <c r="O450" t="str">
        <f t="shared" si="66"/>
        <v xml:space="preserve"> (Внутренний блок) Размеры (Ш × Г × В): </v>
      </c>
      <c r="P450" t="str">
        <f t="shared" si="67"/>
        <v xml:space="preserve"> (Внутренний блок) Упаковка (Ш × Г × В): </v>
      </c>
      <c r="Q450" t="str">
        <f t="shared" si="68"/>
        <v xml:space="preserve"> (Внутренний блок) Масса (нетто / брутто): </v>
      </c>
      <c r="R450" t="str">
        <f>CONCATENATE($R$4,": ",CONCATENATE("S[",CONCATENATE(Worksheet!R444," / ",Worksheet!S444),"]"))</f>
        <v xml:space="preserve"> (Внутренний блок) Уровень шума мин. / макс.: S[52 / 55]</v>
      </c>
      <c r="S450" t="str">
        <f>CONCATENATE($S$4,": ",CONCATENATE("S[",Worksheet!AK444,"]"))</f>
        <v xml:space="preserve"> (Наружный блок) Марка компрессора: S[SANYO]</v>
      </c>
      <c r="T450" t="str">
        <f t="shared" si="69"/>
        <v xml:space="preserve"> (Наружный блок) Размеры (Ш × Г × В): </v>
      </c>
      <c r="U450" t="str">
        <f t="shared" si="70"/>
        <v xml:space="preserve"> (Наружный блок) Упаковка (Ш × Г × В): </v>
      </c>
      <c r="V450" t="str">
        <f t="shared" si="71"/>
        <v xml:space="preserve"> (Наружный блок) Масса (нетто / брутто): </v>
      </c>
      <c r="W450" t="str">
        <f>CONCATENATE($W$4,": ",CONCATENATE("N[",Worksheet!V444,"]"))</f>
        <v xml:space="preserve"> (Наружный блок) Максимальный уровень шума: N[]</v>
      </c>
      <c r="X450" t="str">
        <f>CONCATENATE("N[",Worksheet!AM444,"]")</f>
        <v>N[12,7]</v>
      </c>
      <c r="Y450" t="str">
        <f>CONCATENATE($Y$4,": ",CONCATENATE("N[",Worksheet!AN444,"]"))</f>
        <v xml:space="preserve"> (Соединительные трубы) Газовая линия : N[19]</v>
      </c>
      <c r="Z450" t="str">
        <f>CONCATENATE($Z$4,": ",CONCATENATE("N[",Worksheet!P444,"]"))</f>
        <v xml:space="preserve"> (Соединительные трубы) Максимальная длина трубопровода: N[50]</v>
      </c>
      <c r="AA450" t="str">
        <f>CONCATENATE($AA$4,": ",CONCATENATE("S[",Worksheet!Q444,"]"))</f>
        <v xml:space="preserve"> (Соединительные трубы) Максимальный перепад высот: S[30]</v>
      </c>
      <c r="AB450" t="str">
        <f>CONCATENATE($AB$4,": ",CONCATENATE("S[",CONCATENATE("от ",Worksheet!W444," до +",Worksheet!X444),"]"))</f>
        <v xml:space="preserve"> (Допустимая темп. наружного воздуха) Охлаждение: S[от -15 до +43]</v>
      </c>
      <c r="AC450" t="str">
        <f>CONCATENATE($AC$4,": ",CONCATENATE("S[",CONCATENATE("от ",Worksheet!Y444," до +",Worksheet!Z444),"]"))</f>
        <v xml:space="preserve"> (Допустимая темп. наружного воздуха) Обогрев: S[от -15 до +24]</v>
      </c>
    </row>
    <row r="451" spans="1:29" x14ac:dyDescent="0.25">
      <c r="A451" t="str">
        <f>CONCATENATE($A$4,": ",CONCATENATE("E[",Worksheet!B445,"]"))</f>
        <v>Производитель: E[TOSOT]</v>
      </c>
      <c r="B451" s="11" t="str">
        <f>CONCATENATE($B$4,": ",CONCATENATE(Worksheet!C445,"[",IF(LEFT(TRIM(Worksheet!D445),6)="Сплит-","Сплит-система",IF(LEFT(TRIM(Worksheet!D445),1)="Блок н","Наружный блок","Блок внутренний")),"]"))</f>
        <v xml:space="preserve"> Тип: PAC[Сплит-система]</v>
      </c>
      <c r="C451" t="str">
        <f>CONCATENATE($C$4,": ",CONCATENATE("N[",Worksheet!L445,"]"))</f>
        <v xml:space="preserve"> (Сплит система) Холодопроизводительность: N[14,1]</v>
      </c>
      <c r="D451" t="str">
        <f>CONCATENATE($D$4,": ",CONCATENATE("N[",Worksheet!AC445,"]"))</f>
        <v xml:space="preserve"> (Сплит система) Площадь помещения: N[100]</v>
      </c>
      <c r="E451" t="str">
        <f>CONCATENATE($E$4,": ",IF(Worksheet!K445="Y",CONCATENATE("S[","да]"),CONCATENATE("S[","нет]")))</f>
        <v xml:space="preserve"> (Сплит система) Инвертор: S[нет]</v>
      </c>
      <c r="F451" t="str">
        <f>CONCATENATE($F$4,": ",CONCATENATE("N[",Worksheet!M445,"]"))</f>
        <v xml:space="preserve"> (Сплит система) Теплопроизводительность: N[16,5]</v>
      </c>
      <c r="G451" t="str">
        <f>CONCATENATE($G$4,": ",CONCATENATE("N[",Worksheet!N445,"]"))</f>
        <v xml:space="preserve"> (Потребляемая мощность) Охлаждение: N[4,5]</v>
      </c>
      <c r="H451" t="str">
        <f>CONCATENATE($H$4,": ",CONCATENATE("N[",Worksheet!O445,"]"))</f>
        <v xml:space="preserve"> (Потребляемая мощность) Обогрев: N[5,48]</v>
      </c>
      <c r="I451" t="str">
        <f t="shared" si="62"/>
        <v xml:space="preserve"> (Рабочий ток) Охлаждение: </v>
      </c>
      <c r="J451" t="str">
        <f t="shared" si="72"/>
        <v xml:space="preserve"> (Рабочий ток) Обогрев: </v>
      </c>
      <c r="K451" t="str">
        <f t="shared" si="72"/>
        <v xml:space="preserve"> (Рабочий ток) Обогрев: </v>
      </c>
      <c r="L451" t="str">
        <f>CONCATENATE($L$4,": ",CONCATENATE("S[",Worksheet!AT445,"]"))</f>
        <v xml:space="preserve"> (Рабочий ток) Хладагент: S[R410A]</v>
      </c>
      <c r="M451" t="str">
        <f t="shared" si="64"/>
        <v xml:space="preserve"> (Рабочий ток) Количество хладагента: </v>
      </c>
      <c r="N451" t="str">
        <f t="shared" si="65"/>
        <v xml:space="preserve"> (Рабочий ток) Объем рециркулируемого воздуха внутреннего блока: </v>
      </c>
      <c r="O451" t="str">
        <f t="shared" si="66"/>
        <v xml:space="preserve"> (Внутренний блок) Размеры (Ш × Г × В): </v>
      </c>
      <c r="P451" t="str">
        <f t="shared" si="67"/>
        <v xml:space="preserve"> (Внутренний блок) Упаковка (Ш × Г × В): </v>
      </c>
      <c r="Q451" t="str">
        <f t="shared" si="68"/>
        <v xml:space="preserve"> (Внутренний блок) Масса (нетто / брутто): </v>
      </c>
      <c r="R451" t="str">
        <f>CONCATENATE($R$4,": ",CONCATENATE("S[",CONCATENATE(Worksheet!R445," / ",Worksheet!S445),"]"))</f>
        <v xml:space="preserve"> (Внутренний блок) Уровень шума мин. / макс.: S[ / ]</v>
      </c>
      <c r="S451" t="str">
        <f>CONCATENATE($S$4,": ",CONCATENATE("S[",Worksheet!AK445,"]"))</f>
        <v xml:space="preserve"> (Наружный блок) Марка компрессора: S[Gree]</v>
      </c>
      <c r="T451" t="str">
        <f t="shared" si="69"/>
        <v xml:space="preserve"> (Наружный блок) Размеры (Ш × Г × В): </v>
      </c>
      <c r="U451" t="str">
        <f t="shared" si="70"/>
        <v xml:space="preserve"> (Наружный блок) Упаковка (Ш × Г × В): </v>
      </c>
      <c r="V451" t="str">
        <f t="shared" si="71"/>
        <v xml:space="preserve"> (Наружный блок) Масса (нетто / брутто): </v>
      </c>
      <c r="W451" t="str">
        <f>CONCATENATE($W$4,": ",CONCATENATE("N[",Worksheet!V445,"]"))</f>
        <v xml:space="preserve"> (Наружный блок) Максимальный уровень шума: N[]</v>
      </c>
      <c r="X451" t="str">
        <f>CONCATENATE("N[",Worksheet!AM445,"]")</f>
        <v>N[9,52]</v>
      </c>
      <c r="Y451" t="str">
        <f>CONCATENATE($Y$4,": ",CONCATENATE("N[",Worksheet!AN445,"]"))</f>
        <v xml:space="preserve"> (Соединительные трубы) Газовая линия : N[15,88]</v>
      </c>
      <c r="Z451" t="str">
        <f>CONCATENATE($Z$4,": ",CONCATENATE("N[",Worksheet!P445,"]"))</f>
        <v xml:space="preserve"> (Соединительные трубы) Максимальная длина трубопровода: N[50]</v>
      </c>
      <c r="AA451" t="str">
        <f>CONCATENATE($AA$4,": ",CONCATENATE("S[",Worksheet!Q445,"]"))</f>
        <v xml:space="preserve"> (Соединительные трубы) Максимальный перепад высот: S[30]</v>
      </c>
      <c r="AB451" t="str">
        <f>CONCATENATE($AB$4,": ",CONCATENATE("S[",CONCATENATE("от ",Worksheet!W445," до +",Worksheet!X445),"]"))</f>
        <v xml:space="preserve"> (Допустимая темп. наружного воздуха) Охлаждение: S[от -15 до +48]</v>
      </c>
      <c r="AC451" t="str">
        <f>CONCATENATE($AC$4,": ",CONCATENATE("S[",CONCATENATE("от ",Worksheet!Y445," до +",Worksheet!Z445),"]"))</f>
        <v xml:space="preserve"> (Допустимая темп. наружного воздуха) Обогрев: S[от -15 до +24]</v>
      </c>
    </row>
    <row r="452" spans="1:29" x14ac:dyDescent="0.25">
      <c r="A452" t="str">
        <f>CONCATENATE($A$4,": ",CONCATENATE("E[",Worksheet!B446,"]"))</f>
        <v>Производитель: E[TOSOT]</v>
      </c>
      <c r="B452" s="11" t="str">
        <f>CONCATENATE($B$4,": ",CONCATENATE(Worksheet!C446,"[",IF(LEFT(TRIM(Worksheet!D446),6)="Сплит-","Сплит-система",IF(LEFT(TRIM(Worksheet!D446),1)="Блок н","Наружный блок","Блок внутренний")),"]"))</f>
        <v xml:space="preserve"> Тип: PAC[Сплит-система]</v>
      </c>
      <c r="C452" t="str">
        <f>CONCATENATE($C$4,": ",CONCATENATE("N[",Worksheet!L446,"]"))</f>
        <v xml:space="preserve"> (Сплит система) Холодопроизводительность: N[15,8]</v>
      </c>
      <c r="D452" t="str">
        <f>CONCATENATE($D$4,": ",CONCATENATE("N[",Worksheet!AC446,"]"))</f>
        <v xml:space="preserve"> (Сплит система) Площадь помещения: N[90]</v>
      </c>
      <c r="E452" t="str">
        <f>CONCATENATE($E$4,": ",IF(Worksheet!K446="Y",CONCATENATE("S[","да]"),CONCATENATE("S[","нет]")))</f>
        <v xml:space="preserve"> (Сплит система) Инвертор: S[нет]</v>
      </c>
      <c r="F452" t="str">
        <f>CONCATENATE($F$4,": ",CONCATENATE("N[",Worksheet!M446,"]"))</f>
        <v xml:space="preserve"> (Сплит система) Теплопроизводительность: N[18,2]</v>
      </c>
      <c r="G452" t="str">
        <f>CONCATENATE($G$4,": ",CONCATENATE("N[",Worksheet!N446,"]"))</f>
        <v xml:space="preserve"> (Потребляемая мощность) Охлаждение: N[5,5]</v>
      </c>
      <c r="H452" t="str">
        <f>CONCATENATE($H$4,": ",CONCATENATE("N[",Worksheet!O446,"]"))</f>
        <v xml:space="preserve"> (Потребляемая мощность) Обогрев: N[5,45]</v>
      </c>
      <c r="I452" t="str">
        <f t="shared" si="62"/>
        <v xml:space="preserve"> (Рабочий ток) Охлаждение: </v>
      </c>
      <c r="J452" t="str">
        <f t="shared" si="72"/>
        <v xml:space="preserve"> (Рабочий ток) Обогрев: </v>
      </c>
      <c r="K452" t="str">
        <f t="shared" si="72"/>
        <v xml:space="preserve"> (Рабочий ток) Обогрев: </v>
      </c>
      <c r="L452" t="str">
        <f>CONCATENATE($L$4,": ",CONCATENATE("S[",Worksheet!AT446,"]"))</f>
        <v xml:space="preserve"> (Рабочий ток) Хладагент: S[R410A]</v>
      </c>
      <c r="M452" t="str">
        <f t="shared" si="64"/>
        <v xml:space="preserve"> (Рабочий ток) Количество хладагента: </v>
      </c>
      <c r="N452" t="str">
        <f t="shared" si="65"/>
        <v xml:space="preserve"> (Рабочий ток) Объем рециркулируемого воздуха внутреннего блока: </v>
      </c>
      <c r="O452" t="str">
        <f t="shared" si="66"/>
        <v xml:space="preserve"> (Внутренний блок) Размеры (Ш × Г × В): </v>
      </c>
      <c r="P452" t="str">
        <f t="shared" si="67"/>
        <v xml:space="preserve"> (Внутренний блок) Упаковка (Ш × Г × В): </v>
      </c>
      <c r="Q452" t="str">
        <f t="shared" si="68"/>
        <v xml:space="preserve"> (Внутренний блок) Масса (нетто / брутто): </v>
      </c>
      <c r="R452" t="str">
        <f>CONCATENATE($R$4,": ",CONCATENATE("S[",CONCATENATE(Worksheet!R446," / ",Worksheet!S446),"]"))</f>
        <v xml:space="preserve"> (Внутренний блок) Уровень шума мин. / макс.: S[52 / 55]</v>
      </c>
      <c r="S452" t="str">
        <f>CONCATENATE($S$4,": ",CONCATENATE("S[",Worksheet!AK446,"]"))</f>
        <v xml:space="preserve"> (Наружный блок) Марка компрессора: S[SANYO]</v>
      </c>
      <c r="T452" t="str">
        <f t="shared" si="69"/>
        <v xml:space="preserve"> (Наружный блок) Размеры (Ш × Г × В): </v>
      </c>
      <c r="U452" t="str">
        <f t="shared" si="70"/>
        <v xml:space="preserve"> (Наружный блок) Упаковка (Ш × Г × В): </v>
      </c>
      <c r="V452" t="str">
        <f t="shared" si="71"/>
        <v xml:space="preserve"> (Наружный блок) Масса (нетто / брутто): </v>
      </c>
      <c r="W452" t="str">
        <f>CONCATENATE($W$4,": ",CONCATENATE("N[",Worksheet!V446,"]"))</f>
        <v xml:space="preserve"> (Наружный блок) Максимальный уровень шума: N[]</v>
      </c>
      <c r="X452" t="str">
        <f>CONCATENATE("N[",Worksheet!AM446,"]")</f>
        <v>N[12,7]</v>
      </c>
      <c r="Y452" t="str">
        <f>CONCATENATE($Y$4,": ",CONCATENATE("N[",Worksheet!AN446,"]"))</f>
        <v xml:space="preserve"> (Соединительные трубы) Газовая линия : N[19]</v>
      </c>
      <c r="Z452" t="str">
        <f>CONCATENATE($Z$4,": ",CONCATENATE("N[",Worksheet!P446,"]"))</f>
        <v xml:space="preserve"> (Соединительные трубы) Максимальная длина трубопровода: N[50]</v>
      </c>
      <c r="AA452" t="str">
        <f>CONCATENATE($AA$4,": ",CONCATENATE("S[",Worksheet!Q446,"]"))</f>
        <v xml:space="preserve"> (Соединительные трубы) Максимальный перепад высот: S[30]</v>
      </c>
      <c r="AB452" t="str">
        <f>CONCATENATE($AB$4,": ",CONCATENATE("S[",CONCATENATE("от ",Worksheet!W446," до +",Worksheet!X446),"]"))</f>
        <v xml:space="preserve"> (Допустимая темп. наружного воздуха) Охлаждение: S[от -15 до +43]</v>
      </c>
      <c r="AC452" t="str">
        <f>CONCATENATE($AC$4,": ",CONCATENATE("S[",CONCATENATE("от ",Worksheet!Y446," до +",Worksheet!Z446),"]"))</f>
        <v xml:space="preserve"> (Допустимая темп. наружного воздуха) Обогрев: S[от -15 до +24]</v>
      </c>
    </row>
    <row r="453" spans="1:29" x14ac:dyDescent="0.25">
      <c r="A453" t="str">
        <f>CONCATENATE($A$4,": ",CONCATENATE("E[",Worksheet!B447,"]"))</f>
        <v>Производитель: E[TOSOT]</v>
      </c>
      <c r="B453" s="11" t="str">
        <f>CONCATENATE($B$4,": ",CONCATENATE(Worksheet!C447,"[",IF(LEFT(TRIM(Worksheet!D447),6)="Сплит-","Сплит-система",IF(LEFT(TRIM(Worksheet!D447),1)="Блок н","Наружный блок","Блок внутренний")),"]"))</f>
        <v xml:space="preserve"> Тип: PAC[Сплит-система]</v>
      </c>
      <c r="C453" t="str">
        <f>CONCATENATE($C$4,": ",CONCATENATE("N[",Worksheet!L447,"]"))</f>
        <v xml:space="preserve"> (Сплит система) Холодопроизводительность: N[15,8]</v>
      </c>
      <c r="D453" t="str">
        <f>CONCATENATE($D$4,": ",CONCATENATE("N[",Worksheet!AC447,"]"))</f>
        <v xml:space="preserve"> (Сплит система) Площадь помещения: N[110]</v>
      </c>
      <c r="E453" t="str">
        <f>CONCATENATE($E$4,": ",IF(Worksheet!K447="Y",CONCATENATE("S[","да]"),CONCATENATE("S[","нет]")))</f>
        <v xml:space="preserve"> (Сплит система) Инвертор: S[нет]</v>
      </c>
      <c r="F453" t="str">
        <f>CONCATENATE($F$4,": ",CONCATENATE("N[",Worksheet!M447,"]"))</f>
        <v xml:space="preserve"> (Сплит система) Теплопроизводительность: N[19,1]</v>
      </c>
      <c r="G453" t="str">
        <f>CONCATENATE($G$4,": ",CONCATENATE("N[",Worksheet!N447,"]"))</f>
        <v xml:space="preserve"> (Потребляемая мощность) Охлаждение: N[5,48]</v>
      </c>
      <c r="H453" t="str">
        <f>CONCATENATE($H$4,": ",CONCATENATE("N[",Worksheet!O447,"]"))</f>
        <v xml:space="preserve"> (Потребляемая мощность) Обогрев: N[5,4]</v>
      </c>
      <c r="I453" t="str">
        <f t="shared" si="62"/>
        <v xml:space="preserve"> (Рабочий ток) Охлаждение: </v>
      </c>
      <c r="J453" t="str">
        <f t="shared" si="72"/>
        <v xml:space="preserve"> (Рабочий ток) Обогрев: </v>
      </c>
      <c r="K453" t="str">
        <f t="shared" si="72"/>
        <v xml:space="preserve"> (Рабочий ток) Обогрев: </v>
      </c>
      <c r="L453" t="str">
        <f>CONCATENATE($L$4,": ",CONCATENATE("S[",Worksheet!AT447,"]"))</f>
        <v xml:space="preserve"> (Рабочий ток) Хладагент: S[R410A]</v>
      </c>
      <c r="M453" t="str">
        <f t="shared" si="64"/>
        <v xml:space="preserve"> (Рабочий ток) Количество хладагента: </v>
      </c>
      <c r="N453" t="str">
        <f t="shared" si="65"/>
        <v xml:space="preserve"> (Рабочий ток) Объем рециркулируемого воздуха внутреннего блока: </v>
      </c>
      <c r="O453" t="str">
        <f t="shared" si="66"/>
        <v xml:space="preserve"> (Внутренний блок) Размеры (Ш × Г × В): </v>
      </c>
      <c r="P453" t="str">
        <f t="shared" si="67"/>
        <v xml:space="preserve"> (Внутренний блок) Упаковка (Ш × Г × В): </v>
      </c>
      <c r="Q453" t="str">
        <f t="shared" si="68"/>
        <v xml:space="preserve"> (Внутренний блок) Масса (нетто / брутто): </v>
      </c>
      <c r="R453" t="str">
        <f>CONCATENATE($R$4,": ",CONCATENATE("S[",CONCATENATE(Worksheet!R447," / ",Worksheet!S447),"]"))</f>
        <v xml:space="preserve"> (Внутренний блок) Уровень шума мин. / макс.: S[ / ]</v>
      </c>
      <c r="S453" t="str">
        <f>CONCATENATE($S$4,": ",CONCATENATE("S[",Worksheet!AK447,"]"))</f>
        <v xml:space="preserve"> (Наружный блок) Марка компрессора: S[Gree]</v>
      </c>
      <c r="T453" t="str">
        <f t="shared" si="69"/>
        <v xml:space="preserve"> (Наружный блок) Размеры (Ш × Г × В): </v>
      </c>
      <c r="U453" t="str">
        <f t="shared" si="70"/>
        <v xml:space="preserve"> (Наружный блок) Упаковка (Ш × Г × В): </v>
      </c>
      <c r="V453" t="str">
        <f t="shared" si="71"/>
        <v xml:space="preserve"> (Наружный блок) Масса (нетто / брутто): </v>
      </c>
      <c r="W453" t="str">
        <f>CONCATENATE($W$4,": ",CONCATENATE("N[",Worksheet!V447,"]"))</f>
        <v xml:space="preserve"> (Наружный блок) Максимальный уровень шума: N[]</v>
      </c>
      <c r="X453" t="str">
        <f>CONCATENATE("N[",Worksheet!AM447,"]")</f>
        <v>N[9,52]</v>
      </c>
      <c r="Y453" t="str">
        <f>CONCATENATE($Y$4,": ",CONCATENATE("N[",Worksheet!AN447,"]"))</f>
        <v xml:space="preserve"> (Соединительные трубы) Газовая линия : N[15,88]</v>
      </c>
      <c r="Z453" t="str">
        <f>CONCATENATE($Z$4,": ",CONCATENATE("N[",Worksheet!P447,"]"))</f>
        <v xml:space="preserve"> (Соединительные трубы) Максимальная длина трубопровода: N[50]</v>
      </c>
      <c r="AA453" t="str">
        <f>CONCATENATE($AA$4,": ",CONCATENATE("S[",Worksheet!Q447,"]"))</f>
        <v xml:space="preserve"> (Соединительные трубы) Максимальный перепад высот: S[30]</v>
      </c>
      <c r="AB453" t="str">
        <f>CONCATENATE($AB$4,": ",CONCATENATE("S[",CONCATENATE("от ",Worksheet!W447," до +",Worksheet!X447),"]"))</f>
        <v xml:space="preserve"> (Допустимая темп. наружного воздуха) Охлаждение: S[от -15 до +48]</v>
      </c>
      <c r="AC453" t="str">
        <f>CONCATENATE($AC$4,": ",CONCATENATE("S[",CONCATENATE("от ",Worksheet!Y447," до +",Worksheet!Z447),"]"))</f>
        <v xml:space="preserve"> (Допустимая темп. наружного воздуха) Обогрев: S[от -15 до +24]</v>
      </c>
    </row>
    <row r="454" spans="1:29" x14ac:dyDescent="0.25">
      <c r="A454" t="str">
        <f>CONCATENATE($A$4,": ",CONCATENATE("E[",Worksheet!B448,"]"))</f>
        <v>Производитель: E[TOSOT]</v>
      </c>
      <c r="B454" s="11" t="str">
        <f>CONCATENATE($B$4,": ",CONCATENATE(Worksheet!C448,"[",IF(LEFT(TRIM(Worksheet!D448),6)="Сплит-","Сплит-система",IF(LEFT(TRIM(Worksheet!D448),1)="Блок н","Наружный блок","Блок внутренний")),"]"))</f>
        <v xml:space="preserve"> Тип: PAC[Сплит-система]</v>
      </c>
      <c r="C454" t="str">
        <f>CONCATENATE($C$4,": ",CONCATENATE("N[",Worksheet!L448,"]"))</f>
        <v xml:space="preserve"> (Сплит система) Холодопроизводительность: N[8,5]</v>
      </c>
      <c r="D454" t="str">
        <f>CONCATENATE($D$4,": ",CONCATENATE("N[",Worksheet!AC448,"]"))</f>
        <v xml:space="preserve"> (Сплит система) Площадь помещения: N[48]</v>
      </c>
      <c r="E454" t="str">
        <f>CONCATENATE($E$4,": ",IF(Worksheet!K448="Y",CONCATENATE("S[","да]"),CONCATENATE("S[","нет]")))</f>
        <v xml:space="preserve"> (Сплит система) Инвертор: S[нет]</v>
      </c>
      <c r="F454" t="str">
        <f>CONCATENATE($F$4,": ",CONCATENATE("N[",Worksheet!M448,"]"))</f>
        <v xml:space="preserve"> (Сплит система) Теплопроизводительность: N[9,8]</v>
      </c>
      <c r="G454" t="str">
        <f>CONCATENATE($G$4,": ",CONCATENATE("N[",Worksheet!N448,"]"))</f>
        <v xml:space="preserve"> (Потребляемая мощность) Охлаждение: N[2,8]</v>
      </c>
      <c r="H454" t="str">
        <f>CONCATENATE($H$4,": ",CONCATENATE("N[",Worksheet!O448,"]"))</f>
        <v xml:space="preserve"> (Потребляемая мощность) Обогрев: N[2,8]</v>
      </c>
      <c r="I454" t="str">
        <f t="shared" si="62"/>
        <v xml:space="preserve"> (Рабочий ток) Охлаждение: </v>
      </c>
      <c r="J454" t="str">
        <f t="shared" si="72"/>
        <v xml:space="preserve"> (Рабочий ток) Обогрев: </v>
      </c>
      <c r="K454" t="str">
        <f t="shared" si="72"/>
        <v xml:space="preserve"> (Рабочий ток) Обогрев: </v>
      </c>
      <c r="L454" t="str">
        <f>CONCATENATE($L$4,": ",CONCATENATE("S[",Worksheet!AT448,"]"))</f>
        <v xml:space="preserve"> (Рабочий ток) Хладагент: S[R410A]</v>
      </c>
      <c r="M454" t="str">
        <f t="shared" si="64"/>
        <v xml:space="preserve"> (Рабочий ток) Количество хладагента: </v>
      </c>
      <c r="N454" t="str">
        <f t="shared" si="65"/>
        <v xml:space="preserve"> (Рабочий ток) Объем рециркулируемого воздуха внутреннего блока: </v>
      </c>
      <c r="O454" t="str">
        <f t="shared" si="66"/>
        <v xml:space="preserve"> (Внутренний блок) Размеры (Ш × Г × В): </v>
      </c>
      <c r="P454" t="str">
        <f t="shared" si="67"/>
        <v xml:space="preserve"> (Внутренний блок) Упаковка (Ш × Г × В): </v>
      </c>
      <c r="Q454" t="str">
        <f t="shared" si="68"/>
        <v xml:space="preserve"> (Внутренний блок) Масса (нетто / брутто): </v>
      </c>
      <c r="R454" t="str">
        <f>CONCATENATE($R$4,": ",CONCATENATE("S[",CONCATENATE(Worksheet!R448," / ",Worksheet!S448),"]"))</f>
        <v xml:space="preserve"> (Внутренний блок) Уровень шума мин. / макс.: S[ / ]</v>
      </c>
      <c r="S454" t="str">
        <f>CONCATENATE($S$4,": ",CONCATENATE("S[",Worksheet!AK448,"]"))</f>
        <v xml:space="preserve"> (Наружный блок) Марка компрессора: S[Gree]</v>
      </c>
      <c r="T454" t="str">
        <f t="shared" si="69"/>
        <v xml:space="preserve"> (Наружный блок) Размеры (Ш × Г × В): </v>
      </c>
      <c r="U454" t="str">
        <f t="shared" si="70"/>
        <v xml:space="preserve"> (Наружный блок) Упаковка (Ш × Г × В): </v>
      </c>
      <c r="V454" t="str">
        <f t="shared" si="71"/>
        <v xml:space="preserve"> (Наружный блок) Масса (нетто / брутто): </v>
      </c>
      <c r="W454" t="str">
        <f>CONCATENATE($W$4,": ",CONCATENATE("N[",Worksheet!V448,"]"))</f>
        <v xml:space="preserve"> (Наружный блок) Максимальный уровень шума: N[]</v>
      </c>
      <c r="X454" t="str">
        <f>CONCATENATE("N[",Worksheet!AM448,"]")</f>
        <v>N[9,52]</v>
      </c>
      <c r="Y454" t="str">
        <f>CONCATENATE($Y$4,": ",CONCATENATE("N[",Worksheet!AN448,"]"))</f>
        <v xml:space="preserve"> (Соединительные трубы) Газовая линия : N[15,8]</v>
      </c>
      <c r="Z454" t="str">
        <f>CONCATENATE($Z$4,": ",CONCATENATE("N[",Worksheet!P448,"]"))</f>
        <v xml:space="preserve"> (Соединительные трубы) Максимальная длина трубопровода: N[30]</v>
      </c>
      <c r="AA454" t="str">
        <f>CONCATENATE($AA$4,": ",CONCATENATE("S[",Worksheet!Q448,"]"))</f>
        <v xml:space="preserve"> (Соединительные трубы) Максимальный перепад высот: S[15]</v>
      </c>
      <c r="AB454" t="str">
        <f>CONCATENATE($AB$4,": ",CONCATENATE("S[",CONCATENATE("от ",Worksheet!W448," до +",Worksheet!X448),"]"))</f>
        <v xml:space="preserve"> (Допустимая темп. наружного воздуха) Охлаждение: S[от -15 до +43]</v>
      </c>
      <c r="AC454" t="str">
        <f>CONCATENATE($AC$4,": ",CONCATENATE("S[",CONCATENATE("от ",Worksheet!Y448," до +",Worksheet!Z448),"]"))</f>
        <v xml:space="preserve"> (Допустимая темп. наружного воздуха) Обогрев: S[от -15 до +24]</v>
      </c>
    </row>
    <row r="455" spans="1:29" x14ac:dyDescent="0.25">
      <c r="A455" t="str">
        <f>CONCATENATE($A$4,": ",CONCATENATE("E[",Worksheet!B449,"]"))</f>
        <v>Производитель: E[TOSOT]</v>
      </c>
      <c r="B455" s="11" t="str">
        <f>CONCATENATE($B$4,": ",CONCATENATE(Worksheet!C449,"[",IF(LEFT(TRIM(Worksheet!D449),6)="Сплит-","Сплит-система",IF(LEFT(TRIM(Worksheet!D449),1)="Блок н","Наружный блок","Блок внутренний")),"]"))</f>
        <v xml:space="preserve"> Тип: MULTY[Блок внутренний]</v>
      </c>
      <c r="C455" t="str">
        <f>CONCATENATE($C$4,": ",CONCATENATE("N[",Worksheet!L449,"]"))</f>
        <v xml:space="preserve"> (Сплит система) Холодопроизводительность: N[2,50]</v>
      </c>
      <c r="D455" t="str">
        <f>CONCATENATE($D$4,": ",CONCATENATE("N[",Worksheet!AC449,"]"))</f>
        <v xml:space="preserve"> (Сплит система) Площадь помещения: N[18]</v>
      </c>
      <c r="E455" t="str">
        <f>CONCATENATE($E$4,": ",IF(Worksheet!K449="Y",CONCATENATE("S[","да]"),CONCATENATE("S[","нет]")))</f>
        <v xml:space="preserve"> (Сплит система) Инвертор: S[да]</v>
      </c>
      <c r="F455" t="str">
        <f>CONCATENATE($F$4,": ",CONCATENATE("N[",Worksheet!M449,"]"))</f>
        <v xml:space="preserve"> (Сплит система) Теплопроизводительность: N[2,80]</v>
      </c>
      <c r="G455" t="str">
        <f>CONCATENATE($G$4,": ",CONCATENATE("N[",Worksheet!N449,"]"))</f>
        <v xml:space="preserve"> (Потребляемая мощность) Охлаждение: N[0,075]</v>
      </c>
      <c r="H455" t="str">
        <f>CONCATENATE($H$4,": ",CONCATENATE("N[",Worksheet!O449,"]"))</f>
        <v xml:space="preserve"> (Потребляемая мощность) Обогрев: N[0,075]</v>
      </c>
      <c r="I455" t="str">
        <f t="shared" si="62"/>
        <v xml:space="preserve"> (Рабочий ток) Охлаждение: </v>
      </c>
      <c r="J455" t="str">
        <f t="shared" si="72"/>
        <v xml:space="preserve"> (Рабочий ток) Обогрев: </v>
      </c>
      <c r="K455" t="str">
        <f t="shared" si="72"/>
        <v xml:space="preserve"> (Рабочий ток) Обогрев: </v>
      </c>
      <c r="L455" t="str">
        <f>CONCATENATE($L$4,": ",CONCATENATE("S[",Worksheet!AT449,"]"))</f>
        <v xml:space="preserve"> (Рабочий ток) Хладагент: S[R410A]</v>
      </c>
      <c r="M455" t="str">
        <f t="shared" si="64"/>
        <v xml:space="preserve"> (Рабочий ток) Количество хладагента: </v>
      </c>
      <c r="N455" t="str">
        <f t="shared" si="65"/>
        <v xml:space="preserve"> (Рабочий ток) Объем рециркулируемого воздуха внутреннего блока: </v>
      </c>
      <c r="O455" t="str">
        <f t="shared" si="66"/>
        <v xml:space="preserve"> (Внутренний блок) Размеры (Ш × Г × В): </v>
      </c>
      <c r="P455" t="str">
        <f t="shared" si="67"/>
        <v xml:space="preserve"> (Внутренний блок) Упаковка (Ш × Г × В): </v>
      </c>
      <c r="Q455" t="str">
        <f t="shared" si="68"/>
        <v xml:space="preserve"> (Внутренний блок) Масса (нетто / брутто): </v>
      </c>
      <c r="R455" t="str">
        <f>CONCATENATE($R$4,": ",CONCATENATE("S[",CONCATENATE(Worksheet!R449," / ",Worksheet!S449),"]"))</f>
        <v xml:space="preserve"> (Внутренний блок) Уровень шума мин. / макс.: S[ / ]</v>
      </c>
      <c r="S455" t="str">
        <f>CONCATENATE($S$4,": ",CONCATENATE("S[",Worksheet!AK449,"]"))</f>
        <v xml:space="preserve"> (Наружный блок) Марка компрессора: S[]</v>
      </c>
      <c r="T455" t="str">
        <f t="shared" si="69"/>
        <v xml:space="preserve"> (Наружный блок) Размеры (Ш × Г × В): </v>
      </c>
      <c r="U455" t="str">
        <f t="shared" si="70"/>
        <v xml:space="preserve"> (Наружный блок) Упаковка (Ш × Г × В): </v>
      </c>
      <c r="V455" t="str">
        <f t="shared" si="71"/>
        <v xml:space="preserve"> (Наружный блок) Масса (нетто / брутто): </v>
      </c>
      <c r="W455" t="str">
        <f>CONCATENATE($W$4,": ",CONCATENATE("N[",Worksheet!V449,"]"))</f>
        <v xml:space="preserve"> (Наружный блок) Максимальный уровень шума: N[]</v>
      </c>
      <c r="X455" t="str">
        <f>CONCATENATE("N[",Worksheet!AM449,"]")</f>
        <v>N[6,35]</v>
      </c>
      <c r="Y455" t="str">
        <f>CONCATENATE($Y$4,": ",CONCATENATE("N[",Worksheet!AN449,"]"))</f>
        <v xml:space="preserve"> (Соединительные трубы) Газовая линия : N[9,5]</v>
      </c>
      <c r="Z455" t="str">
        <f>CONCATENATE($Z$4,": ",CONCATENATE("N[",Worksheet!P449,"]"))</f>
        <v xml:space="preserve"> (Соединительные трубы) Максимальная длина трубопровода: N[]</v>
      </c>
      <c r="AA455" t="str">
        <f>CONCATENATE($AA$4,": ",CONCATENATE("S[",Worksheet!Q449,"]"))</f>
        <v xml:space="preserve"> (Соединительные трубы) Максимальный перепад высот: S[]</v>
      </c>
      <c r="AB455" t="str">
        <f>CONCATENATE($AB$4,": ",CONCATENATE("S[",CONCATENATE("от ",Worksheet!W449," до +",Worksheet!X449),"]"))</f>
        <v xml:space="preserve"> (Допустимая темп. наружного воздуха) Охлаждение: S[от  до +]</v>
      </c>
      <c r="AC455" t="str">
        <f>CONCATENATE($AC$4,": ",CONCATENATE("S[",CONCATENATE("от ",Worksheet!Y449," до +",Worksheet!Z449),"]"))</f>
        <v xml:space="preserve"> (Допустимая темп. наружного воздуха) Обогрев: S[от  до +]</v>
      </c>
    </row>
    <row r="456" spans="1:29" x14ac:dyDescent="0.25">
      <c r="A456" t="str">
        <f>CONCATENATE($A$4,": ",CONCATENATE("E[",Worksheet!B450,"]"))</f>
        <v>Производитель: E[TOSOT]</v>
      </c>
      <c r="B456" s="11" t="str">
        <f>CONCATENATE($B$4,": ",CONCATENATE(Worksheet!C450,"[",IF(LEFT(TRIM(Worksheet!D450),6)="Сплит-","Сплит-система",IF(LEFT(TRIM(Worksheet!D450),1)="Блок н","Наружный блок","Блок внутренний")),"]"))</f>
        <v xml:space="preserve"> Тип: MULTY[Блок внутренний]</v>
      </c>
      <c r="C456" t="str">
        <f>CONCATENATE($C$4,": ",CONCATENATE("N[",Worksheet!L450,"]"))</f>
        <v xml:space="preserve"> (Сплит система) Холодопроизводительность: N[2,50]</v>
      </c>
      <c r="D456" t="str">
        <f>CONCATENATE($D$4,": ",CONCATENATE("N[",Worksheet!AC450,"]"))</f>
        <v xml:space="preserve"> (Сплит система) Площадь помещения: N[]</v>
      </c>
      <c r="E456" t="str">
        <f>CONCATENATE($E$4,": ",IF(Worksheet!K450="Y",CONCATENATE("S[","да]"),CONCATENATE("S[","нет]")))</f>
        <v xml:space="preserve"> (Сплит система) Инвертор: S[да]</v>
      </c>
      <c r="F456" t="str">
        <f>CONCATENATE($F$4,": ",CONCATENATE("N[",Worksheet!M450,"]"))</f>
        <v xml:space="preserve"> (Сплит система) Теплопроизводительность: N[2,80]</v>
      </c>
      <c r="G456" t="str">
        <f>CONCATENATE($G$4,": ",CONCATENATE("N[",Worksheet!N450,"]"))</f>
        <v xml:space="preserve"> (Потребляемая мощность) Охлаждение: N[0,065]</v>
      </c>
      <c r="H456" t="str">
        <f>CONCATENATE($H$4,": ",CONCATENATE("N[",Worksheet!O450,"]"))</f>
        <v xml:space="preserve"> (Потребляемая мощность) Обогрев: N[]</v>
      </c>
      <c r="I456" t="str">
        <f t="shared" si="62"/>
        <v xml:space="preserve"> (Рабочий ток) Охлаждение: </v>
      </c>
      <c r="J456" t="str">
        <f t="shared" si="72"/>
        <v xml:space="preserve"> (Рабочий ток) Обогрев: </v>
      </c>
      <c r="K456" t="str">
        <f t="shared" si="72"/>
        <v xml:space="preserve"> (Рабочий ток) Обогрев: </v>
      </c>
      <c r="L456" t="str">
        <f>CONCATENATE($L$4,": ",CONCATENATE("S[",Worksheet!AT450,"]"))</f>
        <v xml:space="preserve"> (Рабочий ток) Хладагент: S[R32]</v>
      </c>
      <c r="M456" t="str">
        <f t="shared" si="64"/>
        <v xml:space="preserve"> (Рабочий ток) Количество хладагента: </v>
      </c>
      <c r="N456" t="str">
        <f t="shared" si="65"/>
        <v xml:space="preserve"> (Рабочий ток) Объем рециркулируемого воздуха внутреннего блока: </v>
      </c>
      <c r="O456" t="str">
        <f t="shared" si="66"/>
        <v xml:space="preserve"> (Внутренний блок) Размеры (Ш × Г × В): </v>
      </c>
      <c r="P456" t="str">
        <f t="shared" si="67"/>
        <v xml:space="preserve"> (Внутренний блок) Упаковка (Ш × Г × В): </v>
      </c>
      <c r="Q456" t="str">
        <f t="shared" si="68"/>
        <v xml:space="preserve"> (Внутренний блок) Масса (нетто / брутто): </v>
      </c>
      <c r="R456" t="str">
        <f>CONCATENATE($R$4,": ",CONCATENATE("S[",CONCATENATE(Worksheet!R450," / ",Worksheet!S450),"]"))</f>
        <v xml:space="preserve"> (Внутренний блок) Уровень шума мин. / макс.: S[ / ]</v>
      </c>
      <c r="S456" t="str">
        <f>CONCATENATE($S$4,": ",CONCATENATE("S[",Worksheet!AK450,"]"))</f>
        <v xml:space="preserve"> (Наружный блок) Марка компрессора: S[]</v>
      </c>
      <c r="T456" t="str">
        <f t="shared" si="69"/>
        <v xml:space="preserve"> (Наружный блок) Размеры (Ш × Г × В): </v>
      </c>
      <c r="U456" t="str">
        <f t="shared" si="70"/>
        <v xml:space="preserve"> (Наружный блок) Упаковка (Ш × Г × В): </v>
      </c>
      <c r="V456" t="str">
        <f t="shared" si="71"/>
        <v xml:space="preserve"> (Наружный блок) Масса (нетто / брутто): </v>
      </c>
      <c r="W456" t="str">
        <f>CONCATENATE($W$4,": ",CONCATENATE("N[",Worksheet!V450,"]"))</f>
        <v xml:space="preserve"> (Наружный блок) Максимальный уровень шума: N[]</v>
      </c>
      <c r="X456" t="str">
        <f>CONCATENATE("N[",Worksheet!AM450,"]")</f>
        <v>N[6,35]</v>
      </c>
      <c r="Y456" t="str">
        <f>CONCATENATE($Y$4,": ",CONCATENATE("N[",Worksheet!AN450,"]"))</f>
        <v xml:space="preserve"> (Соединительные трубы) Газовая линия : N[9,52]</v>
      </c>
      <c r="Z456" t="str">
        <f>CONCATENATE($Z$4,": ",CONCATENATE("N[",Worksheet!P450,"]"))</f>
        <v xml:space="preserve"> (Соединительные трубы) Максимальная длина трубопровода: N[]</v>
      </c>
      <c r="AA456" t="str">
        <f>CONCATENATE($AA$4,": ",CONCATENATE("S[",Worksheet!Q450,"]"))</f>
        <v xml:space="preserve"> (Соединительные трубы) Максимальный перепад высот: S[]</v>
      </c>
      <c r="AB456" t="str">
        <f>CONCATENATE($AB$4,": ",CONCATENATE("S[",CONCATENATE("от ",Worksheet!W450," до +",Worksheet!X450),"]"))</f>
        <v xml:space="preserve"> (Допустимая темп. наружного воздуха) Охлаждение: S[от  до +]</v>
      </c>
      <c r="AC456" t="str">
        <f>CONCATENATE($AC$4,": ",CONCATENATE("S[",CONCATENATE("от ",Worksheet!Y450," до +",Worksheet!Z450),"]"))</f>
        <v xml:space="preserve"> (Допустимая темп. наружного воздуха) Обогрев: S[от  до +]</v>
      </c>
    </row>
    <row r="457" spans="1:29" x14ac:dyDescent="0.25">
      <c r="A457" t="str">
        <f>CONCATENATE($A$4,": ",CONCATENATE("E[",Worksheet!B451,"]"))</f>
        <v>Производитель: E[TOSOT]</v>
      </c>
      <c r="B457" s="11" t="str">
        <f>CONCATENATE($B$4,": ",CONCATENATE(Worksheet!C451,"[",IF(LEFT(TRIM(Worksheet!D451),6)="Сплит-","Сплит-система",IF(LEFT(TRIM(Worksheet!D451),1)="Блок н","Наружный блок","Блок внутренний")),"]"))</f>
        <v xml:space="preserve"> Тип: MULTY[Блок внутренний]</v>
      </c>
      <c r="C457" t="str">
        <f>CONCATENATE($C$4,": ",CONCATENATE("N[",Worksheet!L451,"]"))</f>
        <v xml:space="preserve"> (Сплит система) Холодопроизводительность: N[3,50]</v>
      </c>
      <c r="D457" t="str">
        <f>CONCATENATE($D$4,": ",CONCATENATE("N[",Worksheet!AC451,"]"))</f>
        <v xml:space="preserve"> (Сплит система) Площадь помещения: N[25]</v>
      </c>
      <c r="E457" t="str">
        <f>CONCATENATE($E$4,": ",IF(Worksheet!K451="Y",CONCATENATE("S[","да]"),CONCATENATE("S[","нет]")))</f>
        <v xml:space="preserve"> (Сплит система) Инвертор: S[да]</v>
      </c>
      <c r="F457" t="str">
        <f>CONCATENATE($F$4,": ",CONCATENATE("N[",Worksheet!M451,"]"))</f>
        <v xml:space="preserve"> (Сплит система) Теплопроизводительность: N[3,85]</v>
      </c>
      <c r="G457" t="str">
        <f>CONCATENATE($G$4,": ",CONCATENATE("N[",Worksheet!N451,"]"))</f>
        <v xml:space="preserve"> (Потребляемая мощность) Охлаждение: N[0,075]</v>
      </c>
      <c r="H457" t="str">
        <f>CONCATENATE($H$4,": ",CONCATENATE("N[",Worksheet!O451,"]"))</f>
        <v xml:space="preserve"> (Потребляемая мощность) Обогрев: N[0,075]</v>
      </c>
      <c r="I457" t="str">
        <f t="shared" si="62"/>
        <v xml:space="preserve"> (Рабочий ток) Охлаждение: </v>
      </c>
      <c r="J457" t="str">
        <f t="shared" si="72"/>
        <v xml:space="preserve"> (Рабочий ток) Обогрев: </v>
      </c>
      <c r="K457" t="str">
        <f t="shared" si="72"/>
        <v xml:space="preserve"> (Рабочий ток) Обогрев: </v>
      </c>
      <c r="L457" t="str">
        <f>CONCATENATE($L$4,": ",CONCATENATE("S[",Worksheet!AT451,"]"))</f>
        <v xml:space="preserve"> (Рабочий ток) Хладагент: S[R410A]</v>
      </c>
      <c r="M457" t="str">
        <f t="shared" si="64"/>
        <v xml:space="preserve"> (Рабочий ток) Количество хладагента: </v>
      </c>
      <c r="N457" t="str">
        <f t="shared" si="65"/>
        <v xml:space="preserve"> (Рабочий ток) Объем рециркулируемого воздуха внутреннего блока: </v>
      </c>
      <c r="O457" t="str">
        <f t="shared" si="66"/>
        <v xml:space="preserve"> (Внутренний блок) Размеры (Ш × Г × В): </v>
      </c>
      <c r="P457" t="str">
        <f t="shared" si="67"/>
        <v xml:space="preserve"> (Внутренний блок) Упаковка (Ш × Г × В): </v>
      </c>
      <c r="Q457" t="str">
        <f t="shared" si="68"/>
        <v xml:space="preserve"> (Внутренний блок) Масса (нетто / брутто): </v>
      </c>
      <c r="R457" t="str">
        <f>CONCATENATE($R$4,": ",CONCATENATE("S[",CONCATENATE(Worksheet!R451," / ",Worksheet!S451),"]"))</f>
        <v xml:space="preserve"> (Внутренний блок) Уровень шума мин. / макс.: S[ / ]</v>
      </c>
      <c r="S457" t="str">
        <f>CONCATENATE($S$4,": ",CONCATENATE("S[",Worksheet!AK451,"]"))</f>
        <v xml:space="preserve"> (Наружный блок) Марка компрессора: S[]</v>
      </c>
      <c r="T457" t="str">
        <f t="shared" si="69"/>
        <v xml:space="preserve"> (Наружный блок) Размеры (Ш × Г × В): </v>
      </c>
      <c r="U457" t="str">
        <f t="shared" si="70"/>
        <v xml:space="preserve"> (Наружный блок) Упаковка (Ш × Г × В): </v>
      </c>
      <c r="V457" t="str">
        <f t="shared" si="71"/>
        <v xml:space="preserve"> (Наружный блок) Масса (нетто / брутто): </v>
      </c>
      <c r="W457" t="str">
        <f>CONCATENATE($W$4,": ",CONCATENATE("N[",Worksheet!V451,"]"))</f>
        <v xml:space="preserve"> (Наружный блок) Максимальный уровень шума: N[]</v>
      </c>
      <c r="X457" t="str">
        <f>CONCATENATE("N[",Worksheet!AM451,"]")</f>
        <v>N[6,35]</v>
      </c>
      <c r="Y457" t="str">
        <f>CONCATENATE($Y$4,": ",CONCATENATE("N[",Worksheet!AN451,"]"))</f>
        <v xml:space="preserve"> (Соединительные трубы) Газовая линия : N[9,5]</v>
      </c>
      <c r="Z457" t="str">
        <f>CONCATENATE($Z$4,": ",CONCATENATE("N[",Worksheet!P451,"]"))</f>
        <v xml:space="preserve"> (Соединительные трубы) Максимальная длина трубопровода: N[]</v>
      </c>
      <c r="AA457" t="str">
        <f>CONCATENATE($AA$4,": ",CONCATENATE("S[",Worksheet!Q451,"]"))</f>
        <v xml:space="preserve"> (Соединительные трубы) Максимальный перепад высот: S[]</v>
      </c>
      <c r="AB457" t="str">
        <f>CONCATENATE($AB$4,": ",CONCATENATE("S[",CONCATENATE("от ",Worksheet!W451," до +",Worksheet!X451),"]"))</f>
        <v xml:space="preserve"> (Допустимая темп. наружного воздуха) Охлаждение: S[от  до +]</v>
      </c>
      <c r="AC457" t="str">
        <f>CONCATENATE($AC$4,": ",CONCATENATE("S[",CONCATENATE("от ",Worksheet!Y451," до +",Worksheet!Z451),"]"))</f>
        <v xml:space="preserve"> (Допустимая темп. наружного воздуха) Обогрев: S[от  до +]</v>
      </c>
    </row>
    <row r="458" spans="1:29" x14ac:dyDescent="0.25">
      <c r="A458" t="str">
        <f>CONCATENATE($A$4,": ",CONCATENATE("E[",Worksheet!B452,"]"))</f>
        <v>Производитель: E[TOSOT]</v>
      </c>
      <c r="B458" s="11" t="str">
        <f>CONCATENATE($B$4,": ",CONCATENATE(Worksheet!C452,"[",IF(LEFT(TRIM(Worksheet!D452),6)="Сплит-","Сплит-система",IF(LEFT(TRIM(Worksheet!D452),1)="Блок н","Наружный блок","Блок внутренний")),"]"))</f>
        <v xml:space="preserve"> Тип: MULTY[Блок внутренний]</v>
      </c>
      <c r="C458" t="str">
        <f>CONCATENATE($C$4,": ",CONCATENATE("N[",Worksheet!L452,"]"))</f>
        <v xml:space="preserve"> (Сплит система) Холодопроизводительность: N[3,50]</v>
      </c>
      <c r="D458" t="str">
        <f>CONCATENATE($D$4,": ",CONCATENATE("N[",Worksheet!AC452,"]"))</f>
        <v xml:space="preserve"> (Сплит система) Площадь помещения: N[]</v>
      </c>
      <c r="E458" t="str">
        <f>CONCATENATE($E$4,": ",IF(Worksheet!K452="Y",CONCATENATE("S[","да]"),CONCATENATE("S[","нет]")))</f>
        <v xml:space="preserve"> (Сплит система) Инвертор: S[да]</v>
      </c>
      <c r="F458" t="str">
        <f>CONCATENATE($F$4,": ",CONCATENATE("N[",Worksheet!M452,"]"))</f>
        <v xml:space="preserve"> (Сплит система) Теплопроизводительность: N[3,85]</v>
      </c>
      <c r="G458" t="str">
        <f>CONCATENATE($G$4,": ",CONCATENATE("N[",Worksheet!N452,"]"))</f>
        <v xml:space="preserve"> (Потребляемая мощность) Охлаждение: N[0,075]</v>
      </c>
      <c r="H458" t="str">
        <f>CONCATENATE($H$4,": ",CONCATENATE("N[",Worksheet!O452,"]"))</f>
        <v xml:space="preserve"> (Потребляемая мощность) Обогрев: N[]</v>
      </c>
      <c r="I458" t="str">
        <f t="shared" si="62"/>
        <v xml:space="preserve"> (Рабочий ток) Охлаждение: </v>
      </c>
      <c r="J458" t="str">
        <f t="shared" si="72"/>
        <v xml:space="preserve"> (Рабочий ток) Обогрев: </v>
      </c>
      <c r="K458" t="str">
        <f t="shared" si="72"/>
        <v xml:space="preserve"> (Рабочий ток) Обогрев: </v>
      </c>
      <c r="L458" t="str">
        <f>CONCATENATE($L$4,": ",CONCATENATE("S[",Worksheet!AT452,"]"))</f>
        <v xml:space="preserve"> (Рабочий ток) Хладагент: S[R32]</v>
      </c>
      <c r="M458" t="str">
        <f t="shared" si="64"/>
        <v xml:space="preserve"> (Рабочий ток) Количество хладагента: </v>
      </c>
      <c r="N458" t="str">
        <f t="shared" si="65"/>
        <v xml:space="preserve"> (Рабочий ток) Объем рециркулируемого воздуха внутреннего блока: </v>
      </c>
      <c r="O458" t="str">
        <f t="shared" si="66"/>
        <v xml:space="preserve"> (Внутренний блок) Размеры (Ш × Г × В): </v>
      </c>
      <c r="P458" t="str">
        <f t="shared" si="67"/>
        <v xml:space="preserve"> (Внутренний блок) Упаковка (Ш × Г × В): </v>
      </c>
      <c r="Q458" t="str">
        <f t="shared" si="68"/>
        <v xml:space="preserve"> (Внутренний блок) Масса (нетто / брутто): </v>
      </c>
      <c r="R458" t="str">
        <f>CONCATENATE($R$4,": ",CONCATENATE("S[",CONCATENATE(Worksheet!R452," / ",Worksheet!S452),"]"))</f>
        <v xml:space="preserve"> (Внутренний блок) Уровень шума мин. / макс.: S[ / ]</v>
      </c>
      <c r="S458" t="str">
        <f>CONCATENATE($S$4,": ",CONCATENATE("S[",Worksheet!AK452,"]"))</f>
        <v xml:space="preserve"> (Наружный блок) Марка компрессора: S[]</v>
      </c>
      <c r="T458" t="str">
        <f t="shared" si="69"/>
        <v xml:space="preserve"> (Наружный блок) Размеры (Ш × Г × В): </v>
      </c>
      <c r="U458" t="str">
        <f t="shared" si="70"/>
        <v xml:space="preserve"> (Наружный блок) Упаковка (Ш × Г × В): </v>
      </c>
      <c r="V458" t="str">
        <f t="shared" si="71"/>
        <v xml:space="preserve"> (Наружный блок) Масса (нетто / брутто): </v>
      </c>
      <c r="W458" t="str">
        <f>CONCATENATE($W$4,": ",CONCATENATE("N[",Worksheet!V452,"]"))</f>
        <v xml:space="preserve"> (Наружный блок) Максимальный уровень шума: N[]</v>
      </c>
      <c r="X458" t="str">
        <f>CONCATENATE("N[",Worksheet!AM452,"]")</f>
        <v>N[6,35]</v>
      </c>
      <c r="Y458" t="str">
        <f>CONCATENATE($Y$4,": ",CONCATENATE("N[",Worksheet!AN452,"]"))</f>
        <v xml:space="preserve"> (Соединительные трубы) Газовая линия : N[9,52]</v>
      </c>
      <c r="Z458" t="str">
        <f>CONCATENATE($Z$4,": ",CONCATENATE("N[",Worksheet!P452,"]"))</f>
        <v xml:space="preserve"> (Соединительные трубы) Максимальная длина трубопровода: N[]</v>
      </c>
      <c r="AA458" t="str">
        <f>CONCATENATE($AA$4,": ",CONCATENATE("S[",Worksheet!Q452,"]"))</f>
        <v xml:space="preserve"> (Соединительные трубы) Максимальный перепад высот: S[]</v>
      </c>
      <c r="AB458" t="str">
        <f>CONCATENATE($AB$4,": ",CONCATENATE("S[",CONCATENATE("от ",Worksheet!W452," до +",Worksheet!X452),"]"))</f>
        <v xml:space="preserve"> (Допустимая темп. наружного воздуха) Охлаждение: S[от  до +]</v>
      </c>
      <c r="AC458" t="str">
        <f>CONCATENATE($AC$4,": ",CONCATENATE("S[",CONCATENATE("от ",Worksheet!Y452," до +",Worksheet!Z452),"]"))</f>
        <v xml:space="preserve"> (Допустимая темп. наружного воздуха) Обогрев: S[от  до +]</v>
      </c>
    </row>
    <row r="459" spans="1:29" x14ac:dyDescent="0.25">
      <c r="A459" t="str">
        <f>CONCATENATE($A$4,": ",CONCATENATE("E[",Worksheet!B453,"]"))</f>
        <v>Производитель: E[TOSOT]</v>
      </c>
      <c r="B459" s="11" t="str">
        <f>CONCATENATE($B$4,": ",CONCATENATE(Worksheet!C453,"[",IF(LEFT(TRIM(Worksheet!D453),6)="Сплит-","Сплит-система",IF(LEFT(TRIM(Worksheet!D453),1)="Блок н","Наружный блок","Блок внутренний")),"]"))</f>
        <v xml:space="preserve"> Тип: MULTY[Блок внутренний]</v>
      </c>
      <c r="C459" t="str">
        <f>CONCATENATE($C$4,": ",CONCATENATE("N[",Worksheet!L453,"]"))</f>
        <v xml:space="preserve"> (Сплит система) Холодопроизводительность: N[5,00]</v>
      </c>
      <c r="D459" t="str">
        <f>CONCATENATE($D$4,": ",CONCATENATE("N[",Worksheet!AC453,"]"))</f>
        <v xml:space="preserve"> (Сплит система) Площадь помещения: N[35]</v>
      </c>
      <c r="E459" t="str">
        <f>CONCATENATE($E$4,": ",IF(Worksheet!K453="Y",CONCATENATE("S[","да]"),CONCATENATE("S[","нет]")))</f>
        <v xml:space="preserve"> (Сплит система) Инвертор: S[да]</v>
      </c>
      <c r="F459" t="str">
        <f>CONCATENATE($F$4,": ",CONCATENATE("N[",Worksheet!M453,"]"))</f>
        <v xml:space="preserve"> (Сплит система) Теплопроизводительность: N[5,50]</v>
      </c>
      <c r="G459" t="str">
        <f>CONCATENATE($G$4,": ",CONCATENATE("N[",Worksheet!N453,"]"))</f>
        <v xml:space="preserve"> (Потребляемая мощность) Охлаждение: N[0,080]</v>
      </c>
      <c r="H459" t="str">
        <f>CONCATENATE($H$4,": ",CONCATENATE("N[",Worksheet!O453,"]"))</f>
        <v xml:space="preserve"> (Потребляемая мощность) Обогрев: N[0,080]</v>
      </c>
      <c r="I459" t="str">
        <f t="shared" si="62"/>
        <v xml:space="preserve"> (Рабочий ток) Охлаждение: </v>
      </c>
      <c r="J459" t="str">
        <f t="shared" si="72"/>
        <v xml:space="preserve"> (Рабочий ток) Обогрев: </v>
      </c>
      <c r="K459" t="str">
        <f t="shared" si="72"/>
        <v xml:space="preserve"> (Рабочий ток) Обогрев: </v>
      </c>
      <c r="L459" t="str">
        <f>CONCATENATE($L$4,": ",CONCATENATE("S[",Worksheet!AT453,"]"))</f>
        <v xml:space="preserve"> (Рабочий ток) Хладагент: S[R410A]</v>
      </c>
      <c r="M459" t="str">
        <f t="shared" si="64"/>
        <v xml:space="preserve"> (Рабочий ток) Количество хладагента: </v>
      </c>
      <c r="N459" t="str">
        <f t="shared" si="65"/>
        <v xml:space="preserve"> (Рабочий ток) Объем рециркулируемого воздуха внутреннего блока: </v>
      </c>
      <c r="O459" t="str">
        <f t="shared" si="66"/>
        <v xml:space="preserve"> (Внутренний блок) Размеры (Ш × Г × В): </v>
      </c>
      <c r="P459" t="str">
        <f t="shared" si="67"/>
        <v xml:space="preserve"> (Внутренний блок) Упаковка (Ш × Г × В): </v>
      </c>
      <c r="Q459" t="str">
        <f t="shared" si="68"/>
        <v xml:space="preserve"> (Внутренний блок) Масса (нетто / брутто): </v>
      </c>
      <c r="R459" t="str">
        <f>CONCATENATE($R$4,": ",CONCATENATE("S[",CONCATENATE(Worksheet!R453," / ",Worksheet!S453),"]"))</f>
        <v xml:space="preserve"> (Внутренний блок) Уровень шума мин. / макс.: S[ / ]</v>
      </c>
      <c r="S459" t="str">
        <f>CONCATENATE($S$4,": ",CONCATENATE("S[",Worksheet!AK453,"]"))</f>
        <v xml:space="preserve"> (Наружный блок) Марка компрессора: S[]</v>
      </c>
      <c r="T459" t="str">
        <f t="shared" si="69"/>
        <v xml:space="preserve"> (Наружный блок) Размеры (Ш × Г × В): </v>
      </c>
      <c r="U459" t="str">
        <f t="shared" si="70"/>
        <v xml:space="preserve"> (Наружный блок) Упаковка (Ш × Г × В): </v>
      </c>
      <c r="V459" t="str">
        <f t="shared" si="71"/>
        <v xml:space="preserve"> (Наружный блок) Масса (нетто / брутто): </v>
      </c>
      <c r="W459" t="str">
        <f>CONCATENATE($W$4,": ",CONCATENATE("N[",Worksheet!V453,"]"))</f>
        <v xml:space="preserve"> (Наружный блок) Максимальный уровень шума: N[]</v>
      </c>
      <c r="X459" t="str">
        <f>CONCATENATE("N[",Worksheet!AM453,"]")</f>
        <v>N[6,35]</v>
      </c>
      <c r="Y459" t="str">
        <f>CONCATENATE($Y$4,": ",CONCATENATE("N[",Worksheet!AN453,"]"))</f>
        <v xml:space="preserve"> (Соединительные трубы) Газовая линия : N[12,7]</v>
      </c>
      <c r="Z459" t="str">
        <f>CONCATENATE($Z$4,": ",CONCATENATE("N[",Worksheet!P453,"]"))</f>
        <v xml:space="preserve"> (Соединительные трубы) Максимальная длина трубопровода: N[]</v>
      </c>
      <c r="AA459" t="str">
        <f>CONCATENATE($AA$4,": ",CONCATENATE("S[",Worksheet!Q453,"]"))</f>
        <v xml:space="preserve"> (Соединительные трубы) Максимальный перепад высот: S[]</v>
      </c>
      <c r="AB459" t="str">
        <f>CONCATENATE($AB$4,": ",CONCATENATE("S[",CONCATENATE("от ",Worksheet!W453," до +",Worksheet!X453),"]"))</f>
        <v xml:space="preserve"> (Допустимая темп. наружного воздуха) Охлаждение: S[от  до +]</v>
      </c>
      <c r="AC459" t="str">
        <f>CONCATENATE($AC$4,": ",CONCATENATE("S[",CONCATENATE("от ",Worksheet!Y453," до +",Worksheet!Z453),"]"))</f>
        <v xml:space="preserve"> (Допустимая темп. наружного воздуха) Обогрев: S[от  до +]</v>
      </c>
    </row>
    <row r="460" spans="1:29" x14ac:dyDescent="0.25">
      <c r="A460" t="str">
        <f>CONCATENATE($A$4,": ",CONCATENATE("E[",Worksheet!B454,"]"))</f>
        <v>Производитель: E[TOSOT]</v>
      </c>
      <c r="B460" s="11" t="str">
        <f>CONCATENATE($B$4,": ",CONCATENATE(Worksheet!C454,"[",IF(LEFT(TRIM(Worksheet!D454),6)="Сплит-","Сплит-система",IF(LEFT(TRIM(Worksheet!D454),1)="Блок н","Наружный блок","Блок внутренний")),"]"))</f>
        <v xml:space="preserve"> Тип: MULTY[Блок внутренний]</v>
      </c>
      <c r="C460" t="str">
        <f>CONCATENATE($C$4,": ",CONCATENATE("N[",Worksheet!L454,"]"))</f>
        <v xml:space="preserve"> (Сплит система) Холодопроизводительность: N[5,00]</v>
      </c>
      <c r="D460" t="str">
        <f>CONCATENATE($D$4,": ",CONCATENATE("N[",Worksheet!AC454,"]"))</f>
        <v xml:space="preserve"> (Сплит система) Площадь помещения: N[]</v>
      </c>
      <c r="E460" t="str">
        <f>CONCATENATE($E$4,": ",IF(Worksheet!K454="Y",CONCATENATE("S[","да]"),CONCATENATE("S[","нет]")))</f>
        <v xml:space="preserve"> (Сплит система) Инвертор: S[да]</v>
      </c>
      <c r="F460" t="str">
        <f>CONCATENATE($F$4,": ",CONCATENATE("N[",Worksheet!M454,"]"))</f>
        <v xml:space="preserve"> (Сплит система) Теплопроизводительность: N[5,50]</v>
      </c>
      <c r="G460" t="str">
        <f>CONCATENATE($G$4,": ",CONCATENATE("N[",Worksheet!N454,"]"))</f>
        <v xml:space="preserve"> (Потребляемая мощность) Охлаждение: N[0,095]</v>
      </c>
      <c r="H460" t="str">
        <f>CONCATENATE($H$4,": ",CONCATENATE("N[",Worksheet!O454,"]"))</f>
        <v xml:space="preserve"> (Потребляемая мощность) Обогрев: N[]</v>
      </c>
      <c r="I460" t="str">
        <f t="shared" ref="I460:I523" si="73">CONCATENATE($I$4,": ")</f>
        <v xml:space="preserve"> (Рабочий ток) Охлаждение: </v>
      </c>
      <c r="J460" t="str">
        <f t="shared" si="72"/>
        <v xml:space="preserve"> (Рабочий ток) Обогрев: </v>
      </c>
      <c r="K460" t="str">
        <f t="shared" si="72"/>
        <v xml:space="preserve"> (Рабочий ток) Обогрев: </v>
      </c>
      <c r="L460" t="str">
        <f>CONCATENATE($L$4,": ",CONCATENATE("S[",Worksheet!AT454,"]"))</f>
        <v xml:space="preserve"> (Рабочий ток) Хладагент: S[R32]</v>
      </c>
      <c r="M460" t="str">
        <f t="shared" ref="M460:M523" si="74">CONCATENATE($M$4,": ")</f>
        <v xml:space="preserve"> (Рабочий ток) Количество хладагента: </v>
      </c>
      <c r="N460" t="str">
        <f t="shared" ref="N460:N523" si="75">CONCATENATE($N$4,": ")</f>
        <v xml:space="preserve"> (Рабочий ток) Объем рециркулируемого воздуха внутреннего блока: </v>
      </c>
      <c r="O460" t="str">
        <f t="shared" ref="O460:O523" si="76">CONCATENATE($O$4,": ")</f>
        <v xml:space="preserve"> (Внутренний блок) Размеры (Ш × Г × В): </v>
      </c>
      <c r="P460" t="str">
        <f t="shared" ref="P460:P523" si="77">CONCATENATE($P$4,": ")</f>
        <v xml:space="preserve"> (Внутренний блок) Упаковка (Ш × Г × В): </v>
      </c>
      <c r="Q460" t="str">
        <f t="shared" ref="Q460:Q523" si="78">CONCATENATE($Q$4,": ")</f>
        <v xml:space="preserve"> (Внутренний блок) Масса (нетто / брутто): </v>
      </c>
      <c r="R460" t="str">
        <f>CONCATENATE($R$4,": ",CONCATENATE("S[",CONCATENATE(Worksheet!R454," / ",Worksheet!S454),"]"))</f>
        <v xml:space="preserve"> (Внутренний блок) Уровень шума мин. / макс.: S[ / ]</v>
      </c>
      <c r="S460" t="str">
        <f>CONCATENATE($S$4,": ",CONCATENATE("S[",Worksheet!AK454,"]"))</f>
        <v xml:space="preserve"> (Наружный блок) Марка компрессора: S[]</v>
      </c>
      <c r="T460" t="str">
        <f t="shared" ref="T460:T523" si="79">CONCATENATE($T$4,": ")</f>
        <v xml:space="preserve"> (Наружный блок) Размеры (Ш × Г × В): </v>
      </c>
      <c r="U460" t="str">
        <f t="shared" ref="U460:U523" si="80">CONCATENATE($U$4,": ")</f>
        <v xml:space="preserve"> (Наружный блок) Упаковка (Ш × Г × В): </v>
      </c>
      <c r="V460" t="str">
        <f t="shared" ref="V460:V523" si="81">CONCATENATE($V$4,": ")</f>
        <v xml:space="preserve"> (Наружный блок) Масса (нетто / брутто): </v>
      </c>
      <c r="W460" t="str">
        <f>CONCATENATE($W$4,": ",CONCATENATE("N[",Worksheet!V454,"]"))</f>
        <v xml:space="preserve"> (Наружный блок) Максимальный уровень шума: N[]</v>
      </c>
      <c r="X460" t="str">
        <f>CONCATENATE("N[",Worksheet!AM454,"]")</f>
        <v>N[6,35]</v>
      </c>
      <c r="Y460" t="str">
        <f>CONCATENATE($Y$4,": ",CONCATENATE("N[",Worksheet!AN454,"]"))</f>
        <v xml:space="preserve"> (Соединительные трубы) Газовая линия : N[12,7]</v>
      </c>
      <c r="Z460" t="str">
        <f>CONCATENATE($Z$4,": ",CONCATENATE("N[",Worksheet!P454,"]"))</f>
        <v xml:space="preserve"> (Соединительные трубы) Максимальная длина трубопровода: N[]</v>
      </c>
      <c r="AA460" t="str">
        <f>CONCATENATE($AA$4,": ",CONCATENATE("S[",Worksheet!Q454,"]"))</f>
        <v xml:space="preserve"> (Соединительные трубы) Максимальный перепад высот: S[]</v>
      </c>
      <c r="AB460" t="str">
        <f>CONCATENATE($AB$4,": ",CONCATENATE("S[",CONCATENATE("от ",Worksheet!W454," до +",Worksheet!X454),"]"))</f>
        <v xml:space="preserve"> (Допустимая темп. наружного воздуха) Охлаждение: S[от  до +]</v>
      </c>
      <c r="AC460" t="str">
        <f>CONCATENATE($AC$4,": ",CONCATENATE("S[",CONCATENATE("от ",Worksheet!Y454," до +",Worksheet!Z454),"]"))</f>
        <v xml:space="preserve"> (Допустимая темп. наружного воздуха) Обогрев: S[от  до +]</v>
      </c>
    </row>
    <row r="461" spans="1:29" x14ac:dyDescent="0.25">
      <c r="A461" t="str">
        <f>CONCATENATE($A$4,": ",CONCATENATE("E[",Worksheet!B455,"]"))</f>
        <v>Производитель: E[TOSOT]</v>
      </c>
      <c r="B461" s="11" t="str">
        <f>CONCATENATE($B$4,": ",CONCATENATE(Worksheet!C455,"[",IF(LEFT(TRIM(Worksheet!D455),6)="Сплит-","Сплит-система",IF(LEFT(TRIM(Worksheet!D455),1)="Блок н","Наружный блок","Блок внутренний")),"]"))</f>
        <v xml:space="preserve"> Тип: MULTY[Блок внутренний]</v>
      </c>
      <c r="C461" t="str">
        <f>CONCATENATE($C$4,": ",CONCATENATE("N[",Worksheet!L455,"]"))</f>
        <v xml:space="preserve"> (Сплит система) Холодопроизводительность: N[6,00]</v>
      </c>
      <c r="D461" t="str">
        <f>CONCATENATE($D$4,": ",CONCATENATE("N[",Worksheet!AC455,"]"))</f>
        <v xml:space="preserve"> (Сплит система) Площадь помещения: N[40]</v>
      </c>
      <c r="E461" t="str">
        <f>CONCATENATE($E$4,": ",IF(Worksheet!K455="Y",CONCATENATE("S[","да]"),CONCATENATE("S[","нет]")))</f>
        <v xml:space="preserve"> (Сплит система) Инвертор: S[да]</v>
      </c>
      <c r="F461" t="str">
        <f>CONCATENATE($F$4,": ",CONCATENATE("N[",Worksheet!M455,"]"))</f>
        <v xml:space="preserve"> (Сплит система) Теплопроизводительность: N[6,60]</v>
      </c>
      <c r="G461" t="str">
        <f>CONCATENATE($G$4,": ",CONCATENATE("N[",Worksheet!N455,"]"))</f>
        <v xml:space="preserve"> (Потребляемая мощность) Охлаждение: N[0,110]</v>
      </c>
      <c r="H461" t="str">
        <f>CONCATENATE($H$4,": ",CONCATENATE("N[",Worksheet!O455,"]"))</f>
        <v xml:space="preserve"> (Потребляемая мощность) Обогрев: N[0,110]</v>
      </c>
      <c r="I461" t="str">
        <f t="shared" si="73"/>
        <v xml:space="preserve"> (Рабочий ток) Охлаждение: </v>
      </c>
      <c r="J461" t="str">
        <f t="shared" si="72"/>
        <v xml:space="preserve"> (Рабочий ток) Обогрев: </v>
      </c>
      <c r="K461" t="str">
        <f t="shared" si="72"/>
        <v xml:space="preserve"> (Рабочий ток) Обогрев: </v>
      </c>
      <c r="L461" t="str">
        <f>CONCATENATE($L$4,": ",CONCATENATE("S[",Worksheet!AT455,"]"))</f>
        <v xml:space="preserve"> (Рабочий ток) Хладагент: S[R410A]</v>
      </c>
      <c r="M461" t="str">
        <f t="shared" si="74"/>
        <v xml:space="preserve"> (Рабочий ток) Количество хладагента: </v>
      </c>
      <c r="N461" t="str">
        <f t="shared" si="75"/>
        <v xml:space="preserve"> (Рабочий ток) Объем рециркулируемого воздуха внутреннего блока: </v>
      </c>
      <c r="O461" t="str">
        <f t="shared" si="76"/>
        <v xml:space="preserve"> (Внутренний блок) Размеры (Ш × Г × В): </v>
      </c>
      <c r="P461" t="str">
        <f t="shared" si="77"/>
        <v xml:space="preserve"> (Внутренний блок) Упаковка (Ш × Г × В): </v>
      </c>
      <c r="Q461" t="str">
        <f t="shared" si="78"/>
        <v xml:space="preserve"> (Внутренний блок) Масса (нетто / брутто): </v>
      </c>
      <c r="R461" t="str">
        <f>CONCATENATE($R$4,": ",CONCATENATE("S[",CONCATENATE(Worksheet!R455," / ",Worksheet!S455),"]"))</f>
        <v xml:space="preserve"> (Внутренний блок) Уровень шума мин. / макс.: S[ / ]</v>
      </c>
      <c r="S461" t="str">
        <f>CONCATENATE($S$4,": ",CONCATENATE("S[",Worksheet!AK455,"]"))</f>
        <v xml:space="preserve"> (Наружный блок) Марка компрессора: S[]</v>
      </c>
      <c r="T461" t="str">
        <f t="shared" si="79"/>
        <v xml:space="preserve"> (Наружный блок) Размеры (Ш × Г × В): </v>
      </c>
      <c r="U461" t="str">
        <f t="shared" si="80"/>
        <v xml:space="preserve"> (Наружный блок) Упаковка (Ш × Г × В): </v>
      </c>
      <c r="V461" t="str">
        <f t="shared" si="81"/>
        <v xml:space="preserve"> (Наружный блок) Масса (нетто / брутто): </v>
      </c>
      <c r="W461" t="str">
        <f>CONCATENATE($W$4,": ",CONCATENATE("N[",Worksheet!V455,"]"))</f>
        <v xml:space="preserve"> (Наружный блок) Максимальный уровень шума: N[]</v>
      </c>
      <c r="X461" t="str">
        <f>CONCATENATE("N[",Worksheet!AM455,"]")</f>
        <v>N[9,5]</v>
      </c>
      <c r="Y461" t="str">
        <f>CONCATENATE($Y$4,": ",CONCATENATE("N[",Worksheet!AN455,"]"))</f>
        <v xml:space="preserve"> (Соединительные трубы) Газовая линия : N[15,8]</v>
      </c>
      <c r="Z461" t="str">
        <f>CONCATENATE($Z$4,": ",CONCATENATE("N[",Worksheet!P455,"]"))</f>
        <v xml:space="preserve"> (Соединительные трубы) Максимальная длина трубопровода: N[]</v>
      </c>
      <c r="AA461" t="str">
        <f>CONCATENATE($AA$4,": ",CONCATENATE("S[",Worksheet!Q455,"]"))</f>
        <v xml:space="preserve"> (Соединительные трубы) Максимальный перепад высот: S[]</v>
      </c>
      <c r="AB461" t="str">
        <f>CONCATENATE($AB$4,": ",CONCATENATE("S[",CONCATENATE("от ",Worksheet!W455," до +",Worksheet!X455),"]"))</f>
        <v xml:space="preserve"> (Допустимая темп. наружного воздуха) Охлаждение: S[от  до +]</v>
      </c>
      <c r="AC461" t="str">
        <f>CONCATENATE($AC$4,": ",CONCATENATE("S[",CONCATENATE("от ",Worksheet!Y455," до +",Worksheet!Z455),"]"))</f>
        <v xml:space="preserve"> (Допустимая темп. наружного воздуха) Обогрев: S[от  до +]</v>
      </c>
    </row>
    <row r="462" spans="1:29" x14ac:dyDescent="0.25">
      <c r="A462" t="str">
        <f>CONCATENATE($A$4,": ",CONCATENATE("E[",Worksheet!B456,"]"))</f>
        <v>Производитель: E[TOSOT]</v>
      </c>
      <c r="B462" s="11" t="str">
        <f>CONCATENATE($B$4,": ",CONCATENATE(Worksheet!C456,"[",IF(LEFT(TRIM(Worksheet!D456),6)="Сплит-","Сплит-система",IF(LEFT(TRIM(Worksheet!D456),1)="Блок н","Наружный блок","Блок внутренний")),"]"))</f>
        <v xml:space="preserve"> Тип: MULTY[Блок внутренний]</v>
      </c>
      <c r="C462" t="str">
        <f>CONCATENATE($C$4,": ",CONCATENATE("N[",Worksheet!L456,"]"))</f>
        <v xml:space="preserve"> (Сплит система) Холодопроизводительность: N[6,00]</v>
      </c>
      <c r="D462" t="str">
        <f>CONCATENATE($D$4,": ",CONCATENATE("N[",Worksheet!AC456,"]"))</f>
        <v xml:space="preserve"> (Сплит система) Площадь помещения: N[]</v>
      </c>
      <c r="E462" t="str">
        <f>CONCATENATE($E$4,": ",IF(Worksheet!K456="Y",CONCATENATE("S[","да]"),CONCATENATE("S[","нет]")))</f>
        <v xml:space="preserve"> (Сплит система) Инвертор: S[да]</v>
      </c>
      <c r="F462" t="str">
        <f>CONCATENATE($F$4,": ",CONCATENATE("N[",Worksheet!M456,"]"))</f>
        <v xml:space="preserve"> (Сплит система) Теплопроизводительность: N[6,60]</v>
      </c>
      <c r="G462" t="str">
        <f>CONCATENATE($G$4,": ",CONCATENATE("N[",Worksheet!N456,"]"))</f>
        <v xml:space="preserve"> (Потребляемая мощность) Охлаждение: N[0,110]</v>
      </c>
      <c r="H462" t="str">
        <f>CONCATENATE($H$4,": ",CONCATENATE("N[",Worksheet!O456,"]"))</f>
        <v xml:space="preserve"> (Потребляемая мощность) Обогрев: N[]</v>
      </c>
      <c r="I462" t="str">
        <f t="shared" si="73"/>
        <v xml:space="preserve"> (Рабочий ток) Охлаждение: </v>
      </c>
      <c r="J462" t="str">
        <f t="shared" si="72"/>
        <v xml:space="preserve"> (Рабочий ток) Обогрев: </v>
      </c>
      <c r="K462" t="str">
        <f t="shared" si="72"/>
        <v xml:space="preserve"> (Рабочий ток) Обогрев: </v>
      </c>
      <c r="L462" t="str">
        <f>CONCATENATE($L$4,": ",CONCATENATE("S[",Worksheet!AT456,"]"))</f>
        <v xml:space="preserve"> (Рабочий ток) Хладагент: S[R32]</v>
      </c>
      <c r="M462" t="str">
        <f t="shared" si="74"/>
        <v xml:space="preserve"> (Рабочий ток) Количество хладагента: </v>
      </c>
      <c r="N462" t="str">
        <f t="shared" si="75"/>
        <v xml:space="preserve"> (Рабочий ток) Объем рециркулируемого воздуха внутреннего блока: </v>
      </c>
      <c r="O462" t="str">
        <f t="shared" si="76"/>
        <v xml:space="preserve"> (Внутренний блок) Размеры (Ш × Г × В): </v>
      </c>
      <c r="P462" t="str">
        <f t="shared" si="77"/>
        <v xml:space="preserve"> (Внутренний блок) Упаковка (Ш × Г × В): </v>
      </c>
      <c r="Q462" t="str">
        <f t="shared" si="78"/>
        <v xml:space="preserve"> (Внутренний блок) Масса (нетто / брутто): </v>
      </c>
      <c r="R462" t="str">
        <f>CONCATENATE($R$4,": ",CONCATENATE("S[",CONCATENATE(Worksheet!R456," / ",Worksheet!S456),"]"))</f>
        <v xml:space="preserve"> (Внутренний блок) Уровень шума мин. / макс.: S[ / ]</v>
      </c>
      <c r="S462" t="str">
        <f>CONCATENATE($S$4,": ",CONCATENATE("S[",Worksheet!AK456,"]"))</f>
        <v xml:space="preserve"> (Наружный блок) Марка компрессора: S[]</v>
      </c>
      <c r="T462" t="str">
        <f t="shared" si="79"/>
        <v xml:space="preserve"> (Наружный блок) Размеры (Ш × Г × В): </v>
      </c>
      <c r="U462" t="str">
        <f t="shared" si="80"/>
        <v xml:space="preserve"> (Наружный блок) Упаковка (Ш × Г × В): </v>
      </c>
      <c r="V462" t="str">
        <f t="shared" si="81"/>
        <v xml:space="preserve"> (Наружный блок) Масса (нетто / брутто): </v>
      </c>
      <c r="W462" t="str">
        <f>CONCATENATE($W$4,": ",CONCATENATE("N[",Worksheet!V456,"]"))</f>
        <v xml:space="preserve"> (Наружный блок) Максимальный уровень шума: N[]</v>
      </c>
      <c r="X462" t="str">
        <f>CONCATENATE("N[",Worksheet!AM456,"]")</f>
        <v>N[9,52]</v>
      </c>
      <c r="Y462" t="str">
        <f>CONCATENATE($Y$4,": ",CONCATENATE("N[",Worksheet!AN456,"]"))</f>
        <v xml:space="preserve"> (Соединительные трубы) Газовая линия : N[15,8]</v>
      </c>
      <c r="Z462" t="str">
        <f>CONCATENATE($Z$4,": ",CONCATENATE("N[",Worksheet!P456,"]"))</f>
        <v xml:space="preserve"> (Соединительные трубы) Максимальная длина трубопровода: N[]</v>
      </c>
      <c r="AA462" t="str">
        <f>CONCATENATE($AA$4,": ",CONCATENATE("S[",Worksheet!Q456,"]"))</f>
        <v xml:space="preserve"> (Соединительные трубы) Максимальный перепад высот: S[]</v>
      </c>
      <c r="AB462" t="str">
        <f>CONCATENATE($AB$4,": ",CONCATENATE("S[",CONCATENATE("от ",Worksheet!W456," до +",Worksheet!X456),"]"))</f>
        <v xml:space="preserve"> (Допустимая темп. наружного воздуха) Охлаждение: S[от  до +]</v>
      </c>
      <c r="AC462" t="str">
        <f>CONCATENATE($AC$4,": ",CONCATENATE("S[",CONCATENATE("от ",Worksheet!Y456," до +",Worksheet!Z456),"]"))</f>
        <v xml:space="preserve"> (Допустимая темп. наружного воздуха) Обогрев: S[от  до +]</v>
      </c>
    </row>
    <row r="463" spans="1:29" x14ac:dyDescent="0.25">
      <c r="A463" t="str">
        <f>CONCATENATE($A$4,": ",CONCATENATE("E[",Worksheet!B457,"]"))</f>
        <v>Производитель: E[TOSOT]</v>
      </c>
      <c r="B463" s="11" t="str">
        <f>CONCATENATE($B$4,": ",CONCATENATE(Worksheet!C457,"[",IF(LEFT(TRIM(Worksheet!D457),6)="Сплит-","Сплит-система",IF(LEFT(TRIM(Worksheet!D457),1)="Блок н","Наружный блок","Блок внутренний")),"]"))</f>
        <v xml:space="preserve"> Тип: MULTY[Блок внутренний]</v>
      </c>
      <c r="C463" t="str">
        <f>CONCATENATE($C$4,": ",CONCATENATE("N[",Worksheet!L457,"]"))</f>
        <v xml:space="preserve"> (Сплит система) Холодопроизводительность: N[7,10]</v>
      </c>
      <c r="D463" t="str">
        <f>CONCATENATE($D$4,": ",CONCATENATE("N[",Worksheet!AC457,"]"))</f>
        <v xml:space="preserve"> (Сплит система) Площадь помещения: N[50]</v>
      </c>
      <c r="E463" t="str">
        <f>CONCATENATE($E$4,": ",IF(Worksheet!K457="Y",CONCATENATE("S[","да]"),CONCATENATE("S[","нет]")))</f>
        <v xml:space="preserve"> (Сплит система) Инвертор: S[да]</v>
      </c>
      <c r="F463" t="str">
        <f>CONCATENATE($F$4,": ",CONCATENATE("N[",Worksheet!M457,"]"))</f>
        <v xml:space="preserve"> (Сплит система) Теплопроизводительность: N[8,00]</v>
      </c>
      <c r="G463" t="str">
        <f>CONCATENATE($G$4,": ",CONCATENATE("N[",Worksheet!N457,"]"))</f>
        <v xml:space="preserve"> (Потребляемая мощность) Охлаждение: N[0,110]</v>
      </c>
      <c r="H463" t="str">
        <f>CONCATENATE($H$4,": ",CONCATENATE("N[",Worksheet!O457,"]"))</f>
        <v xml:space="preserve"> (Потребляемая мощность) Обогрев: N[0,110]</v>
      </c>
      <c r="I463" t="str">
        <f t="shared" si="73"/>
        <v xml:space="preserve"> (Рабочий ток) Охлаждение: </v>
      </c>
      <c r="J463" t="str">
        <f t="shared" ref="J463:K505" si="82">CONCATENATE($J$4,": ")</f>
        <v xml:space="preserve"> (Рабочий ток) Обогрев: </v>
      </c>
      <c r="K463" t="str">
        <f t="shared" si="82"/>
        <v xml:space="preserve"> (Рабочий ток) Обогрев: </v>
      </c>
      <c r="L463" t="str">
        <f>CONCATENATE($L$4,": ",CONCATENATE("S[",Worksheet!AT457,"]"))</f>
        <v xml:space="preserve"> (Рабочий ток) Хладагент: S[R410A]</v>
      </c>
      <c r="M463" t="str">
        <f t="shared" si="74"/>
        <v xml:space="preserve"> (Рабочий ток) Количество хладагента: </v>
      </c>
      <c r="N463" t="str">
        <f t="shared" si="75"/>
        <v xml:space="preserve"> (Рабочий ток) Объем рециркулируемого воздуха внутреннего блока: </v>
      </c>
      <c r="O463" t="str">
        <f t="shared" si="76"/>
        <v xml:space="preserve"> (Внутренний блок) Размеры (Ш × Г × В): </v>
      </c>
      <c r="P463" t="str">
        <f t="shared" si="77"/>
        <v xml:space="preserve"> (Внутренний блок) Упаковка (Ш × Г × В): </v>
      </c>
      <c r="Q463" t="str">
        <f t="shared" si="78"/>
        <v xml:space="preserve"> (Внутренний блок) Масса (нетто / брутто): </v>
      </c>
      <c r="R463" t="str">
        <f>CONCATENATE($R$4,": ",CONCATENATE("S[",CONCATENATE(Worksheet!R457," / ",Worksheet!S457),"]"))</f>
        <v xml:space="preserve"> (Внутренний блок) Уровень шума мин. / макс.: S[ / ]</v>
      </c>
      <c r="S463" t="str">
        <f>CONCATENATE($S$4,": ",CONCATENATE("S[",Worksheet!AK457,"]"))</f>
        <v xml:space="preserve"> (Наружный блок) Марка компрессора: S[]</v>
      </c>
      <c r="T463" t="str">
        <f t="shared" si="79"/>
        <v xml:space="preserve"> (Наружный блок) Размеры (Ш × Г × В): </v>
      </c>
      <c r="U463" t="str">
        <f t="shared" si="80"/>
        <v xml:space="preserve"> (Наружный блок) Упаковка (Ш × Г × В): </v>
      </c>
      <c r="V463" t="str">
        <f t="shared" si="81"/>
        <v xml:space="preserve"> (Наружный блок) Масса (нетто / брутто): </v>
      </c>
      <c r="W463" t="str">
        <f>CONCATENATE($W$4,": ",CONCATENATE("N[",Worksheet!V457,"]"))</f>
        <v xml:space="preserve"> (Наружный блок) Максимальный уровень шума: N[]</v>
      </c>
      <c r="X463" t="str">
        <f>CONCATENATE("N[",Worksheet!AM457,"]")</f>
        <v>N[9,5]</v>
      </c>
      <c r="Y463" t="str">
        <f>CONCATENATE($Y$4,": ",CONCATENATE("N[",Worksheet!AN457,"]"))</f>
        <v xml:space="preserve"> (Соединительные трубы) Газовая линия : N[15,8]</v>
      </c>
      <c r="Z463" t="str">
        <f>CONCATENATE($Z$4,": ",CONCATENATE("N[",Worksheet!P457,"]"))</f>
        <v xml:space="preserve"> (Соединительные трубы) Максимальная длина трубопровода: N[]</v>
      </c>
      <c r="AA463" t="str">
        <f>CONCATENATE($AA$4,": ",CONCATENATE("S[",Worksheet!Q457,"]"))</f>
        <v xml:space="preserve"> (Соединительные трубы) Максимальный перепад высот: S[]</v>
      </c>
      <c r="AB463" t="str">
        <f>CONCATENATE($AB$4,": ",CONCATENATE("S[",CONCATENATE("от ",Worksheet!W457," до +",Worksheet!X457),"]"))</f>
        <v xml:space="preserve"> (Допустимая темп. наружного воздуха) Охлаждение: S[от  до +]</v>
      </c>
      <c r="AC463" t="str">
        <f>CONCATENATE($AC$4,": ",CONCATENATE("S[",CONCATENATE("от ",Worksheet!Y457," до +",Worksheet!Z457),"]"))</f>
        <v xml:space="preserve"> (Допустимая темп. наружного воздуха) Обогрев: S[от  до +]</v>
      </c>
    </row>
    <row r="464" spans="1:29" x14ac:dyDescent="0.25">
      <c r="A464" t="str">
        <f>CONCATENATE($A$4,": ",CONCATENATE("E[",Worksheet!B458,"]"))</f>
        <v>Производитель: E[TOSOT]</v>
      </c>
      <c r="B464" s="11" t="str">
        <f>CONCATENATE($B$4,": ",CONCATENATE(Worksheet!C458,"[",IF(LEFT(TRIM(Worksheet!D458),6)="Сплит-","Сплит-система",IF(LEFT(TRIM(Worksheet!D458),1)="Блок н","Наружный блок","Блок внутренний")),"]"))</f>
        <v xml:space="preserve"> Тип: MULTY[Блок внутренний]</v>
      </c>
      <c r="C464" t="str">
        <f>CONCATENATE($C$4,": ",CONCATENATE("N[",Worksheet!L458,"]"))</f>
        <v xml:space="preserve"> (Сплит система) Холодопроизводительность: N[7,10]</v>
      </c>
      <c r="D464" t="str">
        <f>CONCATENATE($D$4,": ",CONCATENATE("N[",Worksheet!AC458,"]"))</f>
        <v xml:space="preserve"> (Сплит система) Площадь помещения: N[]</v>
      </c>
      <c r="E464" t="str">
        <f>CONCATENATE($E$4,": ",IF(Worksheet!K458="Y",CONCATENATE("S[","да]"),CONCATENATE("S[","нет]")))</f>
        <v xml:space="preserve"> (Сплит система) Инвертор: S[да]</v>
      </c>
      <c r="F464" t="str">
        <f>CONCATENATE($F$4,": ",CONCATENATE("N[",Worksheet!M458,"]"))</f>
        <v xml:space="preserve"> (Сплит система) Теплопроизводительность: N[8,00]</v>
      </c>
      <c r="G464" t="str">
        <f>CONCATENATE($G$4,": ",CONCATENATE("N[",Worksheet!N458,"]"))</f>
        <v xml:space="preserve"> (Потребляемая мощность) Охлаждение: N[0,110]</v>
      </c>
      <c r="H464" t="str">
        <f>CONCATENATE($H$4,": ",CONCATENATE("N[",Worksheet!O458,"]"))</f>
        <v xml:space="preserve"> (Потребляемая мощность) Обогрев: N[]</v>
      </c>
      <c r="I464" t="str">
        <f t="shared" si="73"/>
        <v xml:space="preserve"> (Рабочий ток) Охлаждение: </v>
      </c>
      <c r="J464" t="str">
        <f t="shared" si="82"/>
        <v xml:space="preserve"> (Рабочий ток) Обогрев: </v>
      </c>
      <c r="K464" t="str">
        <f t="shared" si="82"/>
        <v xml:space="preserve"> (Рабочий ток) Обогрев: </v>
      </c>
      <c r="L464" t="str">
        <f>CONCATENATE($L$4,": ",CONCATENATE("S[",Worksheet!AT458,"]"))</f>
        <v xml:space="preserve"> (Рабочий ток) Хладагент: S[R32]</v>
      </c>
      <c r="M464" t="str">
        <f t="shared" si="74"/>
        <v xml:space="preserve"> (Рабочий ток) Количество хладагента: </v>
      </c>
      <c r="N464" t="str">
        <f t="shared" si="75"/>
        <v xml:space="preserve"> (Рабочий ток) Объем рециркулируемого воздуха внутреннего блока: </v>
      </c>
      <c r="O464" t="str">
        <f t="shared" si="76"/>
        <v xml:space="preserve"> (Внутренний блок) Размеры (Ш × Г × В): </v>
      </c>
      <c r="P464" t="str">
        <f t="shared" si="77"/>
        <v xml:space="preserve"> (Внутренний блок) Упаковка (Ш × Г × В): </v>
      </c>
      <c r="Q464" t="str">
        <f t="shared" si="78"/>
        <v xml:space="preserve"> (Внутренний блок) Масса (нетто / брутто): </v>
      </c>
      <c r="R464" t="str">
        <f>CONCATENATE($R$4,": ",CONCATENATE("S[",CONCATENATE(Worksheet!R458," / ",Worksheet!S458),"]"))</f>
        <v xml:space="preserve"> (Внутренний блок) Уровень шума мин. / макс.: S[ / ]</v>
      </c>
      <c r="S464" t="str">
        <f>CONCATENATE($S$4,": ",CONCATENATE("S[",Worksheet!AK458,"]"))</f>
        <v xml:space="preserve"> (Наружный блок) Марка компрессора: S[]</v>
      </c>
      <c r="T464" t="str">
        <f t="shared" si="79"/>
        <v xml:space="preserve"> (Наружный блок) Размеры (Ш × Г × В): </v>
      </c>
      <c r="U464" t="str">
        <f t="shared" si="80"/>
        <v xml:space="preserve"> (Наружный блок) Упаковка (Ш × Г × В): </v>
      </c>
      <c r="V464" t="str">
        <f t="shared" si="81"/>
        <v xml:space="preserve"> (Наружный блок) Масса (нетто / брутто): </v>
      </c>
      <c r="W464" t="str">
        <f>CONCATENATE($W$4,": ",CONCATENATE("N[",Worksheet!V458,"]"))</f>
        <v xml:space="preserve"> (Наружный блок) Максимальный уровень шума: N[]</v>
      </c>
      <c r="X464" t="str">
        <f>CONCATENATE("N[",Worksheet!AM458,"]")</f>
        <v>N[9,52]</v>
      </c>
      <c r="Y464" t="str">
        <f>CONCATENATE($Y$4,": ",CONCATENATE("N[",Worksheet!AN458,"]"))</f>
        <v xml:space="preserve"> (Соединительные трубы) Газовая линия : N[15,8]</v>
      </c>
      <c r="Z464" t="str">
        <f>CONCATENATE($Z$4,": ",CONCATENATE("N[",Worksheet!P458,"]"))</f>
        <v xml:space="preserve"> (Соединительные трубы) Максимальная длина трубопровода: N[]</v>
      </c>
      <c r="AA464" t="str">
        <f>CONCATENATE($AA$4,": ",CONCATENATE("S[",Worksheet!Q458,"]"))</f>
        <v xml:space="preserve"> (Соединительные трубы) Максимальный перепад высот: S[]</v>
      </c>
      <c r="AB464" t="str">
        <f>CONCATENATE($AB$4,": ",CONCATENATE("S[",CONCATENATE("от ",Worksheet!W458," до +",Worksheet!X458),"]"))</f>
        <v xml:space="preserve"> (Допустимая темп. наружного воздуха) Охлаждение: S[от  до +]</v>
      </c>
      <c r="AC464" t="str">
        <f>CONCATENATE($AC$4,": ",CONCATENATE("S[",CONCATENATE("от ",Worksheet!Y458," до +",Worksheet!Z458),"]"))</f>
        <v xml:space="preserve"> (Допустимая темп. наружного воздуха) Обогрев: S[от  до +]</v>
      </c>
    </row>
    <row r="465" spans="1:29" x14ac:dyDescent="0.25">
      <c r="A465" t="str">
        <f>CONCATENATE($A$4,": ",CONCATENATE("E[",Worksheet!B459,"]"))</f>
        <v>Производитель: E[TOSOT]</v>
      </c>
      <c r="B465" s="11" t="str">
        <f>CONCATENATE($B$4,": ",CONCATENATE(Worksheet!C459,"[",IF(LEFT(TRIM(Worksheet!D459),6)="Сплит-","Сплит-система",IF(LEFT(TRIM(Worksheet!D459),1)="Блок н","Наружный блок","Блок внутренний")),"]"))</f>
        <v xml:space="preserve"> Тип: MULTY[Блок внутренний]</v>
      </c>
      <c r="C465" t="str">
        <f>CONCATENATE($C$4,": ",CONCATENATE("N[",Worksheet!L459,"]"))</f>
        <v xml:space="preserve"> (Сплит система) Холодопроизводительность: N[3,5]</v>
      </c>
      <c r="D465" t="str">
        <f>CONCATENATE($D$4,": ",CONCATENATE("N[",Worksheet!AC459,"]"))</f>
        <v xml:space="preserve"> (Сплит система) Площадь помещения: N[]</v>
      </c>
      <c r="E465" t="str">
        <f>CONCATENATE($E$4,": ",IF(Worksheet!K459="Y",CONCATENATE("S[","да]"),CONCATENATE("S[","нет]")))</f>
        <v xml:space="preserve"> (Сплит система) Инвертор: S[да]</v>
      </c>
      <c r="F465" t="str">
        <f>CONCATENATE($F$4,": ",CONCATENATE("N[",Worksheet!M459,"]"))</f>
        <v xml:space="preserve"> (Сплит система) Теплопроизводительность: N[4]</v>
      </c>
      <c r="G465" t="str">
        <f>CONCATENATE($G$4,": ",CONCATENATE("N[",Worksheet!N459,"]"))</f>
        <v xml:space="preserve"> (Потребляемая мощность) Охлаждение: N[]</v>
      </c>
      <c r="H465" t="str">
        <f>CONCATENATE($H$4,": ",CONCATENATE("N[",Worksheet!O459,"]"))</f>
        <v xml:space="preserve"> (Потребляемая мощность) Обогрев: N[]</v>
      </c>
      <c r="I465" t="str">
        <f t="shared" si="73"/>
        <v xml:space="preserve"> (Рабочий ток) Охлаждение: </v>
      </c>
      <c r="J465" t="str">
        <f t="shared" si="82"/>
        <v xml:space="preserve"> (Рабочий ток) Обогрев: </v>
      </c>
      <c r="K465" t="str">
        <f t="shared" si="82"/>
        <v xml:space="preserve"> (Рабочий ток) Обогрев: </v>
      </c>
      <c r="L465" t="str">
        <f>CONCATENATE($L$4,": ",CONCATENATE("S[",Worksheet!AT459,"]"))</f>
        <v xml:space="preserve"> (Рабочий ток) Хладагент: S[]</v>
      </c>
      <c r="M465" t="str">
        <f t="shared" si="74"/>
        <v xml:space="preserve"> (Рабочий ток) Количество хладагента: </v>
      </c>
      <c r="N465" t="str">
        <f t="shared" si="75"/>
        <v xml:space="preserve"> (Рабочий ток) Объем рециркулируемого воздуха внутреннего блока: </v>
      </c>
      <c r="O465" t="str">
        <f t="shared" si="76"/>
        <v xml:space="preserve"> (Внутренний блок) Размеры (Ш × Г × В): </v>
      </c>
      <c r="P465" t="str">
        <f t="shared" si="77"/>
        <v xml:space="preserve"> (Внутренний блок) Упаковка (Ш × Г × В): </v>
      </c>
      <c r="Q465" t="str">
        <f t="shared" si="78"/>
        <v xml:space="preserve"> (Внутренний блок) Масса (нетто / брутто): </v>
      </c>
      <c r="R465" t="str">
        <f>CONCATENATE($R$4,": ",CONCATENATE("S[",CONCATENATE(Worksheet!R459," / ",Worksheet!S459),"]"))</f>
        <v xml:space="preserve"> (Внутренний блок) Уровень шума мин. / макс.: S[42 / 46]</v>
      </c>
      <c r="S465" t="str">
        <f>CONCATENATE($S$4,": ",CONCATENATE("S[",Worksheet!AK459,"]"))</f>
        <v xml:space="preserve"> (Наружный блок) Марка компрессора: S[]</v>
      </c>
      <c r="T465" t="str">
        <f t="shared" si="79"/>
        <v xml:space="preserve"> (Наружный блок) Размеры (Ш × Г × В): </v>
      </c>
      <c r="U465" t="str">
        <f t="shared" si="80"/>
        <v xml:space="preserve"> (Наружный блок) Упаковка (Ш × Г × В): </v>
      </c>
      <c r="V465" t="str">
        <f t="shared" si="81"/>
        <v xml:space="preserve"> (Наружный блок) Масса (нетто / брутто): </v>
      </c>
      <c r="W465" t="str">
        <f>CONCATENATE($W$4,": ",CONCATENATE("N[",Worksheet!V459,"]"))</f>
        <v xml:space="preserve"> (Наружный блок) Максимальный уровень шума: N[]</v>
      </c>
      <c r="X465" t="str">
        <f>CONCATENATE("N[",Worksheet!AM459,"]")</f>
        <v>N[6,35]</v>
      </c>
      <c r="Y465" t="str">
        <f>CONCATENATE($Y$4,": ",CONCATENATE("N[",Worksheet!AN459,"]"))</f>
        <v xml:space="preserve"> (Соединительные трубы) Газовая линия : N[9,5]</v>
      </c>
      <c r="Z465" t="str">
        <f>CONCATENATE($Z$4,": ",CONCATENATE("N[",Worksheet!P459,"]"))</f>
        <v xml:space="preserve"> (Соединительные трубы) Максимальная длина трубопровода: N[]</v>
      </c>
      <c r="AA465" t="str">
        <f>CONCATENATE($AA$4,": ",CONCATENATE("S[",Worksheet!Q459,"]"))</f>
        <v xml:space="preserve"> (Соединительные трубы) Максимальный перепад высот: S[]</v>
      </c>
      <c r="AB465" t="str">
        <f>CONCATENATE($AB$4,": ",CONCATENATE("S[",CONCATENATE("от ",Worksheet!W459," до +",Worksheet!X459),"]"))</f>
        <v xml:space="preserve"> (Допустимая темп. наружного воздуха) Охлаждение: S[от  до +]</v>
      </c>
      <c r="AC465" t="str">
        <f>CONCATENATE($AC$4,": ",CONCATENATE("S[",CONCATENATE("от ",Worksheet!Y459," до +",Worksheet!Z459),"]"))</f>
        <v xml:space="preserve"> (Допустимая темп. наружного воздуха) Обогрев: S[от  до +]</v>
      </c>
    </row>
    <row r="466" spans="1:29" x14ac:dyDescent="0.25">
      <c r="A466" t="str">
        <f>CONCATENATE($A$4,": ",CONCATENATE("E[",Worksheet!B460,"]"))</f>
        <v>Производитель: E[TOSOT]</v>
      </c>
      <c r="B466" s="11" t="str">
        <f>CONCATENATE($B$4,": ",CONCATENATE(Worksheet!C460,"[",IF(LEFT(TRIM(Worksheet!D460),6)="Сплит-","Сплит-система",IF(LEFT(TRIM(Worksheet!D460),1)="Блок н","Наружный блок","Блок внутренний")),"]"))</f>
        <v xml:space="preserve"> Тип: MULTY[Блок внутренний]</v>
      </c>
      <c r="C466" t="str">
        <f>CONCATENATE($C$4,": ",CONCATENATE("N[",Worksheet!L460,"]"))</f>
        <v xml:space="preserve"> (Сплит система) Холодопроизводительность: N[]</v>
      </c>
      <c r="D466" t="str">
        <f>CONCATENATE($D$4,": ",CONCATENATE("N[",Worksheet!AC460,"]"))</f>
        <v xml:space="preserve"> (Сплит система) Площадь помещения: N[]</v>
      </c>
      <c r="E466" t="str">
        <f>CONCATENATE($E$4,": ",IF(Worksheet!K460="Y",CONCATENATE("S[","да]"),CONCATENATE("S[","нет]")))</f>
        <v xml:space="preserve"> (Сплит система) Инвертор: S[да]</v>
      </c>
      <c r="F466" t="str">
        <f>CONCATENATE($F$4,": ",CONCATENATE("N[",Worksheet!M460,"]"))</f>
        <v xml:space="preserve"> (Сплит система) Теплопроизводительность: N[]</v>
      </c>
      <c r="G466" t="str">
        <f>CONCATENATE($G$4,": ",CONCATENATE("N[",Worksheet!N460,"]"))</f>
        <v xml:space="preserve"> (Потребляемая мощность) Охлаждение: N[]</v>
      </c>
      <c r="H466" t="str">
        <f>CONCATENATE($H$4,": ",CONCATENATE("N[",Worksheet!O460,"]"))</f>
        <v xml:space="preserve"> (Потребляемая мощность) Обогрев: N[]</v>
      </c>
      <c r="I466" t="str">
        <f t="shared" si="73"/>
        <v xml:space="preserve"> (Рабочий ток) Охлаждение: </v>
      </c>
      <c r="J466" t="str">
        <f t="shared" si="82"/>
        <v xml:space="preserve"> (Рабочий ток) Обогрев: </v>
      </c>
      <c r="K466" t="str">
        <f t="shared" si="82"/>
        <v xml:space="preserve"> (Рабочий ток) Обогрев: </v>
      </c>
      <c r="L466" t="str">
        <f>CONCATENATE($L$4,": ",CONCATENATE("S[",Worksheet!AT460,"]"))</f>
        <v xml:space="preserve"> (Рабочий ток) Хладагент: S[]</v>
      </c>
      <c r="M466" t="str">
        <f t="shared" si="74"/>
        <v xml:space="preserve"> (Рабочий ток) Количество хладагента: </v>
      </c>
      <c r="N466" t="str">
        <f t="shared" si="75"/>
        <v xml:space="preserve"> (Рабочий ток) Объем рециркулируемого воздуха внутреннего блока: </v>
      </c>
      <c r="O466" t="str">
        <f t="shared" si="76"/>
        <v xml:space="preserve"> (Внутренний блок) Размеры (Ш × Г × В): </v>
      </c>
      <c r="P466" t="str">
        <f t="shared" si="77"/>
        <v xml:space="preserve"> (Внутренний блок) Упаковка (Ш × Г × В): </v>
      </c>
      <c r="Q466" t="str">
        <f t="shared" si="78"/>
        <v xml:space="preserve"> (Внутренний блок) Масса (нетто / брутто): </v>
      </c>
      <c r="R466" t="str">
        <f>CONCATENATE($R$4,": ",CONCATENATE("S[",CONCATENATE(Worksheet!R460," / ",Worksheet!S460),"]"))</f>
        <v xml:space="preserve"> (Внутренний блок) Уровень шума мин. / макс.: S[ / ]</v>
      </c>
      <c r="S466" t="str">
        <f>CONCATENATE($S$4,": ",CONCATENATE("S[",Worksheet!AK460,"]"))</f>
        <v xml:space="preserve"> (Наружный блок) Марка компрессора: S[]</v>
      </c>
      <c r="T466" t="str">
        <f t="shared" si="79"/>
        <v xml:space="preserve"> (Наружный блок) Размеры (Ш × Г × В): </v>
      </c>
      <c r="U466" t="str">
        <f t="shared" si="80"/>
        <v xml:space="preserve"> (Наружный блок) Упаковка (Ш × Г × В): </v>
      </c>
      <c r="V466" t="str">
        <f t="shared" si="81"/>
        <v xml:space="preserve"> (Наружный блок) Масса (нетто / брутто): </v>
      </c>
      <c r="W466" t="str">
        <f>CONCATENATE($W$4,": ",CONCATENATE("N[",Worksheet!V460,"]"))</f>
        <v xml:space="preserve"> (Наружный блок) Максимальный уровень шума: N[]</v>
      </c>
      <c r="X466" t="str">
        <f>CONCATENATE("N[",Worksheet!AM460,"]")</f>
        <v>N[]</v>
      </c>
      <c r="Y466" t="str">
        <f>CONCATENATE($Y$4,": ",CONCATENATE("N[",Worksheet!AN460,"]"))</f>
        <v xml:space="preserve"> (Соединительные трубы) Газовая линия : N[]</v>
      </c>
      <c r="Z466" t="str">
        <f>CONCATENATE($Z$4,": ",CONCATENATE("N[",Worksheet!P460,"]"))</f>
        <v xml:space="preserve"> (Соединительные трубы) Максимальная длина трубопровода: N[]</v>
      </c>
      <c r="AA466" t="str">
        <f>CONCATENATE($AA$4,": ",CONCATENATE("S[",Worksheet!Q460,"]"))</f>
        <v xml:space="preserve"> (Соединительные трубы) Максимальный перепад высот: S[]</v>
      </c>
      <c r="AB466" t="str">
        <f>CONCATENATE($AB$4,": ",CONCATENATE("S[",CONCATENATE("от ",Worksheet!W460," до +",Worksheet!X460),"]"))</f>
        <v xml:space="preserve"> (Допустимая темп. наружного воздуха) Охлаждение: S[от  до +]</v>
      </c>
      <c r="AC466" t="str">
        <f>CONCATENATE($AC$4,": ",CONCATENATE("S[",CONCATENATE("от ",Worksheet!Y460," до +",Worksheet!Z460),"]"))</f>
        <v xml:space="preserve"> (Допустимая темп. наружного воздуха) Обогрев: S[от  до +]</v>
      </c>
    </row>
    <row r="467" spans="1:29" x14ac:dyDescent="0.25">
      <c r="A467" t="str">
        <f>CONCATENATE($A$4,": ",CONCATENATE("E[",Worksheet!B461,"]"))</f>
        <v>Производитель: E[TOSOT]</v>
      </c>
      <c r="B467" s="11" t="str">
        <f>CONCATENATE($B$4,": ",CONCATENATE(Worksheet!C461,"[",IF(LEFT(TRIM(Worksheet!D461),6)="Сплит-","Сплит-система",IF(LEFT(TRIM(Worksheet!D461),1)="Блок н","Наружный блок","Блок внутренний")),"]"))</f>
        <v xml:space="preserve"> Тип: MULTY[Блок внутренний]</v>
      </c>
      <c r="C467" t="str">
        <f>CONCATENATE($C$4,": ",CONCATENATE("N[",Worksheet!L461,"]"))</f>
        <v xml:space="preserve"> (Сплит система) Холодопроизводительность: N[4,5]</v>
      </c>
      <c r="D467" t="str">
        <f>CONCATENATE($D$4,": ",CONCATENATE("N[",Worksheet!AC461,"]"))</f>
        <v xml:space="preserve"> (Сплит система) Площадь помещения: N[]</v>
      </c>
      <c r="E467" t="str">
        <f>CONCATENATE($E$4,": ",IF(Worksheet!K461="Y",CONCATENATE("S[","да]"),CONCATENATE("S[","нет]")))</f>
        <v xml:space="preserve"> (Сплит система) Инвертор: S[да]</v>
      </c>
      <c r="F467" t="str">
        <f>CONCATENATE($F$4,": ",CONCATENATE("N[",Worksheet!M461,"]"))</f>
        <v xml:space="preserve"> (Сплит система) Теплопроизводительность: N[5]</v>
      </c>
      <c r="G467" t="str">
        <f>CONCATENATE($G$4,": ",CONCATENATE("N[",Worksheet!N461,"]"))</f>
        <v xml:space="preserve"> (Потребляемая мощность) Охлаждение: N[]</v>
      </c>
      <c r="H467" t="str">
        <f>CONCATENATE($H$4,": ",CONCATENATE("N[",Worksheet!O461,"]"))</f>
        <v xml:space="preserve"> (Потребляемая мощность) Обогрев: N[]</v>
      </c>
      <c r="I467" t="str">
        <f t="shared" si="73"/>
        <v xml:space="preserve"> (Рабочий ток) Охлаждение: </v>
      </c>
      <c r="J467" t="str">
        <f t="shared" si="82"/>
        <v xml:space="preserve"> (Рабочий ток) Обогрев: </v>
      </c>
      <c r="K467" t="str">
        <f t="shared" si="82"/>
        <v xml:space="preserve"> (Рабочий ток) Обогрев: </v>
      </c>
      <c r="L467" t="str">
        <f>CONCATENATE($L$4,": ",CONCATENATE("S[",Worksheet!AT461,"]"))</f>
        <v xml:space="preserve"> (Рабочий ток) Хладагент: S[]</v>
      </c>
      <c r="M467" t="str">
        <f t="shared" si="74"/>
        <v xml:space="preserve"> (Рабочий ток) Количество хладагента: </v>
      </c>
      <c r="N467" t="str">
        <f t="shared" si="75"/>
        <v xml:space="preserve"> (Рабочий ток) Объем рециркулируемого воздуха внутреннего блока: </v>
      </c>
      <c r="O467" t="str">
        <f t="shared" si="76"/>
        <v xml:space="preserve"> (Внутренний блок) Размеры (Ш × Г × В): </v>
      </c>
      <c r="P467" t="str">
        <f t="shared" si="77"/>
        <v xml:space="preserve"> (Внутренний блок) Упаковка (Ш × Г × В): </v>
      </c>
      <c r="Q467" t="str">
        <f t="shared" si="78"/>
        <v xml:space="preserve"> (Внутренний блок) Масса (нетто / брутто): </v>
      </c>
      <c r="R467" t="str">
        <f>CONCATENATE($R$4,": ",CONCATENATE("S[",CONCATENATE(Worksheet!R461," / ",Worksheet!S461),"]"))</f>
        <v xml:space="preserve"> (Внутренний блок) Уровень шума мин. / макс.: S[42 / 46]</v>
      </c>
      <c r="S467" t="str">
        <f>CONCATENATE($S$4,": ",CONCATENATE("S[",Worksheet!AK461,"]"))</f>
        <v xml:space="preserve"> (Наружный блок) Марка компрессора: S[]</v>
      </c>
      <c r="T467" t="str">
        <f t="shared" si="79"/>
        <v xml:space="preserve"> (Наружный блок) Размеры (Ш × Г × В): </v>
      </c>
      <c r="U467" t="str">
        <f t="shared" si="80"/>
        <v xml:space="preserve"> (Наружный блок) Упаковка (Ш × Г × В): </v>
      </c>
      <c r="V467" t="str">
        <f t="shared" si="81"/>
        <v xml:space="preserve"> (Наружный блок) Масса (нетто / брутто): </v>
      </c>
      <c r="W467" t="str">
        <f>CONCATENATE($W$4,": ",CONCATENATE("N[",Worksheet!V461,"]"))</f>
        <v xml:space="preserve"> (Наружный блок) Максимальный уровень шума: N[]</v>
      </c>
      <c r="X467" t="str">
        <f>CONCATENATE("N[",Worksheet!AM461,"]")</f>
        <v>N[6,35]</v>
      </c>
      <c r="Y467" t="str">
        <f>CONCATENATE($Y$4,": ",CONCATENATE("N[",Worksheet!AN461,"]"))</f>
        <v xml:space="preserve"> (Соединительные трубы) Газовая линия : N[12,7]</v>
      </c>
      <c r="Z467" t="str">
        <f>CONCATENATE($Z$4,": ",CONCATENATE("N[",Worksheet!P461,"]"))</f>
        <v xml:space="preserve"> (Соединительные трубы) Максимальная длина трубопровода: N[]</v>
      </c>
      <c r="AA467" t="str">
        <f>CONCATENATE($AA$4,": ",CONCATENATE("S[",Worksheet!Q461,"]"))</f>
        <v xml:space="preserve"> (Соединительные трубы) Максимальный перепад высот: S[]</v>
      </c>
      <c r="AB467" t="str">
        <f>CONCATENATE($AB$4,": ",CONCATENATE("S[",CONCATENATE("от ",Worksheet!W461," до +",Worksheet!X461),"]"))</f>
        <v xml:space="preserve"> (Допустимая темп. наружного воздуха) Охлаждение: S[от  до +]</v>
      </c>
      <c r="AC467" t="str">
        <f>CONCATENATE($AC$4,": ",CONCATENATE("S[",CONCATENATE("от ",Worksheet!Y461," до +",Worksheet!Z461),"]"))</f>
        <v xml:space="preserve"> (Допустимая темп. наружного воздуха) Обогрев: S[от  до +]</v>
      </c>
    </row>
    <row r="468" spans="1:29" x14ac:dyDescent="0.25">
      <c r="A468" t="str">
        <f>CONCATENATE($A$4,": ",CONCATENATE("E[",Worksheet!B462,"]"))</f>
        <v>Производитель: E[TOSOT]</v>
      </c>
      <c r="B468" s="11" t="str">
        <f>CONCATENATE($B$4,": ",CONCATENATE(Worksheet!C462,"[",IF(LEFT(TRIM(Worksheet!D462),6)="Сплит-","Сплит-система",IF(LEFT(TRIM(Worksheet!D462),1)="Блок н","Наружный блок","Блок внутренний")),"]"))</f>
        <v xml:space="preserve"> Тип: MULTY[Блок внутренний]</v>
      </c>
      <c r="C468" t="str">
        <f>CONCATENATE($C$4,": ",CONCATENATE("N[",Worksheet!L462,"]"))</f>
        <v xml:space="preserve"> (Сплит система) Холодопроизводительность: N[]</v>
      </c>
      <c r="D468" t="str">
        <f>CONCATENATE($D$4,": ",CONCATENATE("N[",Worksheet!AC462,"]"))</f>
        <v xml:space="preserve"> (Сплит система) Площадь помещения: N[]</v>
      </c>
      <c r="E468" t="str">
        <f>CONCATENATE($E$4,": ",IF(Worksheet!K462="Y",CONCATENATE("S[","да]"),CONCATENATE("S[","нет]")))</f>
        <v xml:space="preserve"> (Сплит система) Инвертор: S[да]</v>
      </c>
      <c r="F468" t="str">
        <f>CONCATENATE($F$4,": ",CONCATENATE("N[",Worksheet!M462,"]"))</f>
        <v xml:space="preserve"> (Сплит система) Теплопроизводительность: N[]</v>
      </c>
      <c r="G468" t="str">
        <f>CONCATENATE($G$4,": ",CONCATENATE("N[",Worksheet!N462,"]"))</f>
        <v xml:space="preserve"> (Потребляемая мощность) Охлаждение: N[]</v>
      </c>
      <c r="H468" t="str">
        <f>CONCATENATE($H$4,": ",CONCATENATE("N[",Worksheet!O462,"]"))</f>
        <v xml:space="preserve"> (Потребляемая мощность) Обогрев: N[]</v>
      </c>
      <c r="I468" t="str">
        <f t="shared" si="73"/>
        <v xml:space="preserve"> (Рабочий ток) Охлаждение: </v>
      </c>
      <c r="J468" t="str">
        <f t="shared" si="82"/>
        <v xml:space="preserve"> (Рабочий ток) Обогрев: </v>
      </c>
      <c r="K468" t="str">
        <f t="shared" si="82"/>
        <v xml:space="preserve"> (Рабочий ток) Обогрев: </v>
      </c>
      <c r="L468" t="str">
        <f>CONCATENATE($L$4,": ",CONCATENATE("S[",Worksheet!AT462,"]"))</f>
        <v xml:space="preserve"> (Рабочий ток) Хладагент: S[]</v>
      </c>
      <c r="M468" t="str">
        <f t="shared" si="74"/>
        <v xml:space="preserve"> (Рабочий ток) Количество хладагента: </v>
      </c>
      <c r="N468" t="str">
        <f t="shared" si="75"/>
        <v xml:space="preserve"> (Рабочий ток) Объем рециркулируемого воздуха внутреннего блока: </v>
      </c>
      <c r="O468" t="str">
        <f t="shared" si="76"/>
        <v xml:space="preserve"> (Внутренний блок) Размеры (Ш × Г × В): </v>
      </c>
      <c r="P468" t="str">
        <f t="shared" si="77"/>
        <v xml:space="preserve"> (Внутренний блок) Упаковка (Ш × Г × В): </v>
      </c>
      <c r="Q468" t="str">
        <f t="shared" si="78"/>
        <v xml:space="preserve"> (Внутренний блок) Масса (нетто / брутто): </v>
      </c>
      <c r="R468" t="str">
        <f>CONCATENATE($R$4,": ",CONCATENATE("S[",CONCATENATE(Worksheet!R462," / ",Worksheet!S462),"]"))</f>
        <v xml:space="preserve"> (Внутренний блок) Уровень шума мин. / макс.: S[ / ]</v>
      </c>
      <c r="S468" t="str">
        <f>CONCATENATE($S$4,": ",CONCATENATE("S[",Worksheet!AK462,"]"))</f>
        <v xml:space="preserve"> (Наружный блок) Марка компрессора: S[]</v>
      </c>
      <c r="T468" t="str">
        <f t="shared" si="79"/>
        <v xml:space="preserve"> (Наружный блок) Размеры (Ш × Г × В): </v>
      </c>
      <c r="U468" t="str">
        <f t="shared" si="80"/>
        <v xml:space="preserve"> (Наружный блок) Упаковка (Ш × Г × В): </v>
      </c>
      <c r="V468" t="str">
        <f t="shared" si="81"/>
        <v xml:space="preserve"> (Наружный блок) Масса (нетто / брутто): </v>
      </c>
      <c r="W468" t="str">
        <f>CONCATENATE($W$4,": ",CONCATENATE("N[",Worksheet!V462,"]"))</f>
        <v xml:space="preserve"> (Наружный блок) Максимальный уровень шума: N[]</v>
      </c>
      <c r="X468" t="str">
        <f>CONCATENATE("N[",Worksheet!AM462,"]")</f>
        <v>N[]</v>
      </c>
      <c r="Y468" t="str">
        <f>CONCATENATE($Y$4,": ",CONCATENATE("N[",Worksheet!AN462,"]"))</f>
        <v xml:space="preserve"> (Соединительные трубы) Газовая линия : N[]</v>
      </c>
      <c r="Z468" t="str">
        <f>CONCATENATE($Z$4,": ",CONCATENATE("N[",Worksheet!P462,"]"))</f>
        <v xml:space="preserve"> (Соединительные трубы) Максимальная длина трубопровода: N[]</v>
      </c>
      <c r="AA468" t="str">
        <f>CONCATENATE($AA$4,": ",CONCATENATE("S[",Worksheet!Q462,"]"))</f>
        <v xml:space="preserve"> (Соединительные трубы) Максимальный перепад высот: S[]</v>
      </c>
      <c r="AB468" t="str">
        <f>CONCATENATE($AB$4,": ",CONCATENATE("S[",CONCATENATE("от ",Worksheet!W462," до +",Worksheet!X462),"]"))</f>
        <v xml:space="preserve"> (Допустимая темп. наружного воздуха) Охлаждение: S[от  до +]</v>
      </c>
      <c r="AC468" t="str">
        <f>CONCATENATE($AC$4,": ",CONCATENATE("S[",CONCATENATE("от ",Worksheet!Y462," до +",Worksheet!Z462),"]"))</f>
        <v xml:space="preserve"> (Допустимая темп. наружного воздуха) Обогрев: S[от  до +]</v>
      </c>
    </row>
    <row r="469" spans="1:29" x14ac:dyDescent="0.25">
      <c r="A469" t="str">
        <f>CONCATENATE($A$4,": ",CONCATENATE("E[",Worksheet!B463,"]"))</f>
        <v>Производитель: E[TOSOT]</v>
      </c>
      <c r="B469" s="11" t="str">
        <f>CONCATENATE($B$4,": ",CONCATENATE(Worksheet!C463,"[",IF(LEFT(TRIM(Worksheet!D463),6)="Сплит-","Сплит-система",IF(LEFT(TRIM(Worksheet!D463),1)="Блок н","Наружный блок","Блок внутренний")),"]"))</f>
        <v xml:space="preserve"> Тип: MULTY[Блок внутренний]</v>
      </c>
      <c r="C469" t="str">
        <f>CONCATENATE($C$4,": ",CONCATENATE("N[",Worksheet!L463,"]"))</f>
        <v xml:space="preserve"> (Сплит система) Холодопроизводительность: N[]</v>
      </c>
      <c r="D469" t="str">
        <f>CONCATENATE($D$4,": ",CONCATENATE("N[",Worksheet!AC463,"]"))</f>
        <v xml:space="preserve"> (Сплит система) Площадь помещения: N[]</v>
      </c>
      <c r="E469" t="str">
        <f>CONCATENATE($E$4,": ",IF(Worksheet!K463="Y",CONCATENATE("S[","да]"),CONCATENATE("S[","нет]")))</f>
        <v xml:space="preserve"> (Сплит система) Инвертор: S[да]</v>
      </c>
      <c r="F469" t="str">
        <f>CONCATENATE($F$4,": ",CONCATENATE("N[",Worksheet!M463,"]"))</f>
        <v xml:space="preserve"> (Сплит система) Теплопроизводительность: N[]</v>
      </c>
      <c r="G469" t="str">
        <f>CONCATENATE($G$4,": ",CONCATENATE("N[",Worksheet!N463,"]"))</f>
        <v xml:space="preserve"> (Потребляемая мощность) Охлаждение: N[]</v>
      </c>
      <c r="H469" t="str">
        <f>CONCATENATE($H$4,": ",CONCATENATE("N[",Worksheet!O463,"]"))</f>
        <v xml:space="preserve"> (Потребляемая мощность) Обогрев: N[]</v>
      </c>
      <c r="I469" t="str">
        <f t="shared" si="73"/>
        <v xml:space="preserve"> (Рабочий ток) Охлаждение: </v>
      </c>
      <c r="J469" t="str">
        <f t="shared" si="82"/>
        <v xml:space="preserve"> (Рабочий ток) Обогрев: </v>
      </c>
      <c r="K469" t="str">
        <f t="shared" si="82"/>
        <v xml:space="preserve"> (Рабочий ток) Обогрев: </v>
      </c>
      <c r="L469" t="str">
        <f>CONCATENATE($L$4,": ",CONCATENATE("S[",Worksheet!AT463,"]"))</f>
        <v xml:space="preserve"> (Рабочий ток) Хладагент: S[]</v>
      </c>
      <c r="M469" t="str">
        <f t="shared" si="74"/>
        <v xml:space="preserve"> (Рабочий ток) Количество хладагента: </v>
      </c>
      <c r="N469" t="str">
        <f t="shared" si="75"/>
        <v xml:space="preserve"> (Рабочий ток) Объем рециркулируемого воздуха внутреннего блока: </v>
      </c>
      <c r="O469" t="str">
        <f t="shared" si="76"/>
        <v xml:space="preserve"> (Внутренний блок) Размеры (Ш × Г × В): </v>
      </c>
      <c r="P469" t="str">
        <f t="shared" si="77"/>
        <v xml:space="preserve"> (Внутренний блок) Упаковка (Ш × Г × В): </v>
      </c>
      <c r="Q469" t="str">
        <f t="shared" si="78"/>
        <v xml:space="preserve"> (Внутренний блок) Масса (нетто / брутто): </v>
      </c>
      <c r="R469" t="str">
        <f>CONCATENATE($R$4,": ",CONCATENATE("S[",CONCATENATE(Worksheet!R463," / ",Worksheet!S463),"]"))</f>
        <v xml:space="preserve"> (Внутренний блок) Уровень шума мин. / макс.: S[ / ]</v>
      </c>
      <c r="S469" t="str">
        <f>CONCATENATE($S$4,": ",CONCATENATE("S[",Worksheet!AK463,"]"))</f>
        <v xml:space="preserve"> (Наружный блок) Марка компрессора: S[]</v>
      </c>
      <c r="T469" t="str">
        <f t="shared" si="79"/>
        <v xml:space="preserve"> (Наружный блок) Размеры (Ш × Г × В): </v>
      </c>
      <c r="U469" t="str">
        <f t="shared" si="80"/>
        <v xml:space="preserve"> (Наружный блок) Упаковка (Ш × Г × В): </v>
      </c>
      <c r="V469" t="str">
        <f t="shared" si="81"/>
        <v xml:space="preserve"> (Наружный блок) Масса (нетто / брутто): </v>
      </c>
      <c r="W469" t="str">
        <f>CONCATENATE($W$4,": ",CONCATENATE("N[",Worksheet!V463,"]"))</f>
        <v xml:space="preserve"> (Наружный блок) Максимальный уровень шума: N[]</v>
      </c>
      <c r="X469" t="str">
        <f>CONCATENATE("N[",Worksheet!AM463,"]")</f>
        <v>N[]</v>
      </c>
      <c r="Y469" t="str">
        <f>CONCATENATE($Y$4,": ",CONCATENATE("N[",Worksheet!AN463,"]"))</f>
        <v xml:space="preserve"> (Соединительные трубы) Газовая линия : N[]</v>
      </c>
      <c r="Z469" t="str">
        <f>CONCATENATE($Z$4,": ",CONCATENATE("N[",Worksheet!P463,"]"))</f>
        <v xml:space="preserve"> (Соединительные трубы) Максимальная длина трубопровода: N[]</v>
      </c>
      <c r="AA469" t="str">
        <f>CONCATENATE($AA$4,": ",CONCATENATE("S[",Worksheet!Q463,"]"))</f>
        <v xml:space="preserve"> (Соединительные трубы) Максимальный перепад высот: S[]</v>
      </c>
      <c r="AB469" t="str">
        <f>CONCATENATE($AB$4,": ",CONCATENATE("S[",CONCATENATE("от ",Worksheet!W463," до +",Worksheet!X463),"]"))</f>
        <v xml:space="preserve"> (Допустимая темп. наружного воздуха) Охлаждение: S[от  до +]</v>
      </c>
      <c r="AC469" t="str">
        <f>CONCATENATE($AC$4,": ",CONCATENATE("S[",CONCATENATE("от ",Worksheet!Y463," до +",Worksheet!Z463),"]"))</f>
        <v xml:space="preserve"> (Допустимая темп. наружного воздуха) Обогрев: S[от  до +]</v>
      </c>
    </row>
    <row r="470" spans="1:29" x14ac:dyDescent="0.25">
      <c r="A470" t="str">
        <f>CONCATENATE($A$4,": ",CONCATENATE("E[",Worksheet!B464,"]"))</f>
        <v>Производитель: E[TOSOT]</v>
      </c>
      <c r="B470" s="11" t="str">
        <f>CONCATENATE($B$4,": ",CONCATENATE(Worksheet!C464,"[",IF(LEFT(TRIM(Worksheet!D464),6)="Сплит-","Сплит-система",IF(LEFT(TRIM(Worksheet!D464),1)="Блок н","Наружный блок","Блок внутренний")),"]"))</f>
        <v xml:space="preserve"> Тип: MULTY[Блок внутренний]</v>
      </c>
      <c r="C470" t="str">
        <f>CONCATENATE($C$4,": ",CONCATENATE("N[",Worksheet!L464,"]"))</f>
        <v xml:space="preserve"> (Сплит система) Холодопроизводительность: N[7,1]</v>
      </c>
      <c r="D470" t="str">
        <f>CONCATENATE($D$4,": ",CONCATENATE("N[",Worksheet!AC464,"]"))</f>
        <v xml:space="preserve"> (Сплит система) Площадь помещения: N[]</v>
      </c>
      <c r="E470" t="str">
        <f>CONCATENATE($E$4,": ",IF(Worksheet!K464="Y",CONCATENATE("S[","да]"),CONCATENATE("S[","нет]")))</f>
        <v xml:space="preserve"> (Сплит система) Инвертор: S[да]</v>
      </c>
      <c r="F470" t="str">
        <f>CONCATENATE($F$4,": ",CONCATENATE("N[",Worksheet!M464,"]"))</f>
        <v xml:space="preserve"> (Сплит система) Теплопроизводительность: N[8]</v>
      </c>
      <c r="G470" t="str">
        <f>CONCATENATE($G$4,": ",CONCATENATE("N[",Worksheet!N464,"]"))</f>
        <v xml:space="preserve"> (Потребляемая мощность) Охлаждение: N[]</v>
      </c>
      <c r="H470" t="str">
        <f>CONCATENATE($H$4,": ",CONCATENATE("N[",Worksheet!O464,"]"))</f>
        <v xml:space="preserve"> (Потребляемая мощность) Обогрев: N[]</v>
      </c>
      <c r="I470" t="str">
        <f t="shared" si="73"/>
        <v xml:space="preserve"> (Рабочий ток) Охлаждение: </v>
      </c>
      <c r="J470" t="str">
        <f t="shared" si="82"/>
        <v xml:space="preserve"> (Рабочий ток) Обогрев: </v>
      </c>
      <c r="K470" t="str">
        <f t="shared" si="82"/>
        <v xml:space="preserve"> (Рабочий ток) Обогрев: </v>
      </c>
      <c r="L470" t="str">
        <f>CONCATENATE($L$4,": ",CONCATENATE("S[",Worksheet!AT464,"]"))</f>
        <v xml:space="preserve"> (Рабочий ток) Хладагент: S[]</v>
      </c>
      <c r="M470" t="str">
        <f t="shared" si="74"/>
        <v xml:space="preserve"> (Рабочий ток) Количество хладагента: </v>
      </c>
      <c r="N470" t="str">
        <f t="shared" si="75"/>
        <v xml:space="preserve"> (Рабочий ток) Объем рециркулируемого воздуха внутреннего блока: </v>
      </c>
      <c r="O470" t="str">
        <f t="shared" si="76"/>
        <v xml:space="preserve"> (Внутренний блок) Размеры (Ш × Г × В): </v>
      </c>
      <c r="P470" t="str">
        <f t="shared" si="77"/>
        <v xml:space="preserve"> (Внутренний блок) Упаковка (Ш × Г × В): </v>
      </c>
      <c r="Q470" t="str">
        <f t="shared" si="78"/>
        <v xml:space="preserve"> (Внутренний блок) Масса (нетто / брутто): </v>
      </c>
      <c r="R470" t="str">
        <f>CONCATENATE($R$4,": ",CONCATENATE("S[",CONCATENATE(Worksheet!R464," / ",Worksheet!S464),"]"))</f>
        <v xml:space="preserve"> (Внутренний блок) Уровень шума мин. / макс.: S[35 / 39]</v>
      </c>
      <c r="S470" t="str">
        <f>CONCATENATE($S$4,": ",CONCATENATE("S[",Worksheet!AK464,"]"))</f>
        <v xml:space="preserve"> (Наружный блок) Марка компрессора: S[]</v>
      </c>
      <c r="T470" t="str">
        <f t="shared" si="79"/>
        <v xml:space="preserve"> (Наружный блок) Размеры (Ш × Г × В): </v>
      </c>
      <c r="U470" t="str">
        <f t="shared" si="80"/>
        <v xml:space="preserve"> (Наружный блок) Упаковка (Ш × Г × В): </v>
      </c>
      <c r="V470" t="str">
        <f t="shared" si="81"/>
        <v xml:space="preserve"> (Наружный блок) Масса (нетто / брутто): </v>
      </c>
      <c r="W470" t="str">
        <f>CONCATENATE($W$4,": ",CONCATENATE("N[",Worksheet!V464,"]"))</f>
        <v xml:space="preserve"> (Наружный блок) Максимальный уровень шума: N[]</v>
      </c>
      <c r="X470" t="str">
        <f>CONCATENATE("N[",Worksheet!AM464,"]")</f>
        <v>N[9,5]</v>
      </c>
      <c r="Y470" t="str">
        <f>CONCATENATE($Y$4,": ",CONCATENATE("N[",Worksheet!AN464,"]"))</f>
        <v xml:space="preserve"> (Соединительные трубы) Газовая линия : N[15,8]</v>
      </c>
      <c r="Z470" t="str">
        <f>CONCATENATE($Z$4,": ",CONCATENATE("N[",Worksheet!P464,"]"))</f>
        <v xml:space="preserve"> (Соединительные трубы) Максимальная длина трубопровода: N[]</v>
      </c>
      <c r="AA470" t="str">
        <f>CONCATENATE($AA$4,": ",CONCATENATE("S[",Worksheet!Q464,"]"))</f>
        <v xml:space="preserve"> (Соединительные трубы) Максимальный перепад высот: S[]</v>
      </c>
      <c r="AB470" t="str">
        <f>CONCATENATE($AB$4,": ",CONCATENATE("S[",CONCATENATE("от ",Worksheet!W464," до +",Worksheet!X464),"]"))</f>
        <v xml:space="preserve"> (Допустимая темп. наружного воздуха) Охлаждение: S[от  до +]</v>
      </c>
      <c r="AC470" t="str">
        <f>CONCATENATE($AC$4,": ",CONCATENATE("S[",CONCATENATE("от ",Worksheet!Y464," до +",Worksheet!Z464),"]"))</f>
        <v xml:space="preserve"> (Допустимая темп. наружного воздуха) Обогрев: S[от  до +]</v>
      </c>
    </row>
    <row r="471" spans="1:29" x14ac:dyDescent="0.25">
      <c r="A471" t="str">
        <f>CONCATENATE($A$4,": ",CONCATENATE("E[",Worksheet!B465,"]"))</f>
        <v>Производитель: E[TOSOT]</v>
      </c>
      <c r="B471" s="11" t="str">
        <f>CONCATENATE($B$4,": ",CONCATENATE(Worksheet!C465,"[",IF(LEFT(TRIM(Worksheet!D465),6)="Сплит-","Сплит-система",IF(LEFT(TRIM(Worksheet!D465),1)="Блок н","Наружный блок","Блок внутренний")),"]"))</f>
        <v xml:space="preserve"> Тип: MULTY[Блок внутренний]</v>
      </c>
      <c r="C471" t="str">
        <f>CONCATENATE($C$4,": ",CONCATENATE("N[",Worksheet!L465,"]"))</f>
        <v xml:space="preserve"> (Сплит система) Холодопроизводительность: N[2,50]</v>
      </c>
      <c r="D471" t="str">
        <f>CONCATENATE($D$4,": ",CONCATENATE("N[",Worksheet!AC465,"]"))</f>
        <v xml:space="preserve"> (Сплит система) Площадь помещения: N[18]</v>
      </c>
      <c r="E471" t="str">
        <f>CONCATENATE($E$4,": ",IF(Worksheet!K465="Y",CONCATENATE("S[","да]"),CONCATENATE("S[","нет]")))</f>
        <v xml:space="preserve"> (Сплит система) Инвертор: S[да]</v>
      </c>
      <c r="F471" t="str">
        <f>CONCATENATE($F$4,": ",CONCATENATE("N[",Worksheet!M465,"]"))</f>
        <v xml:space="preserve"> (Сплит система) Теплопроизводительность: N[2,80]</v>
      </c>
      <c r="G471" t="str">
        <f>CONCATENATE($G$4,": ",CONCATENATE("N[",Worksheet!N465,"]"))</f>
        <v xml:space="preserve"> (Потребляемая мощность) Охлаждение: N[0,055]</v>
      </c>
      <c r="H471" t="str">
        <f>CONCATENATE($H$4,": ",CONCATENATE("N[",Worksheet!O465,"]"))</f>
        <v xml:space="preserve"> (Потребляемая мощность) Обогрев: N[0,055]</v>
      </c>
      <c r="I471" t="str">
        <f t="shared" si="73"/>
        <v xml:space="preserve"> (Рабочий ток) Охлаждение: </v>
      </c>
      <c r="J471" t="str">
        <f t="shared" si="82"/>
        <v xml:space="preserve"> (Рабочий ток) Обогрев: </v>
      </c>
      <c r="K471" t="str">
        <f t="shared" si="82"/>
        <v xml:space="preserve"> (Рабочий ток) Обогрев: </v>
      </c>
      <c r="L471" t="str">
        <f>CONCATENATE($L$4,": ",CONCATENATE("S[",Worksheet!AT465,"]"))</f>
        <v xml:space="preserve"> (Рабочий ток) Хладагент: S[R410A]</v>
      </c>
      <c r="M471" t="str">
        <f t="shared" si="74"/>
        <v xml:space="preserve"> (Рабочий ток) Количество хладагента: </v>
      </c>
      <c r="N471" t="str">
        <f t="shared" si="75"/>
        <v xml:space="preserve"> (Рабочий ток) Объем рециркулируемого воздуха внутреннего блока: </v>
      </c>
      <c r="O471" t="str">
        <f t="shared" si="76"/>
        <v xml:space="preserve"> (Внутренний блок) Размеры (Ш × Г × В): </v>
      </c>
      <c r="P471" t="str">
        <f t="shared" si="77"/>
        <v xml:space="preserve"> (Внутренний блок) Упаковка (Ш × Г × В): </v>
      </c>
      <c r="Q471" t="str">
        <f t="shared" si="78"/>
        <v xml:space="preserve"> (Внутренний блок) Масса (нетто / брутто): </v>
      </c>
      <c r="R471" t="str">
        <f>CONCATENATE($R$4,": ",CONCATENATE("S[",CONCATENATE(Worksheet!R465," / ",Worksheet!S465),"]"))</f>
        <v xml:space="preserve"> (Внутренний блок) Уровень шума мин. / макс.: S[ / ]</v>
      </c>
      <c r="S471" t="str">
        <f>CONCATENATE($S$4,": ",CONCATENATE("S[",Worksheet!AK465,"]"))</f>
        <v xml:space="preserve"> (Наружный блок) Марка компрессора: S[]</v>
      </c>
      <c r="T471" t="str">
        <f t="shared" si="79"/>
        <v xml:space="preserve"> (Наружный блок) Размеры (Ш × Г × В): </v>
      </c>
      <c r="U471" t="str">
        <f t="shared" si="80"/>
        <v xml:space="preserve"> (Наружный блок) Упаковка (Ш × Г × В): </v>
      </c>
      <c r="V471" t="str">
        <f t="shared" si="81"/>
        <v xml:space="preserve"> (Наружный блок) Масса (нетто / брутто): </v>
      </c>
      <c r="W471" t="str">
        <f>CONCATENATE($W$4,": ",CONCATENATE("N[",Worksheet!V465,"]"))</f>
        <v xml:space="preserve"> (Наружный блок) Максимальный уровень шума: N[]</v>
      </c>
      <c r="X471" t="str">
        <f>CONCATENATE("N[",Worksheet!AM465,"]")</f>
        <v>N[6,35]</v>
      </c>
      <c r="Y471" t="str">
        <f>CONCATENATE($Y$4,": ",CONCATENATE("N[",Worksheet!AN465,"]"))</f>
        <v xml:space="preserve"> (Соединительные трубы) Газовая линия : N[9,5]</v>
      </c>
      <c r="Z471" t="str">
        <f>CONCATENATE($Z$4,": ",CONCATENATE("N[",Worksheet!P465,"]"))</f>
        <v xml:space="preserve"> (Соединительные трубы) Максимальная длина трубопровода: N[]</v>
      </c>
      <c r="AA471" t="str">
        <f>CONCATENATE($AA$4,": ",CONCATENATE("S[",Worksheet!Q465,"]"))</f>
        <v xml:space="preserve"> (Соединительные трубы) Максимальный перепад высот: S[]</v>
      </c>
      <c r="AB471" t="str">
        <f>CONCATENATE($AB$4,": ",CONCATENATE("S[",CONCATENATE("от ",Worksheet!W465," до +",Worksheet!X465),"]"))</f>
        <v xml:space="preserve"> (Допустимая темп. наружного воздуха) Охлаждение: S[от  до +]</v>
      </c>
      <c r="AC471" t="str">
        <f>CONCATENATE($AC$4,": ",CONCATENATE("S[",CONCATENATE("от ",Worksheet!Y465," до +",Worksheet!Z465),"]"))</f>
        <v xml:space="preserve"> (Допустимая темп. наружного воздуха) Обогрев: S[от  до +]</v>
      </c>
    </row>
    <row r="472" spans="1:29" x14ac:dyDescent="0.25">
      <c r="A472" t="str">
        <f>CONCATENATE($A$4,": ",CONCATENATE("E[",Worksheet!B466,"]"))</f>
        <v>Производитель: E[TOSOT]</v>
      </c>
      <c r="B472" s="11" t="str">
        <f>CONCATENATE($B$4,": ",CONCATENATE(Worksheet!C466,"[",IF(LEFT(TRIM(Worksheet!D466),6)="Сплит-","Сплит-система",IF(LEFT(TRIM(Worksheet!D466),1)="Блок н","Наружный блок","Блок внутренний")),"]"))</f>
        <v xml:space="preserve"> Тип: [Блок внутренний]</v>
      </c>
      <c r="C472" t="str">
        <f>CONCATENATE($C$4,": ",CONCATENATE("N[",Worksheet!L466,"]"))</f>
        <v xml:space="preserve"> (Сплит система) Холодопроизводительность: N[3,50]</v>
      </c>
      <c r="D472" t="str">
        <f>CONCATENATE($D$4,": ",CONCATENATE("N[",Worksheet!AC466,"]"))</f>
        <v xml:space="preserve"> (Сплит система) Площадь помещения: N[25]</v>
      </c>
      <c r="E472" t="str">
        <f>CONCATENATE($E$4,": ",IF(Worksheet!K466="Y",CONCATENATE("S[","да]"),CONCATENATE("S[","нет]")))</f>
        <v xml:space="preserve"> (Сплит система) Инвертор: S[да]</v>
      </c>
      <c r="F472" t="str">
        <f>CONCATENATE($F$4,": ",CONCATENATE("N[",Worksheet!M466,"]"))</f>
        <v xml:space="preserve"> (Сплит система) Теплопроизводительность: N[3,85]</v>
      </c>
      <c r="G472" t="str">
        <f>CONCATENATE($G$4,": ",CONCATENATE("N[",Worksheet!N466,"]"))</f>
        <v xml:space="preserve"> (Потребляемая мощность) Охлаждение: N[0,055]</v>
      </c>
      <c r="H472" t="str">
        <f>CONCATENATE($H$4,": ",CONCATENATE("N[",Worksheet!O466,"]"))</f>
        <v xml:space="preserve"> (Потребляемая мощность) Обогрев: N[0,055]</v>
      </c>
      <c r="I472" t="str">
        <f t="shared" si="73"/>
        <v xml:space="preserve"> (Рабочий ток) Охлаждение: </v>
      </c>
      <c r="J472" t="str">
        <f t="shared" si="82"/>
        <v xml:space="preserve"> (Рабочий ток) Обогрев: </v>
      </c>
      <c r="K472" t="str">
        <f t="shared" si="82"/>
        <v xml:space="preserve"> (Рабочий ток) Обогрев: </v>
      </c>
      <c r="L472" t="str">
        <f>CONCATENATE($L$4,": ",CONCATENATE("S[",Worksheet!AT466,"]"))</f>
        <v xml:space="preserve"> (Рабочий ток) Хладагент: S[R410A]</v>
      </c>
      <c r="M472" t="str">
        <f t="shared" si="74"/>
        <v xml:space="preserve"> (Рабочий ток) Количество хладагента: </v>
      </c>
      <c r="N472" t="str">
        <f t="shared" si="75"/>
        <v xml:space="preserve"> (Рабочий ток) Объем рециркулируемого воздуха внутреннего блока: </v>
      </c>
      <c r="O472" t="str">
        <f t="shared" si="76"/>
        <v xml:space="preserve"> (Внутренний блок) Размеры (Ш × Г × В): </v>
      </c>
      <c r="P472" t="str">
        <f t="shared" si="77"/>
        <v xml:space="preserve"> (Внутренний блок) Упаковка (Ш × Г × В): </v>
      </c>
      <c r="Q472" t="str">
        <f t="shared" si="78"/>
        <v xml:space="preserve"> (Внутренний блок) Масса (нетто / брутто): </v>
      </c>
      <c r="R472" t="str">
        <f>CONCATENATE($R$4,": ",CONCATENATE("S[",CONCATENATE(Worksheet!R466," / ",Worksheet!S466),"]"))</f>
        <v xml:space="preserve"> (Внутренний блок) Уровень шума мин. / макс.: S[ / ]</v>
      </c>
      <c r="S472" t="str">
        <f>CONCATENATE($S$4,": ",CONCATENATE("S[",Worksheet!AK466,"]"))</f>
        <v xml:space="preserve"> (Наружный блок) Марка компрессора: S[]</v>
      </c>
      <c r="T472" t="str">
        <f t="shared" si="79"/>
        <v xml:space="preserve"> (Наружный блок) Размеры (Ш × Г × В): </v>
      </c>
      <c r="U472" t="str">
        <f t="shared" si="80"/>
        <v xml:space="preserve"> (Наружный блок) Упаковка (Ш × Г × В): </v>
      </c>
      <c r="V472" t="str">
        <f t="shared" si="81"/>
        <v xml:space="preserve"> (Наружный блок) Масса (нетто / брутто): </v>
      </c>
      <c r="W472" t="str">
        <f>CONCATENATE($W$4,": ",CONCATENATE("N[",Worksheet!V466,"]"))</f>
        <v xml:space="preserve"> (Наружный блок) Максимальный уровень шума: N[]</v>
      </c>
      <c r="X472" t="str">
        <f>CONCATENATE("N[",Worksheet!AM466,"]")</f>
        <v>N[6,35]</v>
      </c>
      <c r="Y472" t="str">
        <f>CONCATENATE($Y$4,": ",CONCATENATE("N[",Worksheet!AN466,"]"))</f>
        <v xml:space="preserve"> (Соединительные трубы) Газовая линия : N[9,5]</v>
      </c>
      <c r="Z472" t="str">
        <f>CONCATENATE($Z$4,": ",CONCATENATE("N[",Worksheet!P466,"]"))</f>
        <v xml:space="preserve"> (Соединительные трубы) Максимальная длина трубопровода: N[]</v>
      </c>
      <c r="AA472" t="str">
        <f>CONCATENATE($AA$4,": ",CONCATENATE("S[",Worksheet!Q466,"]"))</f>
        <v xml:space="preserve"> (Соединительные трубы) Максимальный перепад высот: S[]</v>
      </c>
      <c r="AB472" t="str">
        <f>CONCATENATE($AB$4,": ",CONCATENATE("S[",CONCATENATE("от ",Worksheet!W466," до +",Worksheet!X466),"]"))</f>
        <v xml:space="preserve"> (Допустимая темп. наружного воздуха) Охлаждение: S[от  до +]</v>
      </c>
      <c r="AC472" t="str">
        <f>CONCATENATE($AC$4,": ",CONCATENATE("S[",CONCATENATE("от ",Worksheet!Y466," до +",Worksheet!Z466),"]"))</f>
        <v xml:space="preserve"> (Допустимая темп. наружного воздуха) Обогрев: S[от  до +]</v>
      </c>
    </row>
    <row r="473" spans="1:29" x14ac:dyDescent="0.25">
      <c r="A473" t="str">
        <f>CONCATENATE($A$4,": ",CONCATENATE("E[",Worksheet!B467,"]"))</f>
        <v>Производитель: E[TOSOT]</v>
      </c>
      <c r="B473" s="11" t="str">
        <f>CONCATENATE($B$4,": ",CONCATENATE(Worksheet!C467,"[",IF(LEFT(TRIM(Worksheet!D467),6)="Сплит-","Сплит-система",IF(LEFT(TRIM(Worksheet!D467),1)="Блок н","Наружный блок","Блок внутренний")),"]"))</f>
        <v xml:space="preserve"> Тип: MULTY[Блок внутренний]</v>
      </c>
      <c r="C473" t="str">
        <f>CONCATENATE($C$4,": ",CONCATENATE("N[",Worksheet!L467,"]"))</f>
        <v xml:space="preserve"> (Сплит система) Холодопроизводительность: N[5,00]</v>
      </c>
      <c r="D473" t="str">
        <f>CONCATENATE($D$4,": ",CONCATENATE("N[",Worksheet!AC467,"]"))</f>
        <v xml:space="preserve"> (Сплит система) Площадь помещения: N[35]</v>
      </c>
      <c r="E473" t="str">
        <f>CONCATENATE($E$4,": ",IF(Worksheet!K467="Y",CONCATENATE("S[","да]"),CONCATENATE("S[","нет]")))</f>
        <v xml:space="preserve"> (Сплит система) Инвертор: S[да]</v>
      </c>
      <c r="F473" t="str">
        <f>CONCATENATE($F$4,": ",CONCATENATE("N[",Worksheet!M467,"]"))</f>
        <v xml:space="preserve"> (Сплит система) Теплопроизводительность: N[5,50]</v>
      </c>
      <c r="G473" t="str">
        <f>CONCATENATE($G$4,": ",CONCATENATE("N[",Worksheet!N467,"]"))</f>
        <v xml:space="preserve"> (Потребляемая мощность) Охлаждение: N[0,110]</v>
      </c>
      <c r="H473" t="str">
        <f>CONCATENATE($H$4,": ",CONCATENATE("N[",Worksheet!O467,"]"))</f>
        <v xml:space="preserve"> (Потребляемая мощность) Обогрев: N[0,110]</v>
      </c>
      <c r="I473" t="str">
        <f t="shared" si="73"/>
        <v xml:space="preserve"> (Рабочий ток) Охлаждение: </v>
      </c>
      <c r="J473" t="str">
        <f t="shared" si="82"/>
        <v xml:space="preserve"> (Рабочий ток) Обогрев: </v>
      </c>
      <c r="K473" t="str">
        <f t="shared" si="82"/>
        <v xml:space="preserve"> (Рабочий ток) Обогрев: </v>
      </c>
      <c r="L473" t="str">
        <f>CONCATENATE($L$4,": ",CONCATENATE("S[",Worksheet!AT467,"]"))</f>
        <v xml:space="preserve"> (Рабочий ток) Хладагент: S[R410A]</v>
      </c>
      <c r="M473" t="str">
        <f t="shared" si="74"/>
        <v xml:space="preserve"> (Рабочий ток) Количество хладагента: </v>
      </c>
      <c r="N473" t="str">
        <f t="shared" si="75"/>
        <v xml:space="preserve"> (Рабочий ток) Объем рециркулируемого воздуха внутреннего блока: </v>
      </c>
      <c r="O473" t="str">
        <f t="shared" si="76"/>
        <v xml:space="preserve"> (Внутренний блок) Размеры (Ш × Г × В): </v>
      </c>
      <c r="P473" t="str">
        <f t="shared" si="77"/>
        <v xml:space="preserve"> (Внутренний блок) Упаковка (Ш × Г × В): </v>
      </c>
      <c r="Q473" t="str">
        <f t="shared" si="78"/>
        <v xml:space="preserve"> (Внутренний блок) Масса (нетто / брутто): </v>
      </c>
      <c r="R473" t="str">
        <f>CONCATENATE($R$4,": ",CONCATENATE("S[",CONCATENATE(Worksheet!R467," / ",Worksheet!S467),"]"))</f>
        <v xml:space="preserve"> (Внутренний блок) Уровень шума мин. / макс.: S[ / ]</v>
      </c>
      <c r="S473" t="str">
        <f>CONCATENATE($S$4,": ",CONCATENATE("S[",Worksheet!AK467,"]"))</f>
        <v xml:space="preserve"> (Наружный блок) Марка компрессора: S[]</v>
      </c>
      <c r="T473" t="str">
        <f t="shared" si="79"/>
        <v xml:space="preserve"> (Наружный блок) Размеры (Ш × Г × В): </v>
      </c>
      <c r="U473" t="str">
        <f t="shared" si="80"/>
        <v xml:space="preserve"> (Наружный блок) Упаковка (Ш × Г × В): </v>
      </c>
      <c r="V473" t="str">
        <f t="shared" si="81"/>
        <v xml:space="preserve"> (Наружный блок) Масса (нетто / брутто): </v>
      </c>
      <c r="W473" t="str">
        <f>CONCATENATE($W$4,": ",CONCATENATE("N[",Worksheet!V467,"]"))</f>
        <v xml:space="preserve"> (Наружный блок) Максимальный уровень шума: N[]</v>
      </c>
      <c r="X473" t="str">
        <f>CONCATENATE("N[",Worksheet!AM467,"]")</f>
        <v>N[6,35]</v>
      </c>
      <c r="Y473" t="str">
        <f>CONCATENATE($Y$4,": ",CONCATENATE("N[",Worksheet!AN467,"]"))</f>
        <v xml:space="preserve"> (Соединительные трубы) Газовая линия : N[12,7]</v>
      </c>
      <c r="Z473" t="str">
        <f>CONCATENATE($Z$4,": ",CONCATENATE("N[",Worksheet!P467,"]"))</f>
        <v xml:space="preserve"> (Соединительные трубы) Максимальная длина трубопровода: N[]</v>
      </c>
      <c r="AA473" t="str">
        <f>CONCATENATE($AA$4,": ",CONCATENATE("S[",Worksheet!Q467,"]"))</f>
        <v xml:space="preserve"> (Соединительные трубы) Максимальный перепад высот: S[]</v>
      </c>
      <c r="AB473" t="str">
        <f>CONCATENATE($AB$4,": ",CONCATENATE("S[",CONCATENATE("от ",Worksheet!W467," до +",Worksheet!X467),"]"))</f>
        <v xml:space="preserve"> (Допустимая темп. наружного воздуха) Охлаждение: S[от  до +]</v>
      </c>
      <c r="AC473" t="str">
        <f>CONCATENATE($AC$4,": ",CONCATENATE("S[",CONCATENATE("от ",Worksheet!Y467," до +",Worksheet!Z467),"]"))</f>
        <v xml:space="preserve"> (Допустимая темп. наружного воздуха) Обогрев: S[от  до +]</v>
      </c>
    </row>
    <row r="474" spans="1:29" x14ac:dyDescent="0.25">
      <c r="A474" t="str">
        <f>CONCATENATE($A$4,": ",CONCATENATE("E[",Worksheet!B468,"]"))</f>
        <v>Производитель: E[TOSOT]</v>
      </c>
      <c r="B474" s="11" t="str">
        <f>CONCATENATE($B$4,": ",CONCATENATE(Worksheet!C468,"[",IF(LEFT(TRIM(Worksheet!D468),6)="Сплит-","Сплит-система",IF(LEFT(TRIM(Worksheet!D468),1)="Блок н","Наружный блок","Блок внутренний")),"]"))</f>
        <v xml:space="preserve"> Тип: MULTY[Блок внутренний]</v>
      </c>
      <c r="C474" t="str">
        <f>CONCATENATE($C$4,": ",CONCATENATE("N[",Worksheet!L468,"]"))</f>
        <v xml:space="preserve"> (Сплит система) Холодопроизводительность: N[7,10]</v>
      </c>
      <c r="D474" t="str">
        <f>CONCATENATE($D$4,": ",CONCATENATE("N[",Worksheet!AC468,"]"))</f>
        <v xml:space="preserve"> (Сплит система) Площадь помещения: N[50]</v>
      </c>
      <c r="E474" t="str">
        <f>CONCATENATE($E$4,": ",IF(Worksheet!K468="Y",CONCATENATE("S[","да]"),CONCATENATE("S[","нет]")))</f>
        <v xml:space="preserve"> (Сплит система) Инвертор: S[да]</v>
      </c>
      <c r="F474" t="str">
        <f>CONCATENATE($F$4,": ",CONCATENATE("N[",Worksheet!M468,"]"))</f>
        <v xml:space="preserve"> (Сплит система) Теплопроизводительность: N[8,00]</v>
      </c>
      <c r="G474" t="str">
        <f>CONCATENATE($G$4,": ",CONCATENATE("N[",Worksheet!N468,"]"))</f>
        <v xml:space="preserve"> (Потребляемая мощность) Охлаждение: N[0,110]</v>
      </c>
      <c r="H474" t="str">
        <f>CONCATENATE($H$4,": ",CONCATENATE("N[",Worksheet!O468,"]"))</f>
        <v xml:space="preserve"> (Потребляемая мощность) Обогрев: N[0,110]</v>
      </c>
      <c r="I474" t="str">
        <f t="shared" si="73"/>
        <v xml:space="preserve"> (Рабочий ток) Охлаждение: </v>
      </c>
      <c r="J474" t="str">
        <f t="shared" si="82"/>
        <v xml:space="preserve"> (Рабочий ток) Обогрев: </v>
      </c>
      <c r="K474" t="str">
        <f t="shared" si="82"/>
        <v xml:space="preserve"> (Рабочий ток) Обогрев: </v>
      </c>
      <c r="L474" t="str">
        <f>CONCATENATE($L$4,": ",CONCATENATE("S[",Worksheet!AT468,"]"))</f>
        <v xml:space="preserve"> (Рабочий ток) Хладагент: S[R410A]</v>
      </c>
      <c r="M474" t="str">
        <f t="shared" si="74"/>
        <v xml:space="preserve"> (Рабочий ток) Количество хладагента: </v>
      </c>
      <c r="N474" t="str">
        <f t="shared" si="75"/>
        <v xml:space="preserve"> (Рабочий ток) Объем рециркулируемого воздуха внутреннего блока: </v>
      </c>
      <c r="O474" t="str">
        <f t="shared" si="76"/>
        <v xml:space="preserve"> (Внутренний блок) Размеры (Ш × Г × В): </v>
      </c>
      <c r="P474" t="str">
        <f t="shared" si="77"/>
        <v xml:space="preserve"> (Внутренний блок) Упаковка (Ш × Г × В): </v>
      </c>
      <c r="Q474" t="str">
        <f t="shared" si="78"/>
        <v xml:space="preserve"> (Внутренний блок) Масса (нетто / брутто): </v>
      </c>
      <c r="R474" t="str">
        <f>CONCATENATE($R$4,": ",CONCATENATE("S[",CONCATENATE(Worksheet!R468," / ",Worksheet!S468),"]"))</f>
        <v xml:space="preserve"> (Внутренний блок) Уровень шума мин. / макс.: S[ / ]</v>
      </c>
      <c r="S474" t="str">
        <f>CONCATENATE($S$4,": ",CONCATENATE("S[",Worksheet!AK468,"]"))</f>
        <v xml:space="preserve"> (Наружный блок) Марка компрессора: S[]</v>
      </c>
      <c r="T474" t="str">
        <f t="shared" si="79"/>
        <v xml:space="preserve"> (Наружный блок) Размеры (Ш × Г × В): </v>
      </c>
      <c r="U474" t="str">
        <f t="shared" si="80"/>
        <v xml:space="preserve"> (Наружный блок) Упаковка (Ш × Г × В): </v>
      </c>
      <c r="V474" t="str">
        <f t="shared" si="81"/>
        <v xml:space="preserve"> (Наружный блок) Масса (нетто / брутто): </v>
      </c>
      <c r="W474" t="str">
        <f>CONCATENATE($W$4,": ",CONCATENATE("N[",Worksheet!V468,"]"))</f>
        <v xml:space="preserve"> (Наружный блок) Максимальный уровень шума: N[]</v>
      </c>
      <c r="X474" t="str">
        <f>CONCATENATE("N[",Worksheet!AM468,"]")</f>
        <v>N[9,5]</v>
      </c>
      <c r="Y474" t="str">
        <f>CONCATENATE($Y$4,": ",CONCATENATE("N[",Worksheet!AN468,"]"))</f>
        <v xml:space="preserve"> (Соединительные трубы) Газовая линия : N[15,8]</v>
      </c>
      <c r="Z474" t="str">
        <f>CONCATENATE($Z$4,": ",CONCATENATE("N[",Worksheet!P468,"]"))</f>
        <v xml:space="preserve"> (Соединительные трубы) Максимальная длина трубопровода: N[]</v>
      </c>
      <c r="AA474" t="str">
        <f>CONCATENATE($AA$4,": ",CONCATENATE("S[",Worksheet!Q468,"]"))</f>
        <v xml:space="preserve"> (Соединительные трубы) Максимальный перепад высот: S[]</v>
      </c>
      <c r="AB474" t="str">
        <f>CONCATENATE($AB$4,": ",CONCATENATE("S[",CONCATENATE("от ",Worksheet!W468," до +",Worksheet!X468),"]"))</f>
        <v xml:space="preserve"> (Допустимая темп. наружного воздуха) Охлаждение: S[от  до +]</v>
      </c>
      <c r="AC474" t="str">
        <f>CONCATENATE($AC$4,": ",CONCATENATE("S[",CONCATENATE("от ",Worksheet!Y468," до +",Worksheet!Z468),"]"))</f>
        <v xml:space="preserve"> (Допустимая темп. наружного воздуха) Обогрев: S[от  до +]</v>
      </c>
    </row>
    <row r="475" spans="1:29" x14ac:dyDescent="0.25">
      <c r="A475" t="str">
        <f>CONCATENATE($A$4,": ",CONCATENATE("E[",Worksheet!B469,"]"))</f>
        <v>Производитель: E[TOSOT]</v>
      </c>
      <c r="B475" s="11" t="str">
        <f>CONCATENATE($B$4,": ",CONCATENATE(Worksheet!C469,"[",IF(LEFT(TRIM(Worksheet!D469),6)="Сплит-","Сплит-система",IF(LEFT(TRIM(Worksheet!D469),1)="Блок н","Наружный блок","Блок внутренний")),"]"))</f>
        <v xml:space="preserve"> Тип: MULTY[Блок внутренний]</v>
      </c>
      <c r="C475" t="str">
        <f>CONCATENATE($C$4,": ",CONCATENATE("N[",Worksheet!L469,"]"))</f>
        <v xml:space="preserve"> (Сплит система) Холодопроизводительность: N[2,20]</v>
      </c>
      <c r="D475" t="str">
        <f>CONCATENATE($D$4,": ",CONCATENATE("N[",Worksheet!AC469,"]"))</f>
        <v xml:space="preserve"> (Сплит система) Площадь помещения: N[]</v>
      </c>
      <c r="E475" t="str">
        <f>CONCATENATE($E$4,": ",IF(Worksheet!K469="Y",CONCATENATE("S[","да]"),CONCATENATE("S[","нет]")))</f>
        <v xml:space="preserve"> (Сплит система) Инвертор: S[да]</v>
      </c>
      <c r="F475" t="str">
        <f>CONCATENATE($F$4,": ",CONCATENATE("N[",Worksheet!M469,"]"))</f>
        <v xml:space="preserve"> (Сплит система) Теплопроизводительность: N[2,30]</v>
      </c>
      <c r="G475" t="str">
        <f>CONCATENATE($G$4,": ",CONCATENATE("N[",Worksheet!N469,"]"))</f>
        <v xml:space="preserve"> (Потребляемая мощность) Охлаждение: N[0,030]</v>
      </c>
      <c r="H475" t="str">
        <f>CONCATENATE($H$4,": ",CONCATENATE("N[",Worksheet!O469,"]"))</f>
        <v xml:space="preserve"> (Потребляемая мощность) Обогрев: N[0,030]</v>
      </c>
      <c r="I475" t="str">
        <f t="shared" si="73"/>
        <v xml:space="preserve"> (Рабочий ток) Охлаждение: </v>
      </c>
      <c r="J475" t="str">
        <f t="shared" si="82"/>
        <v xml:space="preserve"> (Рабочий ток) Обогрев: </v>
      </c>
      <c r="K475" t="str">
        <f t="shared" si="82"/>
        <v xml:space="preserve"> (Рабочий ток) Обогрев: </v>
      </c>
      <c r="L475" t="str">
        <f>CONCATENATE($L$4,": ",CONCATENATE("S[",Worksheet!AT469,"]"))</f>
        <v xml:space="preserve"> (Рабочий ток) Хладагент: S[R410A]</v>
      </c>
      <c r="M475" t="str">
        <f t="shared" si="74"/>
        <v xml:space="preserve"> (Рабочий ток) Количество хладагента: </v>
      </c>
      <c r="N475" t="str">
        <f t="shared" si="75"/>
        <v xml:space="preserve"> (Рабочий ток) Объем рециркулируемого воздуха внутреннего блока: </v>
      </c>
      <c r="O475" t="str">
        <f t="shared" si="76"/>
        <v xml:space="preserve"> (Внутренний блок) Размеры (Ш × Г × В): </v>
      </c>
      <c r="P475" t="str">
        <f t="shared" si="77"/>
        <v xml:space="preserve"> (Внутренний блок) Упаковка (Ш × Г × В): </v>
      </c>
      <c r="Q475" t="str">
        <f t="shared" si="78"/>
        <v xml:space="preserve"> (Внутренний блок) Масса (нетто / брутто): </v>
      </c>
      <c r="R475" t="str">
        <f>CONCATENATE($R$4,": ",CONCATENATE("S[",CONCATENATE(Worksheet!R469," / ",Worksheet!S469),"]"))</f>
        <v xml:space="preserve"> (Внутренний блок) Уровень шума мин. / макс.: S[ / ]</v>
      </c>
      <c r="S475" t="str">
        <f>CONCATENATE($S$4,": ",CONCATENATE("S[",Worksheet!AK469,"]"))</f>
        <v xml:space="preserve"> (Наружный блок) Марка компрессора: S[]</v>
      </c>
      <c r="T475" t="str">
        <f t="shared" si="79"/>
        <v xml:space="preserve"> (Наружный блок) Размеры (Ш × Г × В): </v>
      </c>
      <c r="U475" t="str">
        <f t="shared" si="80"/>
        <v xml:space="preserve"> (Наружный блок) Упаковка (Ш × Г × В): </v>
      </c>
      <c r="V475" t="str">
        <f t="shared" si="81"/>
        <v xml:space="preserve"> (Наружный блок) Масса (нетто / брутто): </v>
      </c>
      <c r="W475" t="str">
        <f>CONCATENATE($W$4,": ",CONCATENATE("N[",Worksheet!V469,"]"))</f>
        <v xml:space="preserve"> (Наружный блок) Максимальный уровень шума: N[]</v>
      </c>
      <c r="X475" t="str">
        <f>CONCATENATE("N[",Worksheet!AM469,"]")</f>
        <v>N[6,35]</v>
      </c>
      <c r="Y475" t="str">
        <f>CONCATENATE($Y$4,": ",CONCATENATE("N[",Worksheet!AN469,"]"))</f>
        <v xml:space="preserve"> (Соединительные трубы) Газовая линия : N[9,52]</v>
      </c>
      <c r="Z475" t="str">
        <f>CONCATENATE($Z$4,": ",CONCATENATE("N[",Worksheet!P469,"]"))</f>
        <v xml:space="preserve"> (Соединительные трубы) Максимальная длина трубопровода: N[]</v>
      </c>
      <c r="AA475" t="str">
        <f>CONCATENATE($AA$4,": ",CONCATENATE("S[",Worksheet!Q469,"]"))</f>
        <v xml:space="preserve"> (Соединительные трубы) Максимальный перепад высот: S[]</v>
      </c>
      <c r="AB475" t="str">
        <f>CONCATENATE($AB$4,": ",CONCATENATE("S[",CONCATENATE("от ",Worksheet!W469," до +",Worksheet!X469),"]"))</f>
        <v xml:space="preserve"> (Допустимая темп. наружного воздуха) Охлаждение: S[от  до +]</v>
      </c>
      <c r="AC475" t="str">
        <f>CONCATENATE($AC$4,": ",CONCATENATE("S[",CONCATENATE("от ",Worksheet!Y469," до +",Worksheet!Z469),"]"))</f>
        <v xml:space="preserve"> (Допустимая темп. наружного воздуха) Обогрев: S[от  до +]</v>
      </c>
    </row>
    <row r="476" spans="1:29" x14ac:dyDescent="0.25">
      <c r="A476" t="str">
        <f>CONCATENATE($A$4,": ",CONCATENATE("E[",Worksheet!B470,"]"))</f>
        <v>Производитель: E[TOSOT]</v>
      </c>
      <c r="B476" s="11" t="str">
        <f>CONCATENATE($B$4,": ",CONCATENATE(Worksheet!C470,"[",IF(LEFT(TRIM(Worksheet!D470),6)="Сплит-","Сплит-система",IF(LEFT(TRIM(Worksheet!D470),1)="Блок н","Наружный блок","Блок внутренний")),"]"))</f>
        <v xml:space="preserve"> Тип: MULTY[Блок внутренний]</v>
      </c>
      <c r="C476" t="str">
        <f>CONCATENATE($C$4,": ",CONCATENATE("N[",Worksheet!L470,"]"))</f>
        <v xml:space="preserve"> (Сплит система) Холодопроизводительность: N[2,50]</v>
      </c>
      <c r="D476" t="str">
        <f>CONCATENATE($D$4,": ",CONCATENATE("N[",Worksheet!AC470,"]"))</f>
        <v xml:space="preserve"> (Сплит система) Площадь помещения: N[12]</v>
      </c>
      <c r="E476" t="str">
        <f>CONCATENATE($E$4,": ",IF(Worksheet!K470="Y",CONCATENATE("S[","да]"),CONCATENATE("S[","нет]")))</f>
        <v xml:space="preserve"> (Сплит система) Инвертор: S[да]</v>
      </c>
      <c r="F476" t="str">
        <f>CONCATENATE($F$4,": ",CONCATENATE("N[",Worksheet!M470,"]"))</f>
        <v xml:space="preserve"> (Сплит система) Теплопроизводительность: N[2,50]</v>
      </c>
      <c r="G476" t="str">
        <f>CONCATENATE($G$4,": ",CONCATENATE("N[",Worksheet!N470,"]"))</f>
        <v xml:space="preserve"> (Потребляемая мощность) Охлаждение: N[0,030]</v>
      </c>
      <c r="H476" t="str">
        <f>CONCATENATE($H$4,": ",CONCATENATE("N[",Worksheet!O470,"]"))</f>
        <v xml:space="preserve"> (Потребляемая мощность) Обогрев: N[0,030]</v>
      </c>
      <c r="I476" t="str">
        <f t="shared" si="73"/>
        <v xml:space="preserve"> (Рабочий ток) Охлаждение: </v>
      </c>
      <c r="J476" t="str">
        <f t="shared" si="82"/>
        <v xml:space="preserve"> (Рабочий ток) Обогрев: </v>
      </c>
      <c r="K476" t="str">
        <f t="shared" si="82"/>
        <v xml:space="preserve"> (Рабочий ток) Обогрев: </v>
      </c>
      <c r="L476" t="str">
        <f>CONCATENATE($L$4,": ",CONCATENATE("S[",Worksheet!AT470,"]"))</f>
        <v xml:space="preserve"> (Рабочий ток) Хладагент: S[R410A]</v>
      </c>
      <c r="M476" t="str">
        <f t="shared" si="74"/>
        <v xml:space="preserve"> (Рабочий ток) Количество хладагента: </v>
      </c>
      <c r="N476" t="str">
        <f t="shared" si="75"/>
        <v xml:space="preserve"> (Рабочий ток) Объем рециркулируемого воздуха внутреннего блока: </v>
      </c>
      <c r="O476" t="str">
        <f t="shared" si="76"/>
        <v xml:space="preserve"> (Внутренний блок) Размеры (Ш × Г × В): </v>
      </c>
      <c r="P476" t="str">
        <f t="shared" si="77"/>
        <v xml:space="preserve"> (Внутренний блок) Упаковка (Ш × Г × В): </v>
      </c>
      <c r="Q476" t="str">
        <f t="shared" si="78"/>
        <v xml:space="preserve"> (Внутренний блок) Масса (нетто / брутто): </v>
      </c>
      <c r="R476" t="str">
        <f>CONCATENATE($R$4,": ",CONCATENATE("S[",CONCATENATE(Worksheet!R470," / ",Worksheet!S470),"]"))</f>
        <v xml:space="preserve"> (Внутренний блок) Уровень шума мин. / макс.: S[ / ]</v>
      </c>
      <c r="S476" t="str">
        <f>CONCATENATE($S$4,": ",CONCATENATE("S[",Worksheet!AK470,"]"))</f>
        <v xml:space="preserve"> (Наружный блок) Марка компрессора: S[]</v>
      </c>
      <c r="T476" t="str">
        <f t="shared" si="79"/>
        <v xml:space="preserve"> (Наружный блок) Размеры (Ш × Г × В): </v>
      </c>
      <c r="U476" t="str">
        <f t="shared" si="80"/>
        <v xml:space="preserve"> (Наружный блок) Упаковка (Ш × Г × В): </v>
      </c>
      <c r="V476" t="str">
        <f t="shared" si="81"/>
        <v xml:space="preserve"> (Наружный блок) Масса (нетто / брутто): </v>
      </c>
      <c r="W476" t="str">
        <f>CONCATENATE($W$4,": ",CONCATENATE("N[",Worksheet!V470,"]"))</f>
        <v xml:space="preserve"> (Наружный блок) Максимальный уровень шума: N[]</v>
      </c>
      <c r="X476" t="str">
        <f>CONCATENATE("N[",Worksheet!AM470,"]")</f>
        <v>N[6,35]</v>
      </c>
      <c r="Y476" t="str">
        <f>CONCATENATE($Y$4,": ",CONCATENATE("N[",Worksheet!AN470,"]"))</f>
        <v xml:space="preserve"> (Соединительные трубы) Газовая линия : N[9,52]</v>
      </c>
      <c r="Z476" t="str">
        <f>CONCATENATE($Z$4,": ",CONCATENATE("N[",Worksheet!P470,"]"))</f>
        <v xml:space="preserve"> (Соединительные трубы) Максимальная длина трубопровода: N[]</v>
      </c>
      <c r="AA476" t="str">
        <f>CONCATENATE($AA$4,": ",CONCATENATE("S[",Worksheet!Q470,"]"))</f>
        <v xml:space="preserve"> (Соединительные трубы) Максимальный перепад высот: S[]</v>
      </c>
      <c r="AB476" t="str">
        <f>CONCATENATE($AB$4,": ",CONCATENATE("S[",CONCATENATE("от ",Worksheet!W470," до +",Worksheet!X470),"]"))</f>
        <v xml:space="preserve"> (Допустимая темп. наружного воздуха) Охлаждение: S[от  до +]</v>
      </c>
      <c r="AC476" t="str">
        <f>CONCATENATE($AC$4,": ",CONCATENATE("S[",CONCATENATE("от ",Worksheet!Y470," до +",Worksheet!Z470),"]"))</f>
        <v xml:space="preserve"> (Допустимая темп. наружного воздуха) Обогрев: S[от  до +]</v>
      </c>
    </row>
    <row r="477" spans="1:29" x14ac:dyDescent="0.25">
      <c r="A477" t="str">
        <f>CONCATENATE($A$4,": ",CONCATENATE("E[",Worksheet!B471,"]"))</f>
        <v>Производитель: E[TOSOT]</v>
      </c>
      <c r="B477" s="11" t="str">
        <f>CONCATENATE($B$4,": ",CONCATENATE(Worksheet!C471,"[",IF(LEFT(TRIM(Worksheet!D471),6)="Сплит-","Сплит-система",IF(LEFT(TRIM(Worksheet!D471),1)="Блок н","Наружный блок","Блок внутренний")),"]"))</f>
        <v xml:space="preserve"> Тип: MULTY[Блок внутренний]</v>
      </c>
      <c r="C477" t="str">
        <f>CONCATENATE($C$4,": ",CONCATENATE("N[",Worksheet!L471,"]"))</f>
        <v xml:space="preserve"> (Сплит система) Холодопроизводительность: N[3,20]</v>
      </c>
      <c r="D477" t="str">
        <f>CONCATENATE($D$4,": ",CONCATENATE("N[",Worksheet!AC471,"]"))</f>
        <v xml:space="preserve"> (Сплит система) Площадь помещения: N[16]</v>
      </c>
      <c r="E477" t="str">
        <f>CONCATENATE($E$4,": ",IF(Worksheet!K471="Y",CONCATENATE("S[","да]"),CONCATENATE("S[","нет]")))</f>
        <v xml:space="preserve"> (Сплит система) Инвертор: S[да]</v>
      </c>
      <c r="F477" t="str">
        <f>CONCATENATE($F$4,": ",CONCATENATE("N[",Worksheet!M471,"]"))</f>
        <v xml:space="preserve"> (Сплит система) Теплопроизводительность: N[3,30]</v>
      </c>
      <c r="G477" t="str">
        <f>CONCATENATE($G$4,": ",CONCATENATE("N[",Worksheet!N471,"]"))</f>
        <v xml:space="preserve"> (Потребляемая мощность) Охлаждение: N[0,030]</v>
      </c>
      <c r="H477" t="str">
        <f>CONCATENATE($H$4,": ",CONCATENATE("N[",Worksheet!O471,"]"))</f>
        <v xml:space="preserve"> (Потребляемая мощность) Обогрев: N[0,030]</v>
      </c>
      <c r="I477" t="str">
        <f t="shared" si="73"/>
        <v xml:space="preserve"> (Рабочий ток) Охлаждение: </v>
      </c>
      <c r="J477" t="str">
        <f t="shared" si="82"/>
        <v xml:space="preserve"> (Рабочий ток) Обогрев: </v>
      </c>
      <c r="K477" t="str">
        <f t="shared" si="82"/>
        <v xml:space="preserve"> (Рабочий ток) Обогрев: </v>
      </c>
      <c r="L477" t="str">
        <f>CONCATENATE($L$4,": ",CONCATENATE("S[",Worksheet!AT471,"]"))</f>
        <v xml:space="preserve"> (Рабочий ток) Хладагент: S[R410A]</v>
      </c>
      <c r="M477" t="str">
        <f t="shared" si="74"/>
        <v xml:space="preserve"> (Рабочий ток) Количество хладагента: </v>
      </c>
      <c r="N477" t="str">
        <f t="shared" si="75"/>
        <v xml:space="preserve"> (Рабочий ток) Объем рециркулируемого воздуха внутреннего блока: </v>
      </c>
      <c r="O477" t="str">
        <f t="shared" si="76"/>
        <v xml:space="preserve"> (Внутренний блок) Размеры (Ш × Г × В): </v>
      </c>
      <c r="P477" t="str">
        <f t="shared" si="77"/>
        <v xml:space="preserve"> (Внутренний блок) Упаковка (Ш × Г × В): </v>
      </c>
      <c r="Q477" t="str">
        <f t="shared" si="78"/>
        <v xml:space="preserve"> (Внутренний блок) Масса (нетто / брутто): </v>
      </c>
      <c r="R477" t="str">
        <f>CONCATENATE($R$4,": ",CONCATENATE("S[",CONCATENATE(Worksheet!R471," / ",Worksheet!S471),"]"))</f>
        <v xml:space="preserve"> (Внутренний блок) Уровень шума мин. / макс.: S[ / ]</v>
      </c>
      <c r="S477" t="str">
        <f>CONCATENATE($S$4,": ",CONCATENATE("S[",Worksheet!AK471,"]"))</f>
        <v xml:space="preserve"> (Наружный блок) Марка компрессора: S[]</v>
      </c>
      <c r="T477" t="str">
        <f t="shared" si="79"/>
        <v xml:space="preserve"> (Наружный блок) Размеры (Ш × Г × В): </v>
      </c>
      <c r="U477" t="str">
        <f t="shared" si="80"/>
        <v xml:space="preserve"> (Наружный блок) Упаковка (Ш × Г × В): </v>
      </c>
      <c r="V477" t="str">
        <f t="shared" si="81"/>
        <v xml:space="preserve"> (Наружный блок) Масса (нетто / брутто): </v>
      </c>
      <c r="W477" t="str">
        <f>CONCATENATE($W$4,": ",CONCATENATE("N[",Worksheet!V471,"]"))</f>
        <v xml:space="preserve"> (Наружный блок) Максимальный уровень шума: N[]</v>
      </c>
      <c r="X477" t="str">
        <f>CONCATENATE("N[",Worksheet!AM471,"]")</f>
        <v>N[6,35]</v>
      </c>
      <c r="Y477" t="str">
        <f>CONCATENATE($Y$4,": ",CONCATENATE("N[",Worksheet!AN471,"]"))</f>
        <v xml:space="preserve"> (Соединительные трубы) Газовая линия : N[9,52]</v>
      </c>
      <c r="Z477" t="str">
        <f>CONCATENATE($Z$4,": ",CONCATENATE("N[",Worksheet!P471,"]"))</f>
        <v xml:space="preserve"> (Соединительные трубы) Максимальная длина трубопровода: N[]</v>
      </c>
      <c r="AA477" t="str">
        <f>CONCATENATE($AA$4,": ",CONCATENATE("S[",Worksheet!Q471,"]"))</f>
        <v xml:space="preserve"> (Соединительные трубы) Максимальный перепад высот: S[]</v>
      </c>
      <c r="AB477" t="str">
        <f>CONCATENATE($AB$4,": ",CONCATENATE("S[",CONCATENATE("от ",Worksheet!W471," до +",Worksheet!X471),"]"))</f>
        <v xml:space="preserve"> (Допустимая темп. наружного воздуха) Охлаждение: S[от  до +]</v>
      </c>
      <c r="AC477" t="str">
        <f>CONCATENATE($AC$4,": ",CONCATENATE("S[",CONCATENATE("от ",Worksheet!Y471," до +",Worksheet!Z471),"]"))</f>
        <v xml:space="preserve"> (Допустимая темп. наружного воздуха) Обогрев: S[от  до +]</v>
      </c>
    </row>
    <row r="478" spans="1:29" x14ac:dyDescent="0.25">
      <c r="A478" t="str">
        <f>CONCATENATE($A$4,": ",CONCATENATE("E[",Worksheet!B472,"]"))</f>
        <v>Производитель: E[TOSOT]</v>
      </c>
      <c r="B478" s="11" t="str">
        <f>CONCATENATE($B$4,": ",CONCATENATE(Worksheet!C472,"[",IF(LEFT(TRIM(Worksheet!D472),6)="Сплит-","Сплит-система",IF(LEFT(TRIM(Worksheet!D472),1)="Блок н","Наружный блок","Блок внутренний")),"]"))</f>
        <v xml:space="preserve"> Тип: MULTY[Блок внутренний]</v>
      </c>
      <c r="C478" t="str">
        <f>CONCATENATE($C$4,": ",CONCATENATE("N[",Worksheet!L472,"]"))</f>
        <v xml:space="preserve"> (Сплит система) Холодопроизводительность: N[4,60]</v>
      </c>
      <c r="D478" t="str">
        <f>CONCATENATE($D$4,": ",CONCATENATE("N[",Worksheet!AC472,"]"))</f>
        <v xml:space="preserve"> (Сплит система) Площадь помещения: N[21]</v>
      </c>
      <c r="E478" t="str">
        <f>CONCATENATE($E$4,": ",IF(Worksheet!K472="Y",CONCATENATE("S[","да]"),CONCATENATE("S[","нет]")))</f>
        <v xml:space="preserve"> (Сплит система) Инвертор: S[да]</v>
      </c>
      <c r="F478" t="str">
        <f>CONCATENATE($F$4,": ",CONCATENATE("N[",Worksheet!M472,"]"))</f>
        <v xml:space="preserve"> (Сплит система) Теплопроизводительность: N[5,00]</v>
      </c>
      <c r="G478" t="str">
        <f>CONCATENATE($G$4,": ",CONCATENATE("N[",Worksheet!N472,"]"))</f>
        <v xml:space="preserve"> (Потребляемая мощность) Охлаждение: N[0,040]</v>
      </c>
      <c r="H478" t="str">
        <f>CONCATENATE($H$4,": ",CONCATENATE("N[",Worksheet!O472,"]"))</f>
        <v xml:space="preserve"> (Потребляемая мощность) Обогрев: N[0,040]</v>
      </c>
      <c r="I478" t="str">
        <f t="shared" si="73"/>
        <v xml:space="preserve"> (Рабочий ток) Охлаждение: </v>
      </c>
      <c r="J478" t="str">
        <f t="shared" si="82"/>
        <v xml:space="preserve"> (Рабочий ток) Обогрев: </v>
      </c>
      <c r="K478" t="str">
        <f t="shared" si="82"/>
        <v xml:space="preserve"> (Рабочий ток) Обогрев: </v>
      </c>
      <c r="L478" t="str">
        <f>CONCATENATE($L$4,": ",CONCATENATE("S[",Worksheet!AT472,"]"))</f>
        <v xml:space="preserve"> (Рабочий ток) Хладагент: S[R410A]</v>
      </c>
      <c r="M478" t="str">
        <f t="shared" si="74"/>
        <v xml:space="preserve"> (Рабочий ток) Количество хладагента: </v>
      </c>
      <c r="N478" t="str">
        <f t="shared" si="75"/>
        <v xml:space="preserve"> (Рабочий ток) Объем рециркулируемого воздуха внутреннего блока: </v>
      </c>
      <c r="O478" t="str">
        <f t="shared" si="76"/>
        <v xml:space="preserve"> (Внутренний блок) Размеры (Ш × Г × В): </v>
      </c>
      <c r="P478" t="str">
        <f t="shared" si="77"/>
        <v xml:space="preserve"> (Внутренний блок) Упаковка (Ш × Г × В): </v>
      </c>
      <c r="Q478" t="str">
        <f t="shared" si="78"/>
        <v xml:space="preserve"> (Внутренний блок) Масса (нетто / брутто): </v>
      </c>
      <c r="R478" t="str">
        <f>CONCATENATE($R$4,": ",CONCATENATE("S[",CONCATENATE(Worksheet!R472," / ",Worksheet!S472),"]"))</f>
        <v xml:space="preserve"> (Внутренний блок) Уровень шума мин. / макс.: S[ / ]</v>
      </c>
      <c r="S478" t="str">
        <f>CONCATENATE($S$4,": ",CONCATENATE("S[",Worksheet!AK472,"]"))</f>
        <v xml:space="preserve"> (Наружный блок) Марка компрессора: S[]</v>
      </c>
      <c r="T478" t="str">
        <f t="shared" si="79"/>
        <v xml:space="preserve"> (Наружный блок) Размеры (Ш × Г × В): </v>
      </c>
      <c r="U478" t="str">
        <f t="shared" si="80"/>
        <v xml:space="preserve"> (Наружный блок) Упаковка (Ш × Г × В): </v>
      </c>
      <c r="V478" t="str">
        <f t="shared" si="81"/>
        <v xml:space="preserve"> (Наружный блок) Масса (нетто / брутто): </v>
      </c>
      <c r="W478" t="str">
        <f>CONCATENATE($W$4,": ",CONCATENATE("N[",Worksheet!V472,"]"))</f>
        <v xml:space="preserve"> (Наружный блок) Максимальный уровень шума: N[]</v>
      </c>
      <c r="X478" t="str">
        <f>CONCATENATE("N[",Worksheet!AM472,"]")</f>
        <v>N[6,35]</v>
      </c>
      <c r="Y478" t="str">
        <f>CONCATENATE($Y$4,": ",CONCATENATE("N[",Worksheet!AN472,"]"))</f>
        <v xml:space="preserve"> (Соединительные трубы) Газовая линия : N[9,52]</v>
      </c>
      <c r="Z478" t="str">
        <f>CONCATENATE($Z$4,": ",CONCATENATE("N[",Worksheet!P472,"]"))</f>
        <v xml:space="preserve"> (Соединительные трубы) Максимальная длина трубопровода: N[]</v>
      </c>
      <c r="AA478" t="str">
        <f>CONCATENATE($AA$4,": ",CONCATENATE("S[",Worksheet!Q472,"]"))</f>
        <v xml:space="preserve"> (Соединительные трубы) Максимальный перепад высот: S[]</v>
      </c>
      <c r="AB478" t="str">
        <f>CONCATENATE($AB$4,": ",CONCATENATE("S[",CONCATENATE("от ",Worksheet!W472," до +",Worksheet!X472),"]"))</f>
        <v xml:space="preserve"> (Допустимая темп. наружного воздуха) Охлаждение: S[от  до +]</v>
      </c>
      <c r="AC478" t="str">
        <f>CONCATENATE($AC$4,": ",CONCATENATE("S[",CONCATENATE("от ",Worksheet!Y472," до +",Worksheet!Z472),"]"))</f>
        <v xml:space="preserve"> (Допустимая темп. наружного воздуха) Обогрев: S[от  до +]</v>
      </c>
    </row>
    <row r="479" spans="1:29" x14ac:dyDescent="0.25">
      <c r="A479" t="str">
        <f>CONCATENATE($A$4,": ",CONCATENATE("E[",Worksheet!B473,"]"))</f>
        <v>Производитель: E[TOSOT]</v>
      </c>
      <c r="B479" s="11" t="str">
        <f>CONCATENATE($B$4,": ",CONCATENATE(Worksheet!C473,"[",IF(LEFT(TRIM(Worksheet!D473),6)="Сплит-","Сплит-система",IF(LEFT(TRIM(Worksheet!D473),1)="Блок н","Наружный блок","Блок внутренний")),"]"))</f>
        <v xml:space="preserve"> Тип: MULTY[Блок внутренний]</v>
      </c>
      <c r="C479" t="str">
        <f>CONCATENATE($C$4,": ",CONCATENATE("N[",Worksheet!L473,"]"))</f>
        <v xml:space="preserve"> (Сплит система) Холодопроизводительность: N[6,16]</v>
      </c>
      <c r="D479" t="str">
        <f>CONCATENATE($D$4,": ",CONCATENATE("N[",Worksheet!AC473,"]"))</f>
        <v xml:space="preserve"> (Сплит система) Площадь помещения: N[27]</v>
      </c>
      <c r="E479" t="str">
        <f>CONCATENATE($E$4,": ",IF(Worksheet!K473="Y",CONCATENATE("S[","да]"),CONCATENATE("S[","нет]")))</f>
        <v xml:space="preserve"> (Сплит система) Инвертор: S[да]</v>
      </c>
      <c r="F479" t="str">
        <f>CONCATENATE($F$4,": ",CONCATENATE("N[",Worksheet!M473,"]"))</f>
        <v xml:space="preserve"> (Сплит система) Теплопроизводительность: N[6,20]</v>
      </c>
      <c r="G479" t="str">
        <f>CONCATENATE($G$4,": ",CONCATENATE("N[",Worksheet!N473,"]"))</f>
        <v xml:space="preserve"> (Потребляемая мощность) Охлаждение: N[0,040]</v>
      </c>
      <c r="H479" t="str">
        <f>CONCATENATE($H$4,": ",CONCATENATE("N[",Worksheet!O473,"]"))</f>
        <v xml:space="preserve"> (Потребляемая мощность) Обогрев: N[0,040]</v>
      </c>
      <c r="I479" t="str">
        <f t="shared" si="73"/>
        <v xml:space="preserve"> (Рабочий ток) Охлаждение: </v>
      </c>
      <c r="J479" t="str">
        <f t="shared" si="82"/>
        <v xml:space="preserve"> (Рабочий ток) Обогрев: </v>
      </c>
      <c r="K479" t="str">
        <f t="shared" si="82"/>
        <v xml:space="preserve"> (Рабочий ток) Обогрев: </v>
      </c>
      <c r="L479" t="str">
        <f>CONCATENATE($L$4,": ",CONCATENATE("S[",Worksheet!AT473,"]"))</f>
        <v xml:space="preserve"> (Рабочий ток) Хладагент: S[R410A]</v>
      </c>
      <c r="M479" t="str">
        <f t="shared" si="74"/>
        <v xml:space="preserve"> (Рабочий ток) Количество хладагента: </v>
      </c>
      <c r="N479" t="str">
        <f t="shared" si="75"/>
        <v xml:space="preserve"> (Рабочий ток) Объем рециркулируемого воздуха внутреннего блока: </v>
      </c>
      <c r="O479" t="str">
        <f t="shared" si="76"/>
        <v xml:space="preserve"> (Внутренний блок) Размеры (Ш × Г × В): </v>
      </c>
      <c r="P479" t="str">
        <f t="shared" si="77"/>
        <v xml:space="preserve"> (Внутренний блок) Упаковка (Ш × Г × В): </v>
      </c>
      <c r="Q479" t="str">
        <f t="shared" si="78"/>
        <v xml:space="preserve"> (Внутренний блок) Масса (нетто / брутто): </v>
      </c>
      <c r="R479" t="str">
        <f>CONCATENATE($R$4,": ",CONCATENATE("S[",CONCATENATE(Worksheet!R473," / ",Worksheet!S473),"]"))</f>
        <v xml:space="preserve"> (Внутренний блок) Уровень шума мин. / макс.: S[ / ]</v>
      </c>
      <c r="S479" t="str">
        <f>CONCATENATE($S$4,": ",CONCATENATE("S[",Worksheet!AK473,"]"))</f>
        <v xml:space="preserve"> (Наружный блок) Марка компрессора: S[]</v>
      </c>
      <c r="T479" t="str">
        <f t="shared" si="79"/>
        <v xml:space="preserve"> (Наружный блок) Размеры (Ш × Г × В): </v>
      </c>
      <c r="U479" t="str">
        <f t="shared" si="80"/>
        <v xml:space="preserve"> (Наружный блок) Упаковка (Ш × Г × В): </v>
      </c>
      <c r="V479" t="str">
        <f t="shared" si="81"/>
        <v xml:space="preserve"> (Наружный блок) Масса (нетто / брутто): </v>
      </c>
      <c r="W479" t="str">
        <f>CONCATENATE($W$4,": ",CONCATENATE("N[",Worksheet!V473,"]"))</f>
        <v xml:space="preserve"> (Наружный блок) Максимальный уровень шума: N[]</v>
      </c>
      <c r="X479" t="str">
        <f>CONCATENATE("N[",Worksheet!AM473,"]")</f>
        <v>N[6,35]</v>
      </c>
      <c r="Y479" t="str">
        <f>CONCATENATE($Y$4,": ",CONCATENATE("N[",Worksheet!AN473,"]"))</f>
        <v xml:space="preserve"> (Соединительные трубы) Газовая линия : N[15,88]</v>
      </c>
      <c r="Z479" t="str">
        <f>CONCATENATE($Z$4,": ",CONCATENATE("N[",Worksheet!P473,"]"))</f>
        <v xml:space="preserve"> (Соединительные трубы) Максимальная длина трубопровода: N[]</v>
      </c>
      <c r="AA479" t="str">
        <f>CONCATENATE($AA$4,": ",CONCATENATE("S[",Worksheet!Q473,"]"))</f>
        <v xml:space="preserve"> (Соединительные трубы) Максимальный перепад высот: S[]</v>
      </c>
      <c r="AB479" t="str">
        <f>CONCATENATE($AB$4,": ",CONCATENATE("S[",CONCATENATE("от ",Worksheet!W473," до +",Worksheet!X473),"]"))</f>
        <v xml:space="preserve"> (Допустимая темп. наружного воздуха) Охлаждение: S[от  до +]</v>
      </c>
      <c r="AC479" t="str">
        <f>CONCATENATE($AC$4,": ",CONCATENATE("S[",CONCATENATE("от ",Worksheet!Y473," до +",Worksheet!Z473),"]"))</f>
        <v xml:space="preserve"> (Допустимая темп. наружного воздуха) Обогрев: S[от  до +]</v>
      </c>
    </row>
    <row r="480" spans="1:29" x14ac:dyDescent="0.25">
      <c r="A480" t="str">
        <f>CONCATENATE($A$4,": ",CONCATENATE("E[",Worksheet!B474,"]"))</f>
        <v>Производитель: E[TOSOT]</v>
      </c>
      <c r="B480" s="11" t="str">
        <f>CONCATENATE($B$4,": ",CONCATENATE(Worksheet!C474,"[",IF(LEFT(TRIM(Worksheet!D474),6)="Сплит-","Сплит-система",IF(LEFT(TRIM(Worksheet!D474),1)="Блок н","Наружный блок","Блок внутренний")),"]"))</f>
        <v xml:space="preserve"> Тип: MULTY[Блок внутренний]</v>
      </c>
      <c r="C480" t="str">
        <f>CONCATENATE($C$4,": ",CONCATENATE("N[",Worksheet!L474,"]"))</f>
        <v xml:space="preserve"> (Сплит система) Холодопроизводительность: N[2,35]</v>
      </c>
      <c r="D480" t="str">
        <f>CONCATENATE($D$4,": ",CONCATENATE("N[",Worksheet!AC474,"]"))</f>
        <v xml:space="preserve"> (Сплит система) Площадь помещения: N[]</v>
      </c>
      <c r="E480" t="str">
        <f>CONCATENATE($E$4,": ",IF(Worksheet!K474="Y",CONCATENATE("S[","да]"),CONCATENATE("S[","нет]")))</f>
        <v xml:space="preserve"> (Сплит система) Инвертор: S[да]</v>
      </c>
      <c r="F480" t="str">
        <f>CONCATENATE($F$4,": ",CONCATENATE("N[",Worksheet!M474,"]"))</f>
        <v xml:space="preserve"> (Сплит система) Теплопроизводительность: N[2,50]</v>
      </c>
      <c r="G480" t="str">
        <f>CONCATENATE($G$4,": ",CONCATENATE("N[",Worksheet!N474,"]"))</f>
        <v xml:space="preserve"> (Потребляемая мощность) Охлаждение: N[0,022]</v>
      </c>
      <c r="H480" t="str">
        <f>CONCATENATE($H$4,": ",CONCATENATE("N[",Worksheet!O474,"]"))</f>
        <v xml:space="preserve"> (Потребляемая мощность) Обогрев: N[]</v>
      </c>
      <c r="I480" t="str">
        <f t="shared" si="73"/>
        <v xml:space="preserve"> (Рабочий ток) Охлаждение: </v>
      </c>
      <c r="J480" t="str">
        <f t="shared" si="82"/>
        <v xml:space="preserve"> (Рабочий ток) Обогрев: </v>
      </c>
      <c r="K480" t="str">
        <f t="shared" si="82"/>
        <v xml:space="preserve"> (Рабочий ток) Обогрев: </v>
      </c>
      <c r="L480" t="str">
        <f>CONCATENATE($L$4,": ",CONCATENATE("S[",Worksheet!AT474,"]"))</f>
        <v xml:space="preserve"> (Рабочий ток) Хладагент: S[R32]</v>
      </c>
      <c r="M480" t="str">
        <f t="shared" si="74"/>
        <v xml:space="preserve"> (Рабочий ток) Количество хладагента: </v>
      </c>
      <c r="N480" t="str">
        <f t="shared" si="75"/>
        <v xml:space="preserve"> (Рабочий ток) Объем рециркулируемого воздуха внутреннего блока: </v>
      </c>
      <c r="O480" t="str">
        <f t="shared" si="76"/>
        <v xml:space="preserve"> (Внутренний блок) Размеры (Ш × Г × В): </v>
      </c>
      <c r="P480" t="str">
        <f t="shared" si="77"/>
        <v xml:space="preserve"> (Внутренний блок) Упаковка (Ш × Г × В): </v>
      </c>
      <c r="Q480" t="str">
        <f t="shared" si="78"/>
        <v xml:space="preserve"> (Внутренний блок) Масса (нетто / брутто): </v>
      </c>
      <c r="R480" t="str">
        <f>CONCATENATE($R$4,": ",CONCATENATE("S[",CONCATENATE(Worksheet!R474," / ",Worksheet!S474),"]"))</f>
        <v xml:space="preserve"> (Внутренний блок) Уровень шума мин. / макс.: S[ / ]</v>
      </c>
      <c r="S480" t="str">
        <f>CONCATENATE($S$4,": ",CONCATENATE("S[",Worksheet!AK474,"]"))</f>
        <v xml:space="preserve"> (Наружный блок) Марка компрессора: S[]</v>
      </c>
      <c r="T480" t="str">
        <f t="shared" si="79"/>
        <v xml:space="preserve"> (Наружный блок) Размеры (Ш × Г × В): </v>
      </c>
      <c r="U480" t="str">
        <f t="shared" si="80"/>
        <v xml:space="preserve"> (Наружный блок) Упаковка (Ш × Г × В): </v>
      </c>
      <c r="V480" t="str">
        <f t="shared" si="81"/>
        <v xml:space="preserve"> (Наружный блок) Масса (нетто / брутто): </v>
      </c>
      <c r="W480" t="str">
        <f>CONCATENATE($W$4,": ",CONCATENATE("N[",Worksheet!V474,"]"))</f>
        <v xml:space="preserve"> (Наружный блок) Максимальный уровень шума: N[]</v>
      </c>
      <c r="X480" t="str">
        <f>CONCATENATE("N[",Worksheet!AM474,"]")</f>
        <v>N[6,35]</v>
      </c>
      <c r="Y480" t="str">
        <f>CONCATENATE($Y$4,": ",CONCATENATE("N[",Worksheet!AN474,"]"))</f>
        <v xml:space="preserve"> (Соединительные трубы) Газовая линия : N[9,52]</v>
      </c>
      <c r="Z480" t="str">
        <f>CONCATENATE($Z$4,": ",CONCATENATE("N[",Worksheet!P474,"]"))</f>
        <v xml:space="preserve"> (Соединительные трубы) Максимальная длина трубопровода: N[]</v>
      </c>
      <c r="AA480" t="str">
        <f>CONCATENATE($AA$4,": ",CONCATENATE("S[",Worksheet!Q474,"]"))</f>
        <v xml:space="preserve"> (Соединительные трубы) Максимальный перепад высот: S[]</v>
      </c>
      <c r="AB480" t="str">
        <f>CONCATENATE($AB$4,": ",CONCATENATE("S[",CONCATENATE("от ",Worksheet!W474," до +",Worksheet!X474),"]"))</f>
        <v xml:space="preserve"> (Допустимая темп. наружного воздуха) Охлаждение: S[от  до +]</v>
      </c>
      <c r="AC480" t="str">
        <f>CONCATENATE($AC$4,": ",CONCATENATE("S[",CONCATENATE("от ",Worksheet!Y474," до +",Worksheet!Z474),"]"))</f>
        <v xml:space="preserve"> (Допустимая темп. наружного воздуха) Обогрев: S[от  до +]</v>
      </c>
    </row>
    <row r="481" spans="1:29" x14ac:dyDescent="0.25">
      <c r="A481" t="str">
        <f>CONCATENATE($A$4,": ",CONCATENATE("E[",Worksheet!B475,"]"))</f>
        <v>Производитель: E[TOSOT]</v>
      </c>
      <c r="B481" s="11" t="str">
        <f>CONCATENATE($B$4,": ",CONCATENATE(Worksheet!C475,"[",IF(LEFT(TRIM(Worksheet!D475),6)="Сплит-","Сплит-система",IF(LEFT(TRIM(Worksheet!D475),1)="Блок н","Наружный блок","Блок внутренний")),"]"))</f>
        <v xml:space="preserve"> Тип: MULTY[Блок внутренний]</v>
      </c>
      <c r="C481" t="str">
        <f>CONCATENATE($C$4,": ",CONCATENATE("N[",Worksheet!L475,"]"))</f>
        <v xml:space="preserve"> (Сплит система) Холодопроизводительность: N[2,50]</v>
      </c>
      <c r="D481" t="str">
        <f>CONCATENATE($D$4,": ",CONCATENATE("N[",Worksheet!AC475,"]"))</f>
        <v xml:space="preserve"> (Сплит система) Площадь помещения: N[]</v>
      </c>
      <c r="E481" t="str">
        <f>CONCATENATE($E$4,": ",IF(Worksheet!K475="Y",CONCATENATE("S[","да]"),CONCATENATE("S[","нет]")))</f>
        <v xml:space="preserve"> (Сплит система) Инвертор: S[да]</v>
      </c>
      <c r="F481" t="str">
        <f>CONCATENATE($F$4,": ",CONCATENATE("N[",Worksheet!M475,"]"))</f>
        <v xml:space="preserve"> (Сплит система) Теплопроизводительность: N[2,80]</v>
      </c>
      <c r="G481" t="str">
        <f>CONCATENATE($G$4,": ",CONCATENATE("N[",Worksheet!N475,"]"))</f>
        <v xml:space="preserve"> (Потребляемая мощность) Охлаждение: N[0,022]</v>
      </c>
      <c r="H481" t="str">
        <f>CONCATENATE($H$4,": ",CONCATENATE("N[",Worksheet!O475,"]"))</f>
        <v xml:space="preserve"> (Потребляемая мощность) Обогрев: N[]</v>
      </c>
      <c r="I481" t="str">
        <f t="shared" si="73"/>
        <v xml:space="preserve"> (Рабочий ток) Охлаждение: </v>
      </c>
      <c r="J481" t="str">
        <f t="shared" si="82"/>
        <v xml:space="preserve"> (Рабочий ток) Обогрев: </v>
      </c>
      <c r="K481" t="str">
        <f t="shared" si="82"/>
        <v xml:space="preserve"> (Рабочий ток) Обогрев: </v>
      </c>
      <c r="L481" t="str">
        <f>CONCATENATE($L$4,": ",CONCATENATE("S[",Worksheet!AT475,"]"))</f>
        <v xml:space="preserve"> (Рабочий ток) Хладагент: S[R32]</v>
      </c>
      <c r="M481" t="str">
        <f t="shared" si="74"/>
        <v xml:space="preserve"> (Рабочий ток) Количество хладагента: </v>
      </c>
      <c r="N481" t="str">
        <f t="shared" si="75"/>
        <v xml:space="preserve"> (Рабочий ток) Объем рециркулируемого воздуха внутреннего блока: </v>
      </c>
      <c r="O481" t="str">
        <f t="shared" si="76"/>
        <v xml:space="preserve"> (Внутренний блок) Размеры (Ш × Г × В): </v>
      </c>
      <c r="P481" t="str">
        <f t="shared" si="77"/>
        <v xml:space="preserve"> (Внутренний блок) Упаковка (Ш × Г × В): </v>
      </c>
      <c r="Q481" t="str">
        <f t="shared" si="78"/>
        <v xml:space="preserve"> (Внутренний блок) Масса (нетто / брутто): </v>
      </c>
      <c r="R481" t="str">
        <f>CONCATENATE($R$4,": ",CONCATENATE("S[",CONCATENATE(Worksheet!R475," / ",Worksheet!S475),"]"))</f>
        <v xml:space="preserve"> (Внутренний блок) Уровень шума мин. / макс.: S[ / ]</v>
      </c>
      <c r="S481" t="str">
        <f>CONCATENATE($S$4,": ",CONCATENATE("S[",Worksheet!AK475,"]"))</f>
        <v xml:space="preserve"> (Наружный блок) Марка компрессора: S[]</v>
      </c>
      <c r="T481" t="str">
        <f t="shared" si="79"/>
        <v xml:space="preserve"> (Наружный блок) Размеры (Ш × Г × В): </v>
      </c>
      <c r="U481" t="str">
        <f t="shared" si="80"/>
        <v xml:space="preserve"> (Наружный блок) Упаковка (Ш × Г × В): </v>
      </c>
      <c r="V481" t="str">
        <f t="shared" si="81"/>
        <v xml:space="preserve"> (Наружный блок) Масса (нетто / брутто): </v>
      </c>
      <c r="W481" t="str">
        <f>CONCATENATE($W$4,": ",CONCATENATE("N[",Worksheet!V475,"]"))</f>
        <v xml:space="preserve"> (Наружный блок) Максимальный уровень шума: N[]</v>
      </c>
      <c r="X481" t="str">
        <f>CONCATENATE("N[",Worksheet!AM475,"]")</f>
        <v>N[6,35]</v>
      </c>
      <c r="Y481" t="str">
        <f>CONCATENATE($Y$4,": ",CONCATENATE("N[",Worksheet!AN475,"]"))</f>
        <v xml:space="preserve"> (Соединительные трубы) Газовая линия : N[9,52]</v>
      </c>
      <c r="Z481" t="str">
        <f>CONCATENATE($Z$4,": ",CONCATENATE("N[",Worksheet!P475,"]"))</f>
        <v xml:space="preserve"> (Соединительные трубы) Максимальная длина трубопровода: N[]</v>
      </c>
      <c r="AA481" t="str">
        <f>CONCATENATE($AA$4,": ",CONCATENATE("S[",Worksheet!Q475,"]"))</f>
        <v xml:space="preserve"> (Соединительные трубы) Максимальный перепад высот: S[]</v>
      </c>
      <c r="AB481" t="str">
        <f>CONCATENATE($AB$4,": ",CONCATENATE("S[",CONCATENATE("от ",Worksheet!W475," до +",Worksheet!X475),"]"))</f>
        <v xml:space="preserve"> (Допустимая темп. наружного воздуха) Охлаждение: S[от  до +]</v>
      </c>
      <c r="AC481" t="str">
        <f>CONCATENATE($AC$4,": ",CONCATENATE("S[",CONCATENATE("от ",Worksheet!Y475," до +",Worksheet!Z475),"]"))</f>
        <v xml:space="preserve"> (Допустимая темп. наружного воздуха) Обогрев: S[от  до +]</v>
      </c>
    </row>
    <row r="482" spans="1:29" x14ac:dyDescent="0.25">
      <c r="A482" t="str">
        <f>CONCATENATE($A$4,": ",CONCATENATE("E[",Worksheet!B476,"]"))</f>
        <v>Производитель: E[TOSOT]</v>
      </c>
      <c r="B482" s="11" t="str">
        <f>CONCATENATE($B$4,": ",CONCATENATE(Worksheet!C476,"[",IF(LEFT(TRIM(Worksheet!D476),6)="Сплит-","Сплит-система",IF(LEFT(TRIM(Worksheet!D476),1)="Блок н","Наружный блок","Блок внутренний")),"]"))</f>
        <v xml:space="preserve"> Тип: MULTY[Блок внутренний]</v>
      </c>
      <c r="C482" t="str">
        <f>CONCATENATE($C$4,": ",CONCATENATE("N[",Worksheet!L476,"]"))</f>
        <v xml:space="preserve"> (Сплит система) Холодопроизводительность: N[3,20]</v>
      </c>
      <c r="D482" t="str">
        <f>CONCATENATE($D$4,": ",CONCATENATE("N[",Worksheet!AC476,"]"))</f>
        <v xml:space="preserve"> (Сплит система) Площадь помещения: N[]</v>
      </c>
      <c r="E482" t="str">
        <f>CONCATENATE($E$4,": ",IF(Worksheet!K476="Y",CONCATENATE("S[","да]"),CONCATENATE("S[","нет]")))</f>
        <v xml:space="preserve"> (Сплит система) Инвертор: S[да]</v>
      </c>
      <c r="F482" t="str">
        <f>CONCATENATE($F$4,": ",CONCATENATE("N[",Worksheet!M476,"]"))</f>
        <v xml:space="preserve"> (Сплит система) Теплопроизводительность: N[3,40]</v>
      </c>
      <c r="G482" t="str">
        <f>CONCATENATE($G$4,": ",CONCATENATE("N[",Worksheet!N476,"]"))</f>
        <v xml:space="preserve"> (Потребляемая мощность) Охлаждение: N[0,030]</v>
      </c>
      <c r="H482" t="str">
        <f>CONCATENATE($H$4,": ",CONCATENATE("N[",Worksheet!O476,"]"))</f>
        <v xml:space="preserve"> (Потребляемая мощность) Обогрев: N[]</v>
      </c>
      <c r="I482" t="str">
        <f t="shared" si="73"/>
        <v xml:space="preserve"> (Рабочий ток) Охлаждение: </v>
      </c>
      <c r="J482" t="str">
        <f t="shared" si="82"/>
        <v xml:space="preserve"> (Рабочий ток) Обогрев: </v>
      </c>
      <c r="K482" t="str">
        <f t="shared" si="82"/>
        <v xml:space="preserve"> (Рабочий ток) Обогрев: </v>
      </c>
      <c r="L482" t="str">
        <f>CONCATENATE($L$4,": ",CONCATENATE("S[",Worksheet!AT476,"]"))</f>
        <v xml:space="preserve"> (Рабочий ток) Хладагент: S[R32]</v>
      </c>
      <c r="M482" t="str">
        <f t="shared" si="74"/>
        <v xml:space="preserve"> (Рабочий ток) Количество хладагента: </v>
      </c>
      <c r="N482" t="str">
        <f t="shared" si="75"/>
        <v xml:space="preserve"> (Рабочий ток) Объем рециркулируемого воздуха внутреннего блока: </v>
      </c>
      <c r="O482" t="str">
        <f t="shared" si="76"/>
        <v xml:space="preserve"> (Внутренний блок) Размеры (Ш × Г × В): </v>
      </c>
      <c r="P482" t="str">
        <f t="shared" si="77"/>
        <v xml:space="preserve"> (Внутренний блок) Упаковка (Ш × Г × В): </v>
      </c>
      <c r="Q482" t="str">
        <f t="shared" si="78"/>
        <v xml:space="preserve"> (Внутренний блок) Масса (нетто / брутто): </v>
      </c>
      <c r="R482" t="str">
        <f>CONCATENATE($R$4,": ",CONCATENATE("S[",CONCATENATE(Worksheet!R476," / ",Worksheet!S476),"]"))</f>
        <v xml:space="preserve"> (Внутренний блок) Уровень шума мин. / макс.: S[ / ]</v>
      </c>
      <c r="S482" t="str">
        <f>CONCATENATE($S$4,": ",CONCATENATE("S[",Worksheet!AK476,"]"))</f>
        <v xml:space="preserve"> (Наружный блок) Марка компрессора: S[]</v>
      </c>
      <c r="T482" t="str">
        <f t="shared" si="79"/>
        <v xml:space="preserve"> (Наружный блок) Размеры (Ш × Г × В): </v>
      </c>
      <c r="U482" t="str">
        <f t="shared" si="80"/>
        <v xml:space="preserve"> (Наружный блок) Упаковка (Ш × Г × В): </v>
      </c>
      <c r="V482" t="str">
        <f t="shared" si="81"/>
        <v xml:space="preserve"> (Наружный блок) Масса (нетто / брутто): </v>
      </c>
      <c r="W482" t="str">
        <f>CONCATENATE($W$4,": ",CONCATENATE("N[",Worksheet!V476,"]"))</f>
        <v xml:space="preserve"> (Наружный блок) Максимальный уровень шума: N[]</v>
      </c>
      <c r="X482" t="str">
        <f>CONCATENATE("N[",Worksheet!AM476,"]")</f>
        <v>N[6,35]</v>
      </c>
      <c r="Y482" t="str">
        <f>CONCATENATE($Y$4,": ",CONCATENATE("N[",Worksheet!AN476,"]"))</f>
        <v xml:space="preserve"> (Соединительные трубы) Газовая линия : N[9,52]</v>
      </c>
      <c r="Z482" t="str">
        <f>CONCATENATE($Z$4,": ",CONCATENATE("N[",Worksheet!P476,"]"))</f>
        <v xml:space="preserve"> (Соединительные трубы) Максимальная длина трубопровода: N[]</v>
      </c>
      <c r="AA482" t="str">
        <f>CONCATENATE($AA$4,": ",CONCATENATE("S[",Worksheet!Q476,"]"))</f>
        <v xml:space="preserve"> (Соединительные трубы) Максимальный перепад высот: S[]</v>
      </c>
      <c r="AB482" t="str">
        <f>CONCATENATE($AB$4,": ",CONCATENATE("S[",CONCATENATE("от ",Worksheet!W476," до +",Worksheet!X476),"]"))</f>
        <v xml:space="preserve"> (Допустимая темп. наружного воздуха) Охлаждение: S[от  до +]</v>
      </c>
      <c r="AC482" t="str">
        <f>CONCATENATE($AC$4,": ",CONCATENATE("S[",CONCATENATE("от ",Worksheet!Y476," до +",Worksheet!Z476),"]"))</f>
        <v xml:space="preserve"> (Допустимая темп. наружного воздуха) Обогрев: S[от  до +]</v>
      </c>
    </row>
    <row r="483" spans="1:29" x14ac:dyDescent="0.25">
      <c r="A483" t="str">
        <f>CONCATENATE($A$4,": ",CONCATENATE("E[",Worksheet!B477,"]"))</f>
        <v>Производитель: E[TOSOT]</v>
      </c>
      <c r="B483" s="11" t="str">
        <f>CONCATENATE($B$4,": ",CONCATENATE(Worksheet!C477,"[",IF(LEFT(TRIM(Worksheet!D477),6)="Сплит-","Сплит-система",IF(LEFT(TRIM(Worksheet!D477),1)="Блок н","Наружный блок","Блок внутренний")),"]"))</f>
        <v xml:space="preserve"> Тип: MULTY[Блок внутренний]</v>
      </c>
      <c r="C483" t="str">
        <f>CONCATENATE($C$4,": ",CONCATENATE("N[",Worksheet!L477,"]"))</f>
        <v xml:space="preserve"> (Сплит система) Холодопроизводительность: N[4,60]</v>
      </c>
      <c r="D483" t="str">
        <f>CONCATENATE($D$4,": ",CONCATENATE("N[",Worksheet!AC477,"]"))</f>
        <v xml:space="preserve"> (Сплит система) Площадь помещения: N[]</v>
      </c>
      <c r="E483" t="str">
        <f>CONCATENATE($E$4,": ",IF(Worksheet!K477="Y",CONCATENATE("S[","да]"),CONCATENATE("S[","нет]")))</f>
        <v xml:space="preserve"> (Сплит система) Инвертор: S[да]</v>
      </c>
      <c r="F483" t="str">
        <f>CONCATENATE($F$4,": ",CONCATENATE("N[",Worksheet!M477,"]"))</f>
        <v xml:space="preserve"> (Сплит система) Теплопроизводительность: N[5,20]</v>
      </c>
      <c r="G483" t="str">
        <f>CONCATENATE($G$4,": ",CONCATENATE("N[",Worksheet!N477,"]"))</f>
        <v xml:space="preserve"> (Потребляемая мощность) Охлаждение: N[0,035]</v>
      </c>
      <c r="H483" t="str">
        <f>CONCATENATE($H$4,": ",CONCATENATE("N[",Worksheet!O477,"]"))</f>
        <v xml:space="preserve"> (Потребляемая мощность) Обогрев: N[]</v>
      </c>
      <c r="I483" t="str">
        <f t="shared" si="73"/>
        <v xml:space="preserve"> (Рабочий ток) Охлаждение: </v>
      </c>
      <c r="J483" t="str">
        <f t="shared" si="82"/>
        <v xml:space="preserve"> (Рабочий ток) Обогрев: </v>
      </c>
      <c r="K483" t="str">
        <f t="shared" si="82"/>
        <v xml:space="preserve"> (Рабочий ток) Обогрев: </v>
      </c>
      <c r="L483" t="str">
        <f>CONCATENATE($L$4,": ",CONCATENATE("S[",Worksheet!AT477,"]"))</f>
        <v xml:space="preserve"> (Рабочий ток) Хладагент: S[R32]</v>
      </c>
      <c r="M483" t="str">
        <f t="shared" si="74"/>
        <v xml:space="preserve"> (Рабочий ток) Количество хладагента: </v>
      </c>
      <c r="N483" t="str">
        <f t="shared" si="75"/>
        <v xml:space="preserve"> (Рабочий ток) Объем рециркулируемого воздуха внутреннего блока: </v>
      </c>
      <c r="O483" t="str">
        <f t="shared" si="76"/>
        <v xml:space="preserve"> (Внутренний блок) Размеры (Ш × Г × В): </v>
      </c>
      <c r="P483" t="str">
        <f t="shared" si="77"/>
        <v xml:space="preserve"> (Внутренний блок) Упаковка (Ш × Г × В): </v>
      </c>
      <c r="Q483" t="str">
        <f t="shared" si="78"/>
        <v xml:space="preserve"> (Внутренний блок) Масса (нетто / брутто): </v>
      </c>
      <c r="R483" t="str">
        <f>CONCATENATE($R$4,": ",CONCATENATE("S[",CONCATENATE(Worksheet!R477," / ",Worksheet!S477),"]"))</f>
        <v xml:space="preserve"> (Внутренний блок) Уровень шума мин. / макс.: S[ / ]</v>
      </c>
      <c r="S483" t="str">
        <f>CONCATENATE($S$4,": ",CONCATENATE("S[",Worksheet!AK477,"]"))</f>
        <v xml:space="preserve"> (Наружный блок) Марка компрессора: S[]</v>
      </c>
      <c r="T483" t="str">
        <f t="shared" si="79"/>
        <v xml:space="preserve"> (Наружный блок) Размеры (Ш × Г × В): </v>
      </c>
      <c r="U483" t="str">
        <f t="shared" si="80"/>
        <v xml:space="preserve"> (Наружный блок) Упаковка (Ш × Г × В): </v>
      </c>
      <c r="V483" t="str">
        <f t="shared" si="81"/>
        <v xml:space="preserve"> (Наружный блок) Масса (нетто / брутто): </v>
      </c>
      <c r="W483" t="str">
        <f>CONCATENATE($W$4,": ",CONCATENATE("N[",Worksheet!V477,"]"))</f>
        <v xml:space="preserve"> (Наружный блок) Максимальный уровень шума: N[]</v>
      </c>
      <c r="X483" t="str">
        <f>CONCATENATE("N[",Worksheet!AM477,"]")</f>
        <v>N[6,35]</v>
      </c>
      <c r="Y483" t="str">
        <f>CONCATENATE($Y$4,": ",CONCATENATE("N[",Worksheet!AN477,"]"))</f>
        <v xml:space="preserve"> (Соединительные трубы) Газовая линия : N[9,52]</v>
      </c>
      <c r="Z483" t="str">
        <f>CONCATENATE($Z$4,": ",CONCATENATE("N[",Worksheet!P477,"]"))</f>
        <v xml:space="preserve"> (Соединительные трубы) Максимальная длина трубопровода: N[]</v>
      </c>
      <c r="AA483" t="str">
        <f>CONCATENATE($AA$4,": ",CONCATENATE("S[",Worksheet!Q477,"]"))</f>
        <v xml:space="preserve"> (Соединительные трубы) Максимальный перепад высот: S[]</v>
      </c>
      <c r="AB483" t="str">
        <f>CONCATENATE($AB$4,": ",CONCATENATE("S[",CONCATENATE("от ",Worksheet!W477," до +",Worksheet!X477),"]"))</f>
        <v xml:space="preserve"> (Допустимая темп. наружного воздуха) Охлаждение: S[от  до +]</v>
      </c>
      <c r="AC483" t="str">
        <f>CONCATENATE($AC$4,": ",CONCATENATE("S[",CONCATENATE("от ",Worksheet!Y477," до +",Worksheet!Z477),"]"))</f>
        <v xml:space="preserve"> (Допустимая темп. наружного воздуха) Обогрев: S[от  до +]</v>
      </c>
    </row>
    <row r="484" spans="1:29" x14ac:dyDescent="0.25">
      <c r="A484" t="str">
        <f>CONCATENATE($A$4,": ",CONCATENATE("E[",Worksheet!B478,"]"))</f>
        <v>Производитель: E[TOSOT]</v>
      </c>
      <c r="B484" s="11" t="str">
        <f>CONCATENATE($B$4,": ",CONCATENATE(Worksheet!C478,"[",IF(LEFT(TRIM(Worksheet!D478),6)="Сплит-","Сплит-система",IF(LEFT(TRIM(Worksheet!D478),1)="Блок н","Наружный блок","Блок внутренний")),"]"))</f>
        <v xml:space="preserve"> Тип: MULTY[Блок внутренний]</v>
      </c>
      <c r="C484" t="str">
        <f>CONCATENATE($C$4,": ",CONCATENATE("N[",Worksheet!L478,"]"))</f>
        <v xml:space="preserve"> (Сплит система) Холодопроизводительность: N[6,16]</v>
      </c>
      <c r="D484" t="str">
        <f>CONCATENATE($D$4,": ",CONCATENATE("N[",Worksheet!AC478,"]"))</f>
        <v xml:space="preserve"> (Сплит система) Площадь помещения: N[]</v>
      </c>
      <c r="E484" t="str">
        <f>CONCATENATE($E$4,": ",IF(Worksheet!K478="Y",CONCATENATE("S[","да]"),CONCATENATE("S[","нет]")))</f>
        <v xml:space="preserve"> (Сплит система) Инвертор: S[да]</v>
      </c>
      <c r="F484" t="str">
        <f>CONCATENATE($F$4,": ",CONCATENATE("N[",Worksheet!M478,"]"))</f>
        <v xml:space="preserve"> (Сплит система) Теплопроизводительность: N[6,45]</v>
      </c>
      <c r="G484" t="str">
        <f>CONCATENATE($G$4,": ",CONCATENATE("N[",Worksheet!N478,"]"))</f>
        <v xml:space="preserve"> (Потребляемая мощность) Охлаждение: N[0,060]</v>
      </c>
      <c r="H484" t="str">
        <f>CONCATENATE($H$4,": ",CONCATENATE("N[",Worksheet!O478,"]"))</f>
        <v xml:space="preserve"> (Потребляемая мощность) Обогрев: N[]</v>
      </c>
      <c r="I484" t="str">
        <f t="shared" si="73"/>
        <v xml:space="preserve"> (Рабочий ток) Охлаждение: </v>
      </c>
      <c r="J484" t="str">
        <f t="shared" si="82"/>
        <v xml:space="preserve"> (Рабочий ток) Обогрев: </v>
      </c>
      <c r="K484" t="str">
        <f t="shared" si="82"/>
        <v xml:space="preserve"> (Рабочий ток) Обогрев: </v>
      </c>
      <c r="L484" t="str">
        <f>CONCATENATE($L$4,": ",CONCATENATE("S[",Worksheet!AT478,"]"))</f>
        <v xml:space="preserve"> (Рабочий ток) Хладагент: S[R32]</v>
      </c>
      <c r="M484" t="str">
        <f t="shared" si="74"/>
        <v xml:space="preserve"> (Рабочий ток) Количество хладагента: </v>
      </c>
      <c r="N484" t="str">
        <f t="shared" si="75"/>
        <v xml:space="preserve"> (Рабочий ток) Объем рециркулируемого воздуха внутреннего блока: </v>
      </c>
      <c r="O484" t="str">
        <f t="shared" si="76"/>
        <v xml:space="preserve"> (Внутренний блок) Размеры (Ш × Г × В): </v>
      </c>
      <c r="P484" t="str">
        <f t="shared" si="77"/>
        <v xml:space="preserve"> (Внутренний блок) Упаковка (Ш × Г × В): </v>
      </c>
      <c r="Q484" t="str">
        <f t="shared" si="78"/>
        <v xml:space="preserve"> (Внутренний блок) Масса (нетто / брутто): </v>
      </c>
      <c r="R484" t="str">
        <f>CONCATENATE($R$4,": ",CONCATENATE("S[",CONCATENATE(Worksheet!R478," / ",Worksheet!S478),"]"))</f>
        <v xml:space="preserve"> (Внутренний блок) Уровень шума мин. / макс.: S[ / ]</v>
      </c>
      <c r="S484" t="str">
        <f>CONCATENATE($S$4,": ",CONCATENATE("S[",Worksheet!AK478,"]"))</f>
        <v xml:space="preserve"> (Наружный блок) Марка компрессора: S[]</v>
      </c>
      <c r="T484" t="str">
        <f t="shared" si="79"/>
        <v xml:space="preserve"> (Наружный блок) Размеры (Ш × Г × В): </v>
      </c>
      <c r="U484" t="str">
        <f t="shared" si="80"/>
        <v xml:space="preserve"> (Наружный блок) Упаковка (Ш × Г × В): </v>
      </c>
      <c r="V484" t="str">
        <f t="shared" si="81"/>
        <v xml:space="preserve"> (Наружный блок) Масса (нетто / брутто): </v>
      </c>
      <c r="W484" t="str">
        <f>CONCATENATE($W$4,": ",CONCATENATE("N[",Worksheet!V478,"]"))</f>
        <v xml:space="preserve"> (Наружный блок) Максимальный уровень шума: N[]</v>
      </c>
      <c r="X484" t="str">
        <f>CONCATENATE("N[",Worksheet!AM478,"]")</f>
        <v>N[6,35]</v>
      </c>
      <c r="Y484" t="str">
        <f>CONCATENATE($Y$4,": ",CONCATENATE("N[",Worksheet!AN478,"]"))</f>
        <v xml:space="preserve"> (Соединительные трубы) Газовая линия : N[15,88]</v>
      </c>
      <c r="Z484" t="str">
        <f>CONCATENATE($Z$4,": ",CONCATENATE("N[",Worksheet!P478,"]"))</f>
        <v xml:space="preserve"> (Соединительные трубы) Максимальная длина трубопровода: N[]</v>
      </c>
      <c r="AA484" t="str">
        <f>CONCATENATE($AA$4,": ",CONCATENATE("S[",Worksheet!Q478,"]"))</f>
        <v xml:space="preserve"> (Соединительные трубы) Максимальный перепад высот: S[]</v>
      </c>
      <c r="AB484" t="str">
        <f>CONCATENATE($AB$4,": ",CONCATENATE("S[",CONCATENATE("от ",Worksheet!W478," до +",Worksheet!X478),"]"))</f>
        <v xml:space="preserve"> (Допустимая темп. наружного воздуха) Охлаждение: S[от  до +]</v>
      </c>
      <c r="AC484" t="str">
        <f>CONCATENATE($AC$4,": ",CONCATENATE("S[",CONCATENATE("от ",Worksheet!Y478," до +",Worksheet!Z478),"]"))</f>
        <v xml:space="preserve"> (Допустимая темп. наружного воздуха) Обогрев: S[от  до +]</v>
      </c>
    </row>
    <row r="485" spans="1:29" x14ac:dyDescent="0.25">
      <c r="A485" t="str">
        <f>CONCATENATE($A$4,": ",CONCATENATE("E[",Worksheet!B479,"]"))</f>
        <v>Производитель: E[TOSOT]</v>
      </c>
      <c r="B485" s="11" t="str">
        <f>CONCATENATE($B$4,": ",CONCATENATE(Worksheet!C479,"[",IF(LEFT(TRIM(Worksheet!D479),6)="Сплит-","Сплит-система",IF(LEFT(TRIM(Worksheet!D479),1)="Блок н","Наружный блок","Блок внутренний")),"]"))</f>
        <v xml:space="preserve"> Тип: MULTY[Блок внутренний]</v>
      </c>
      <c r="C485" t="str">
        <f>CONCATENATE($C$4,": ",CONCATENATE("N[",Worksheet!L479,"]"))</f>
        <v xml:space="preserve"> (Сплит система) Холодопроизводительность: N[4,10 (2,05–4,40)]</v>
      </c>
      <c r="D485" t="str">
        <f>CONCATENATE($D$4,": ",CONCATENATE("N[",Worksheet!AC479,"]"))</f>
        <v xml:space="preserve"> (Сплит система) Площадь помещения: N[41]</v>
      </c>
      <c r="E485" t="str">
        <f>CONCATENATE($E$4,": ",IF(Worksheet!K479="Y",CONCATENATE("S[","да]"),CONCATENATE("S[","нет]")))</f>
        <v xml:space="preserve"> (Сплит система) Инвертор: S[да]</v>
      </c>
      <c r="F485" t="str">
        <f>CONCATENATE($F$4,": ",CONCATENATE("N[",Worksheet!M479,"]"))</f>
        <v xml:space="preserve"> (Сплит система) Теплопроизводительность: N[4,40 (2,49–5,42)]</v>
      </c>
      <c r="G485" t="str">
        <f>CONCATENATE($G$4,": ",CONCATENATE("N[",Worksheet!N479,"]"))</f>
        <v xml:space="preserve"> (Потребляемая мощность) Охлаждение: N[1,200]</v>
      </c>
      <c r="H485" t="str">
        <f>CONCATENATE($H$4,": ",CONCATENATE("N[",Worksheet!O479,"]"))</f>
        <v xml:space="preserve"> (Потребляемая мощность) Обогрев: N[1,180]</v>
      </c>
      <c r="I485" t="str">
        <f t="shared" si="73"/>
        <v xml:space="preserve"> (Рабочий ток) Охлаждение: </v>
      </c>
      <c r="J485" t="str">
        <f t="shared" si="82"/>
        <v xml:space="preserve"> (Рабочий ток) Обогрев: </v>
      </c>
      <c r="K485" t="str">
        <f t="shared" si="82"/>
        <v xml:space="preserve"> (Рабочий ток) Обогрев: </v>
      </c>
      <c r="L485" t="str">
        <f>CONCATENATE($L$4,": ",CONCATENATE("S[",Worksheet!AT479,"]"))</f>
        <v xml:space="preserve"> (Рабочий ток) Хладагент: S[R410A]</v>
      </c>
      <c r="M485" t="str">
        <f t="shared" si="74"/>
        <v xml:space="preserve"> (Рабочий ток) Количество хладагента: </v>
      </c>
      <c r="N485" t="str">
        <f t="shared" si="75"/>
        <v xml:space="preserve"> (Рабочий ток) Объем рециркулируемого воздуха внутреннего блока: </v>
      </c>
      <c r="O485" t="str">
        <f t="shared" si="76"/>
        <v xml:space="preserve"> (Внутренний блок) Размеры (Ш × Г × В): </v>
      </c>
      <c r="P485" t="str">
        <f t="shared" si="77"/>
        <v xml:space="preserve"> (Внутренний блок) Упаковка (Ш × Г × В): </v>
      </c>
      <c r="Q485" t="str">
        <f t="shared" si="78"/>
        <v xml:space="preserve"> (Внутренний блок) Масса (нетто / брутто): </v>
      </c>
      <c r="R485" t="str">
        <f>CONCATENATE($R$4,": ",CONCATENATE("S[",CONCATENATE(Worksheet!R479," / ",Worksheet!S479),"]"))</f>
        <v xml:space="preserve"> (Внутренний блок) Уровень шума мин. / макс.: S[ / ]</v>
      </c>
      <c r="S485" t="str">
        <f>CONCATENATE($S$4,": ",CONCATENATE("S[",Worksheet!AK479,"]"))</f>
        <v xml:space="preserve"> (Наружный блок) Марка компрессора: S[Gree]</v>
      </c>
      <c r="T485" t="str">
        <f t="shared" si="79"/>
        <v xml:space="preserve"> (Наружный блок) Размеры (Ш × Г × В): </v>
      </c>
      <c r="U485" t="str">
        <f t="shared" si="80"/>
        <v xml:space="preserve"> (Наружный блок) Упаковка (Ш × Г × В): </v>
      </c>
      <c r="V485" t="str">
        <f t="shared" si="81"/>
        <v xml:space="preserve"> (Наружный блок) Масса (нетто / брутто): </v>
      </c>
      <c r="W485" t="str">
        <f>CONCATENATE($W$4,": ",CONCATENATE("N[",Worksheet!V479,"]"))</f>
        <v xml:space="preserve"> (Наружный блок) Максимальный уровень шума: N[]</v>
      </c>
      <c r="X485" t="str">
        <f>CONCATENATE("N[",Worksheet!AM479,"]")</f>
        <v>N[2 x 6,35]</v>
      </c>
      <c r="Y485" t="str">
        <f>CONCATENATE($Y$4,": ",CONCATENATE("N[",Worksheet!AN479,"]"))</f>
        <v xml:space="preserve"> (Соединительные трубы) Газовая линия : N[2 x 9,5]</v>
      </c>
      <c r="Z485" t="str">
        <f>CONCATENATE($Z$4,": ",CONCATENATE("N[",Worksheet!P479,"]"))</f>
        <v xml:space="preserve"> (Соединительные трубы) Максимальная длина трубопровода: N[20]</v>
      </c>
      <c r="AA485" t="str">
        <f>CONCATENATE($AA$4,": ",CONCATENATE("S[",Worksheet!Q479,"]"))</f>
        <v xml:space="preserve"> (Соединительные трубы) Максимальный перепад высот: S[5]</v>
      </c>
      <c r="AB485" t="str">
        <f>CONCATENATE($AB$4,": ",CONCATENATE("S[",CONCATENATE("от ",Worksheet!W479," до +",Worksheet!X479),"]"))</f>
        <v xml:space="preserve"> (Допустимая темп. наружного воздуха) Охлаждение: S[от -15 до +43]</v>
      </c>
      <c r="AC485" t="str">
        <f>CONCATENATE($AC$4,": ",CONCATENATE("S[",CONCATENATE("от ",Worksheet!Y479," до +",Worksheet!Z479),"]"))</f>
        <v xml:space="preserve"> (Допустимая темп. наружного воздуха) Обогрев: S[от -20 до +24]</v>
      </c>
    </row>
    <row r="486" spans="1:29" x14ac:dyDescent="0.25">
      <c r="A486" t="str">
        <f>CONCATENATE($A$4,": ",CONCATENATE("E[",Worksheet!B480,"]"))</f>
        <v>Производитель: E[TOSOT]</v>
      </c>
      <c r="B486" s="11" t="str">
        <f>CONCATENATE($B$4,": ",CONCATENATE(Worksheet!C480,"[",IF(LEFT(TRIM(Worksheet!D480),6)="Сплит-","Сплит-система",IF(LEFT(TRIM(Worksheet!D480),1)="Блок н","Наружный блок","Блок внутренний")),"]"))</f>
        <v xml:space="preserve"> Тип: MULTY[Блок внутренний]</v>
      </c>
      <c r="C486" t="str">
        <f>CONCATENATE($C$4,": ",CONCATENATE("N[",Worksheet!L480,"]"))</f>
        <v xml:space="preserve"> (Сплит система) Холодопроизводительность: N[5,20 (2,14–5,80)]</v>
      </c>
      <c r="D486" t="str">
        <f>CONCATENATE($D$4,": ",CONCATENATE("N[",Worksheet!AC480,"]"))</f>
        <v xml:space="preserve"> (Сплит система) Площадь помещения: N[52]</v>
      </c>
      <c r="E486" t="str">
        <f>CONCATENATE($E$4,": ",IF(Worksheet!K480="Y",CONCATENATE("S[","да]"),CONCATENATE("S[","нет]")))</f>
        <v xml:space="preserve"> (Сплит система) Инвертор: S[да]</v>
      </c>
      <c r="F486" t="str">
        <f>CONCATENATE($F$4,": ",CONCATENATE("N[",Worksheet!M480,"]"))</f>
        <v xml:space="preserve"> (Сплит система) Теплопроизводительность: N[5,40 (2,58–5,92)]</v>
      </c>
      <c r="G486" t="str">
        <f>CONCATENATE($G$4,": ",CONCATENATE("N[",Worksheet!N480,"]"))</f>
        <v xml:space="preserve"> (Потребляемая мощность) Охлаждение: N[1,450]</v>
      </c>
      <c r="H486" t="str">
        <f>CONCATENATE($H$4,": ",CONCATENATE("N[",Worksheet!O480,"]"))</f>
        <v xml:space="preserve"> (Потребляемая мощность) Обогрев: N[1,450]</v>
      </c>
      <c r="I486" t="str">
        <f t="shared" si="73"/>
        <v xml:space="preserve"> (Рабочий ток) Охлаждение: </v>
      </c>
      <c r="J486" t="str">
        <f t="shared" si="82"/>
        <v xml:space="preserve"> (Рабочий ток) Обогрев: </v>
      </c>
      <c r="K486" t="str">
        <f t="shared" si="82"/>
        <v xml:space="preserve"> (Рабочий ток) Обогрев: </v>
      </c>
      <c r="L486" t="str">
        <f>CONCATENATE($L$4,": ",CONCATENATE("S[",Worksheet!AT480,"]"))</f>
        <v xml:space="preserve"> (Рабочий ток) Хладагент: S[R410A]</v>
      </c>
      <c r="M486" t="str">
        <f t="shared" si="74"/>
        <v xml:space="preserve"> (Рабочий ток) Количество хладагента: </v>
      </c>
      <c r="N486" t="str">
        <f t="shared" si="75"/>
        <v xml:space="preserve"> (Рабочий ток) Объем рециркулируемого воздуха внутреннего блока: </v>
      </c>
      <c r="O486" t="str">
        <f t="shared" si="76"/>
        <v xml:space="preserve"> (Внутренний блок) Размеры (Ш × Г × В): </v>
      </c>
      <c r="P486" t="str">
        <f t="shared" si="77"/>
        <v xml:space="preserve"> (Внутренний блок) Упаковка (Ш × Г × В): </v>
      </c>
      <c r="Q486" t="str">
        <f t="shared" si="78"/>
        <v xml:space="preserve"> (Внутренний блок) Масса (нетто / брутто): </v>
      </c>
      <c r="R486" t="str">
        <f>CONCATENATE($R$4,": ",CONCATENATE("S[",CONCATENATE(Worksheet!R480," / ",Worksheet!S480),"]"))</f>
        <v xml:space="preserve"> (Внутренний блок) Уровень шума мин. / макс.: S[ / ]</v>
      </c>
      <c r="S486" t="str">
        <f>CONCATENATE($S$4,": ",CONCATENATE("S[",Worksheet!AK480,"]"))</f>
        <v xml:space="preserve"> (Наружный блок) Марка компрессора: S[Gree]</v>
      </c>
      <c r="T486" t="str">
        <f t="shared" si="79"/>
        <v xml:space="preserve"> (Наружный блок) Размеры (Ш × Г × В): </v>
      </c>
      <c r="U486" t="str">
        <f t="shared" si="80"/>
        <v xml:space="preserve"> (Наружный блок) Упаковка (Ш × Г × В): </v>
      </c>
      <c r="V486" t="str">
        <f t="shared" si="81"/>
        <v xml:space="preserve"> (Наружный блок) Масса (нетто / брутто): </v>
      </c>
      <c r="W486" t="str">
        <f>CONCATENATE($W$4,": ",CONCATENATE("N[",Worksheet!V480,"]"))</f>
        <v xml:space="preserve"> (Наружный блок) Максимальный уровень шума: N[]</v>
      </c>
      <c r="X486" t="str">
        <f>CONCATENATE("N[",Worksheet!AM480,"]")</f>
        <v>N[2 x 6,35]</v>
      </c>
      <c r="Y486" t="str">
        <f>CONCATENATE($Y$4,": ",CONCATENATE("N[",Worksheet!AN480,"]"))</f>
        <v xml:space="preserve"> (Соединительные трубы) Газовая линия : N[2 x 9,5]</v>
      </c>
      <c r="Z486" t="str">
        <f>CONCATENATE($Z$4,": ",CONCATENATE("N[",Worksheet!P480,"]"))</f>
        <v xml:space="preserve"> (Соединительные трубы) Максимальная длина трубопровода: N[20]</v>
      </c>
      <c r="AA486" t="str">
        <f>CONCATENATE($AA$4,": ",CONCATENATE("S[",Worksheet!Q480,"]"))</f>
        <v xml:space="preserve"> (Соединительные трубы) Максимальный перепад высот: S[5]</v>
      </c>
      <c r="AB486" t="str">
        <f>CONCATENATE($AB$4,": ",CONCATENATE("S[",CONCATENATE("от ",Worksheet!W480," до +",Worksheet!X480),"]"))</f>
        <v xml:space="preserve"> (Допустимая темп. наружного воздуха) Охлаждение: S[от -15 до +43]</v>
      </c>
      <c r="AC486" t="str">
        <f>CONCATENATE($AC$4,": ",CONCATENATE("S[",CONCATENATE("от ",Worksheet!Y480," до +",Worksheet!Z480),"]"))</f>
        <v xml:space="preserve"> (Допустимая темп. наружного воздуха) Обогрев: S[от -20 до +24]</v>
      </c>
    </row>
    <row r="487" spans="1:29" x14ac:dyDescent="0.25">
      <c r="A487" t="str">
        <f>CONCATENATE($A$4,": ",CONCATENATE("E[",Worksheet!B481,"]"))</f>
        <v>Производитель: E[TOSOT]</v>
      </c>
      <c r="B487" s="11" t="str">
        <f>CONCATENATE($B$4,": ",CONCATENATE(Worksheet!C481,"[",IF(LEFT(TRIM(Worksheet!D481),6)="Сплит-","Сплит-система",IF(LEFT(TRIM(Worksheet!D481),1)="Блок н","Наружный блок","Блок внутренний")),"]"))</f>
        <v xml:space="preserve"> Тип: MULTY[Блок внутренний]</v>
      </c>
      <c r="C487" t="str">
        <f>CONCATENATE($C$4,": ",CONCATENATE("N[",Worksheet!L481,"]"))</f>
        <v xml:space="preserve"> (Сплит система) Холодопроизводительность: N[6,10 (2,20–7,33)]</v>
      </c>
      <c r="D487" t="str">
        <f>CONCATENATE($D$4,": ",CONCATENATE("N[",Worksheet!AC481,"]"))</f>
        <v xml:space="preserve"> (Сплит система) Площадь помещения: N[61]</v>
      </c>
      <c r="E487" t="str">
        <f>CONCATENATE($E$4,": ",IF(Worksheet!K481="Y",CONCATENATE("S[","да]"),CONCATENATE("S[","нет]")))</f>
        <v xml:space="preserve"> (Сплит система) Инвертор: S[да]</v>
      </c>
      <c r="F487" t="str">
        <f>CONCATENATE($F$4,": ",CONCATENATE("N[",Worksheet!M481,"]"))</f>
        <v xml:space="preserve"> (Сплит система) Теплопроизводительность: N[6,50 (3,60–8,50)]</v>
      </c>
      <c r="G487" t="str">
        <f>CONCATENATE($G$4,": ",CONCATENATE("N[",Worksheet!N481,"]"))</f>
        <v xml:space="preserve"> (Потребляемая мощность) Охлаждение: N[1,910]</v>
      </c>
      <c r="H487" t="str">
        <f>CONCATENATE($H$4,": ",CONCATENATE("N[",Worksheet!O481,"]"))</f>
        <v xml:space="preserve"> (Потребляемая мощность) Обогрев: N[1,730]</v>
      </c>
      <c r="I487" t="str">
        <f t="shared" si="73"/>
        <v xml:space="preserve"> (Рабочий ток) Охлаждение: </v>
      </c>
      <c r="J487" t="str">
        <f t="shared" si="82"/>
        <v xml:space="preserve"> (Рабочий ток) Обогрев: </v>
      </c>
      <c r="K487" t="str">
        <f t="shared" si="82"/>
        <v xml:space="preserve"> (Рабочий ток) Обогрев: </v>
      </c>
      <c r="L487" t="str">
        <f>CONCATENATE($L$4,": ",CONCATENATE("S[",Worksheet!AT481,"]"))</f>
        <v xml:space="preserve"> (Рабочий ток) Хладагент: S[R410A]</v>
      </c>
      <c r="M487" t="str">
        <f t="shared" si="74"/>
        <v xml:space="preserve"> (Рабочий ток) Количество хладагента: </v>
      </c>
      <c r="N487" t="str">
        <f t="shared" si="75"/>
        <v xml:space="preserve"> (Рабочий ток) Объем рециркулируемого воздуха внутреннего блока: </v>
      </c>
      <c r="O487" t="str">
        <f t="shared" si="76"/>
        <v xml:space="preserve"> (Внутренний блок) Размеры (Ш × Г × В): </v>
      </c>
      <c r="P487" t="str">
        <f t="shared" si="77"/>
        <v xml:space="preserve"> (Внутренний блок) Упаковка (Ш × Г × В): </v>
      </c>
      <c r="Q487" t="str">
        <f t="shared" si="78"/>
        <v xml:space="preserve"> (Внутренний блок) Масса (нетто / брутто): </v>
      </c>
      <c r="R487" t="str">
        <f>CONCATENATE($R$4,": ",CONCATENATE("S[",CONCATENATE(Worksheet!R481," / ",Worksheet!S481),"]"))</f>
        <v xml:space="preserve"> (Внутренний блок) Уровень шума мин. / макс.: S[ / ]</v>
      </c>
      <c r="S487" t="str">
        <f>CONCATENATE($S$4,": ",CONCATENATE("S[",Worksheet!AK481,"]"))</f>
        <v xml:space="preserve"> (Наружный блок) Марка компрессора: S[Gree]</v>
      </c>
      <c r="T487" t="str">
        <f t="shared" si="79"/>
        <v xml:space="preserve"> (Наружный блок) Размеры (Ш × Г × В): </v>
      </c>
      <c r="U487" t="str">
        <f t="shared" si="80"/>
        <v xml:space="preserve"> (Наружный блок) Упаковка (Ш × Г × В): </v>
      </c>
      <c r="V487" t="str">
        <f t="shared" si="81"/>
        <v xml:space="preserve"> (Наружный блок) Масса (нетто / брутто): </v>
      </c>
      <c r="W487" t="str">
        <f>CONCATENATE($W$4,": ",CONCATENATE("N[",Worksheet!V481,"]"))</f>
        <v xml:space="preserve"> (Наружный блок) Максимальный уровень шума: N[]</v>
      </c>
      <c r="X487" t="str">
        <f>CONCATENATE("N[",Worksheet!AM481,"]")</f>
        <v>N[3 x 6,35]</v>
      </c>
      <c r="Y487" t="str">
        <f>CONCATENATE($Y$4,": ",CONCATENATE("N[",Worksheet!AN481,"]"))</f>
        <v xml:space="preserve"> (Соединительные трубы) Газовая линия : N[3 x 9,5]</v>
      </c>
      <c r="Z487" t="str">
        <f>CONCATENATE($Z$4,": ",CONCATENATE("N[",Worksheet!P481,"]"))</f>
        <v xml:space="preserve"> (Соединительные трубы) Максимальная длина трубопровода: N[60]</v>
      </c>
      <c r="AA487" t="str">
        <f>CONCATENATE($AA$4,": ",CONCATENATE("S[",Worksheet!Q481,"]"))</f>
        <v xml:space="preserve"> (Соединительные трубы) Максимальный перепад высот: S[10]</v>
      </c>
      <c r="AB487" t="str">
        <f>CONCATENATE($AB$4,": ",CONCATENATE("S[",CONCATENATE("от ",Worksheet!W481," до +",Worksheet!X481),"]"))</f>
        <v xml:space="preserve"> (Допустимая темп. наружного воздуха) Охлаждение: S[от -15 до +43]</v>
      </c>
      <c r="AC487" t="str">
        <f>CONCATENATE($AC$4,": ",CONCATENATE("S[",CONCATENATE("от ",Worksheet!Y481," до +",Worksheet!Z481),"]"))</f>
        <v xml:space="preserve"> (Допустимая темп. наружного воздуха) Обогрев: S[от -20 до +24]</v>
      </c>
    </row>
    <row r="488" spans="1:29" x14ac:dyDescent="0.25">
      <c r="A488" t="str">
        <f>CONCATENATE($A$4,": ",CONCATENATE("E[",Worksheet!B482,"]"))</f>
        <v>Производитель: E[TOSOT]</v>
      </c>
      <c r="B488" s="11" t="str">
        <f>CONCATENATE($B$4,": ",CONCATENATE(Worksheet!C482,"[",IF(LEFT(TRIM(Worksheet!D482),6)="Сплит-","Сплит-система",IF(LEFT(TRIM(Worksheet!D482),1)="Блок н","Наружный блок","Блок внутренний")),"]"))</f>
        <v xml:space="preserve"> Тип: MULTY[Блок внутренний]</v>
      </c>
      <c r="C488" t="str">
        <f>CONCATENATE($C$4,": ",CONCATENATE("N[",Worksheet!L482,"]"))</f>
        <v xml:space="preserve"> (Сплит система) Холодопроизводительность: N[7,10 (2,29–8,50)]</v>
      </c>
      <c r="D488" t="str">
        <f>CONCATENATE($D$4,": ",CONCATENATE("N[",Worksheet!AC482,"]"))</f>
        <v xml:space="preserve"> (Сплит система) Площадь помещения: N[71]</v>
      </c>
      <c r="E488" t="str">
        <f>CONCATENATE($E$4,": ",IF(Worksheet!K482="Y",CONCATENATE("S[","да]"),CONCATENATE("S[","нет]")))</f>
        <v xml:space="preserve"> (Сплит система) Инвертор: S[да]</v>
      </c>
      <c r="F488" t="str">
        <f>CONCATENATE($F$4,": ",CONCATENATE("N[",Worksheet!M482,"]"))</f>
        <v xml:space="preserve"> (Сплит система) Теплопроизводительность: N[8,50 (3,66–8,79)]</v>
      </c>
      <c r="G488" t="str">
        <f>CONCATENATE($G$4,": ",CONCATENATE("N[",Worksheet!N482,"]"))</f>
        <v xml:space="preserve"> (Потребляемая мощность) Охлаждение: N[2,180]</v>
      </c>
      <c r="H488" t="str">
        <f>CONCATENATE($H$4,": ",CONCATENATE("N[",Worksheet!O482,"]"))</f>
        <v xml:space="preserve"> (Потребляемая мощность) Обогрев: N[2,280]</v>
      </c>
      <c r="I488" t="str">
        <f t="shared" si="73"/>
        <v xml:space="preserve"> (Рабочий ток) Охлаждение: </v>
      </c>
      <c r="J488" t="str">
        <f t="shared" si="82"/>
        <v xml:space="preserve"> (Рабочий ток) Обогрев: </v>
      </c>
      <c r="K488" t="str">
        <f t="shared" si="82"/>
        <v xml:space="preserve"> (Рабочий ток) Обогрев: </v>
      </c>
      <c r="L488" t="str">
        <f>CONCATENATE($L$4,": ",CONCATENATE("S[",Worksheet!AT482,"]"))</f>
        <v xml:space="preserve"> (Рабочий ток) Хладагент: S[R410A]</v>
      </c>
      <c r="M488" t="str">
        <f t="shared" si="74"/>
        <v xml:space="preserve"> (Рабочий ток) Количество хладагента: </v>
      </c>
      <c r="N488" t="str">
        <f t="shared" si="75"/>
        <v xml:space="preserve"> (Рабочий ток) Объем рециркулируемого воздуха внутреннего блока: </v>
      </c>
      <c r="O488" t="str">
        <f t="shared" si="76"/>
        <v xml:space="preserve"> (Внутренний блок) Размеры (Ш × Г × В): </v>
      </c>
      <c r="P488" t="str">
        <f t="shared" si="77"/>
        <v xml:space="preserve"> (Внутренний блок) Упаковка (Ш × Г × В): </v>
      </c>
      <c r="Q488" t="str">
        <f t="shared" si="78"/>
        <v xml:space="preserve"> (Внутренний блок) Масса (нетто / брутто): </v>
      </c>
      <c r="R488" t="str">
        <f>CONCATENATE($R$4,": ",CONCATENATE("S[",CONCATENATE(Worksheet!R482," / ",Worksheet!S482),"]"))</f>
        <v xml:space="preserve"> (Внутренний блок) Уровень шума мин. / макс.: S[ / ]</v>
      </c>
      <c r="S488" t="str">
        <f>CONCATENATE($S$4,": ",CONCATENATE("S[",Worksheet!AK482,"]"))</f>
        <v xml:space="preserve"> (Наружный блок) Марка компрессора: S[Gree]</v>
      </c>
      <c r="T488" t="str">
        <f t="shared" si="79"/>
        <v xml:space="preserve"> (Наружный блок) Размеры (Ш × Г × В): </v>
      </c>
      <c r="U488" t="str">
        <f t="shared" si="80"/>
        <v xml:space="preserve"> (Наружный блок) Упаковка (Ш × Г × В): </v>
      </c>
      <c r="V488" t="str">
        <f t="shared" si="81"/>
        <v xml:space="preserve"> (Наружный блок) Масса (нетто / брутто): </v>
      </c>
      <c r="W488" t="str">
        <f>CONCATENATE($W$4,": ",CONCATENATE("N[",Worksheet!V482,"]"))</f>
        <v xml:space="preserve"> (Наружный блок) Максимальный уровень шума: N[]</v>
      </c>
      <c r="X488" t="str">
        <f>CONCATENATE("N[",Worksheet!AM482,"]")</f>
        <v>N[3 x 6,35]</v>
      </c>
      <c r="Y488" t="str">
        <f>CONCATENATE($Y$4,": ",CONCATENATE("N[",Worksheet!AN482,"]"))</f>
        <v xml:space="preserve"> (Соединительные трубы) Газовая линия : N[3 x 9,5]</v>
      </c>
      <c r="Z488" t="str">
        <f>CONCATENATE($Z$4,": ",CONCATENATE("N[",Worksheet!P482,"]"))</f>
        <v xml:space="preserve"> (Соединительные трубы) Максимальная длина трубопровода: N[60]</v>
      </c>
      <c r="AA488" t="str">
        <f>CONCATENATE($AA$4,": ",CONCATENATE("S[",Worksheet!Q482,"]"))</f>
        <v xml:space="preserve"> (Соединительные трубы) Максимальный перепад высот: S[10]</v>
      </c>
      <c r="AB488" t="str">
        <f>CONCATENATE($AB$4,": ",CONCATENATE("S[",CONCATENATE("от ",Worksheet!W482," до +",Worksheet!X482),"]"))</f>
        <v xml:space="preserve"> (Допустимая темп. наружного воздуха) Охлаждение: S[от -15 до +43]</v>
      </c>
      <c r="AC488" t="str">
        <f>CONCATENATE($AC$4,": ",CONCATENATE("S[",CONCATENATE("от ",Worksheet!Y482," до +",Worksheet!Z482),"]"))</f>
        <v xml:space="preserve"> (Допустимая темп. наружного воздуха) Обогрев: S[от -20 до +24]</v>
      </c>
    </row>
    <row r="489" spans="1:29" x14ac:dyDescent="0.25">
      <c r="A489" t="str">
        <f>CONCATENATE($A$4,": ",CONCATENATE("E[",Worksheet!B483,"]"))</f>
        <v>Производитель: E[TOSOT]</v>
      </c>
      <c r="B489" s="11" t="str">
        <f>CONCATENATE($B$4,": ",CONCATENATE(Worksheet!C483,"[",IF(LEFT(TRIM(Worksheet!D483),6)="Сплит-","Сплит-система",IF(LEFT(TRIM(Worksheet!D483),1)="Блок н","Наружный блок","Блок внутренний")),"]"))</f>
        <v xml:space="preserve"> Тип: MULTY[Блок внутренний]</v>
      </c>
      <c r="C489" t="str">
        <f>CONCATENATE($C$4,": ",CONCATENATE("N[",Worksheet!L483,"]"))</f>
        <v xml:space="preserve"> (Сплит система) Холодопроизводительность: N[8,00 (2,29–10,26)]</v>
      </c>
      <c r="D489" t="str">
        <f>CONCATENATE($D$4,": ",CONCATENATE("N[",Worksheet!AC483,"]"))</f>
        <v xml:space="preserve"> (Сплит система) Площадь помещения: N[80]</v>
      </c>
      <c r="E489" t="str">
        <f>CONCATENATE($E$4,": ",IF(Worksheet!K483="Y",CONCATENATE("S[","да]"),CONCATENATE("S[","нет]")))</f>
        <v xml:space="preserve"> (Сплит система) Инвертор: S[да]</v>
      </c>
      <c r="F489" t="str">
        <f>CONCATENATE($F$4,": ",CONCATENATE("N[",Worksheet!M483,"]"))</f>
        <v xml:space="preserve"> (Сплит система) Теплопроизводительность: N[9,30 (3,66–10,26)]</v>
      </c>
      <c r="G489" t="str">
        <f>CONCATENATE($G$4,": ",CONCATENATE("N[",Worksheet!N483,"]"))</f>
        <v xml:space="preserve"> (Потребляемая мощность) Охлаждение: N[2,540]</v>
      </c>
      <c r="H489" t="str">
        <f>CONCATENATE($H$4,": ",CONCATENATE("N[",Worksheet!O483,"]"))</f>
        <v xml:space="preserve"> (Потребляемая мощность) Обогрев: N[2,490]</v>
      </c>
      <c r="I489" t="str">
        <f t="shared" si="73"/>
        <v xml:space="preserve"> (Рабочий ток) Охлаждение: </v>
      </c>
      <c r="J489" t="str">
        <f t="shared" si="82"/>
        <v xml:space="preserve"> (Рабочий ток) Обогрев: </v>
      </c>
      <c r="K489" t="str">
        <f t="shared" si="82"/>
        <v xml:space="preserve"> (Рабочий ток) Обогрев: </v>
      </c>
      <c r="L489" t="str">
        <f>CONCATENATE($L$4,": ",CONCATENATE("S[",Worksheet!AT483,"]"))</f>
        <v xml:space="preserve"> (Рабочий ток) Хладагент: S[R410A]</v>
      </c>
      <c r="M489" t="str">
        <f t="shared" si="74"/>
        <v xml:space="preserve"> (Рабочий ток) Количество хладагента: </v>
      </c>
      <c r="N489" t="str">
        <f t="shared" si="75"/>
        <v xml:space="preserve"> (Рабочий ток) Объем рециркулируемого воздуха внутреннего блока: </v>
      </c>
      <c r="O489" t="str">
        <f t="shared" si="76"/>
        <v xml:space="preserve"> (Внутренний блок) Размеры (Ш × Г × В): </v>
      </c>
      <c r="P489" t="str">
        <f t="shared" si="77"/>
        <v xml:space="preserve"> (Внутренний блок) Упаковка (Ш × Г × В): </v>
      </c>
      <c r="Q489" t="str">
        <f t="shared" si="78"/>
        <v xml:space="preserve"> (Внутренний блок) Масса (нетто / брутто): </v>
      </c>
      <c r="R489" t="str">
        <f>CONCATENATE($R$4,": ",CONCATENATE("S[",CONCATENATE(Worksheet!R483," / ",Worksheet!S483),"]"))</f>
        <v xml:space="preserve"> (Внутренний блок) Уровень шума мин. / макс.: S[ / ]</v>
      </c>
      <c r="S489" t="str">
        <f>CONCATENATE($S$4,": ",CONCATENATE("S[",Worksheet!AK483,"]"))</f>
        <v xml:space="preserve"> (Наружный блок) Марка компрессора: S[Gree]</v>
      </c>
      <c r="T489" t="str">
        <f t="shared" si="79"/>
        <v xml:space="preserve"> (Наружный блок) Размеры (Ш × Г × В): </v>
      </c>
      <c r="U489" t="str">
        <f t="shared" si="80"/>
        <v xml:space="preserve"> (Наружный блок) Упаковка (Ш × Г × В): </v>
      </c>
      <c r="V489" t="str">
        <f t="shared" si="81"/>
        <v xml:space="preserve"> (Наружный блок) Масса (нетто / брутто): </v>
      </c>
      <c r="W489" t="str">
        <f>CONCATENATE($W$4,": ",CONCATENATE("N[",Worksheet!V483,"]"))</f>
        <v xml:space="preserve"> (Наружный блок) Максимальный уровень шума: N[]</v>
      </c>
      <c r="X489" t="str">
        <f>CONCATENATE("N[",Worksheet!AM483,"]")</f>
        <v>N[4 x 6,35]</v>
      </c>
      <c r="Y489" t="str">
        <f>CONCATENATE($Y$4,": ",CONCATENATE("N[",Worksheet!AN483,"]"))</f>
        <v xml:space="preserve"> (Соединительные трубы) Газовая линия : N[4 x 9,5]</v>
      </c>
      <c r="Z489" t="str">
        <f>CONCATENATE($Z$4,": ",CONCATENATE("N[",Worksheet!P483,"]"))</f>
        <v xml:space="preserve"> (Соединительные трубы) Максимальная длина трубопровода: N[70]</v>
      </c>
      <c r="AA489" t="str">
        <f>CONCATENATE($AA$4,": ",CONCATENATE("S[",Worksheet!Q483,"]"))</f>
        <v xml:space="preserve"> (Соединительные трубы) Максимальный перепад высот: S[10]</v>
      </c>
      <c r="AB489" t="str">
        <f>CONCATENATE($AB$4,": ",CONCATENATE("S[",CONCATENATE("от ",Worksheet!W483," до +",Worksheet!X483),"]"))</f>
        <v xml:space="preserve"> (Допустимая темп. наружного воздуха) Охлаждение: S[от -15 до +43]</v>
      </c>
      <c r="AC489" t="str">
        <f>CONCATENATE($AC$4,": ",CONCATENATE("S[",CONCATENATE("от ",Worksheet!Y483," до +",Worksheet!Z483),"]"))</f>
        <v xml:space="preserve"> (Допустимая темп. наружного воздуха) Обогрев: S[от -20 до +24]</v>
      </c>
    </row>
    <row r="490" spans="1:29" x14ac:dyDescent="0.25">
      <c r="A490" t="str">
        <f>CONCATENATE($A$4,": ",CONCATENATE("E[",Worksheet!B484,"]"))</f>
        <v>Производитель: E[TOSOT]</v>
      </c>
      <c r="B490" s="11" t="str">
        <f>CONCATENATE($B$4,": ",CONCATENATE(Worksheet!C484,"[",IF(LEFT(TRIM(Worksheet!D484),6)="Сплит-","Сплит-система",IF(LEFT(TRIM(Worksheet!D484),1)="Блок н","Наружный блок","Блок внутренний")),"]"))</f>
        <v xml:space="preserve"> Тип: MULTY[Блок внутренний]</v>
      </c>
      <c r="C490" t="str">
        <f>CONCATENATE($C$4,": ",CONCATENATE("N[",Worksheet!L484,"]"))</f>
        <v xml:space="preserve"> (Сплит система) Холодопроизводительность: N[10,50 (2,10–11,00)]</v>
      </c>
      <c r="D490" t="str">
        <f>CONCATENATE($D$4,": ",CONCATENATE("N[",Worksheet!AC484,"]"))</f>
        <v xml:space="preserve"> (Сплит система) Площадь помещения: N[105]</v>
      </c>
      <c r="E490" t="str">
        <f>CONCATENATE($E$4,": ",IF(Worksheet!K484="Y",CONCATENATE("S[","да]"),CONCATENATE("S[","нет]")))</f>
        <v xml:space="preserve"> (Сплит система) Инвертор: S[да]</v>
      </c>
      <c r="F490" t="str">
        <f>CONCATENATE($F$4,": ",CONCATENATE("N[",Worksheet!M484,"]"))</f>
        <v xml:space="preserve"> (Сплит система) Теплопроизводительность: N[12,00  (2,60–14,00)]</v>
      </c>
      <c r="G490" t="str">
        <f>CONCATENATE($G$4,": ",CONCATENATE("N[",Worksheet!N484,"]"))</f>
        <v xml:space="preserve"> (Потребляемая мощность) Охлаждение: N[3,500]</v>
      </c>
      <c r="H490" t="str">
        <f>CONCATENATE($H$4,": ",CONCATENATE("N[",Worksheet!O484,"]"))</f>
        <v xml:space="preserve"> (Потребляемая мощность) Обогрев: N[3,750]</v>
      </c>
      <c r="I490" t="str">
        <f t="shared" si="73"/>
        <v xml:space="preserve"> (Рабочий ток) Охлаждение: </v>
      </c>
      <c r="J490" t="str">
        <f t="shared" si="82"/>
        <v xml:space="preserve"> (Рабочий ток) Обогрев: </v>
      </c>
      <c r="K490" t="str">
        <f t="shared" si="82"/>
        <v xml:space="preserve"> (Рабочий ток) Обогрев: </v>
      </c>
      <c r="L490" t="str">
        <f>CONCATENATE($L$4,": ",CONCATENATE("S[",Worksheet!AT484,"]"))</f>
        <v xml:space="preserve"> (Рабочий ток) Хладагент: S[R410A]</v>
      </c>
      <c r="M490" t="str">
        <f t="shared" si="74"/>
        <v xml:space="preserve"> (Рабочий ток) Количество хладагента: </v>
      </c>
      <c r="N490" t="str">
        <f t="shared" si="75"/>
        <v xml:space="preserve"> (Рабочий ток) Объем рециркулируемого воздуха внутреннего блока: </v>
      </c>
      <c r="O490" t="str">
        <f t="shared" si="76"/>
        <v xml:space="preserve"> (Внутренний блок) Размеры (Ш × Г × В): </v>
      </c>
      <c r="P490" t="str">
        <f t="shared" si="77"/>
        <v xml:space="preserve"> (Внутренний блок) Упаковка (Ш × Г × В): </v>
      </c>
      <c r="Q490" t="str">
        <f t="shared" si="78"/>
        <v xml:space="preserve"> (Внутренний блок) Масса (нетто / брутто): </v>
      </c>
      <c r="R490" t="str">
        <f>CONCATENATE($R$4,": ",CONCATENATE("S[",CONCATENATE(Worksheet!R484," / ",Worksheet!S484),"]"))</f>
        <v xml:space="preserve"> (Внутренний блок) Уровень шума мин. / макс.: S[ / ]</v>
      </c>
      <c r="S490" t="str">
        <f>CONCATENATE($S$4,": ",CONCATENATE("S[",Worksheet!AK484,"]"))</f>
        <v xml:space="preserve"> (Наружный блок) Марка компрессора: S[Gree]</v>
      </c>
      <c r="T490" t="str">
        <f t="shared" si="79"/>
        <v xml:space="preserve"> (Наружный блок) Размеры (Ш × Г × В): </v>
      </c>
      <c r="U490" t="str">
        <f t="shared" si="80"/>
        <v xml:space="preserve"> (Наружный блок) Упаковка (Ш × Г × В): </v>
      </c>
      <c r="V490" t="str">
        <f t="shared" si="81"/>
        <v xml:space="preserve"> (Наружный блок) Масса (нетто / брутто): </v>
      </c>
      <c r="W490" t="str">
        <f>CONCATENATE($W$4,": ",CONCATENATE("N[",Worksheet!V484,"]"))</f>
        <v xml:space="preserve"> (Наружный блок) Максимальный уровень шума: N[]</v>
      </c>
      <c r="X490" t="str">
        <f>CONCATENATE("N[",Worksheet!AM484,"]")</f>
        <v>N[3 x 6,35 + 9,5]</v>
      </c>
      <c r="Y490" t="str">
        <f>CONCATENATE($Y$4,": ",CONCATENATE("N[",Worksheet!AN484,"]"))</f>
        <v xml:space="preserve"> (Соединительные трубы) Газовая линия : N[2 x 9,5 + 12,7 + 15,8]</v>
      </c>
      <c r="Z490" t="str">
        <f>CONCATENATE($Z$4,": ",CONCATENATE("N[",Worksheet!P484,"]"))</f>
        <v xml:space="preserve"> (Соединительные трубы) Максимальная длина трубопровода: N[70]</v>
      </c>
      <c r="AA490" t="str">
        <f>CONCATENATE($AA$4,": ",CONCATENATE("S[",Worksheet!Q484,"]"))</f>
        <v xml:space="preserve"> (Соединительные трубы) Максимальный перепад высот: S[15]</v>
      </c>
      <c r="AB490" t="str">
        <f>CONCATENATE($AB$4,": ",CONCATENATE("S[",CONCATENATE("от ",Worksheet!W484," до +",Worksheet!X484),"]"))</f>
        <v xml:space="preserve"> (Допустимая темп. наружного воздуха) Охлаждение: S[от -5 до +48]</v>
      </c>
      <c r="AC490" t="str">
        <f>CONCATENATE($AC$4,": ",CONCATENATE("S[",CONCATENATE("от ",Worksheet!Y484," до +",Worksheet!Z484),"]"))</f>
        <v xml:space="preserve"> (Допустимая темп. наружного воздуха) Обогрев: S[от -15 до +27]</v>
      </c>
    </row>
    <row r="491" spans="1:29" x14ac:dyDescent="0.25">
      <c r="A491" t="str">
        <f>CONCATENATE($A$4,": ",CONCATENATE("E[",Worksheet!B485,"]"))</f>
        <v>Производитель: E[TOSOT]</v>
      </c>
      <c r="B491" s="11" t="str">
        <f>CONCATENATE($B$4,": ",CONCATENATE(Worksheet!C485,"[",IF(LEFT(TRIM(Worksheet!D485),6)="Сплит-","Сплит-система",IF(LEFT(TRIM(Worksheet!D485),1)="Блок н","Наружный блок","Блок внутренний")),"]"))</f>
        <v xml:space="preserve"> Тип: MULTY[Блок внутренний]</v>
      </c>
      <c r="C491" t="str">
        <f>CONCATENATE($C$4,": ",CONCATENATE("N[",Worksheet!L485,"]"))</f>
        <v xml:space="preserve"> (Сплит система) Холодопроизводительность: N[12,10 (2,10–13,60)]</v>
      </c>
      <c r="D491" t="str">
        <f>CONCATENATE($D$4,": ",CONCATENATE("N[",Worksheet!AC485,"]"))</f>
        <v xml:space="preserve"> (Сплит система) Площадь помещения: N[121]</v>
      </c>
      <c r="E491" t="str">
        <f>CONCATENATE($E$4,": ",IF(Worksheet!K485="Y",CONCATENATE("S[","да]"),CONCATENATE("S[","нет]")))</f>
        <v xml:space="preserve"> (Сплит система) Инвертор: S[да]</v>
      </c>
      <c r="F491" t="str">
        <f>CONCATENATE($F$4,": ",CONCATENATE("N[",Worksheet!M485,"]"))</f>
        <v xml:space="preserve"> (Сплит система) Теплопроизводительность: N[13,00 (2,60–14,00)]</v>
      </c>
      <c r="G491" t="str">
        <f>CONCATENATE($G$4,": ",CONCATENATE("N[",Worksheet!N485,"]"))</f>
        <v xml:space="preserve"> (Потребляемая мощность) Охлаждение: N[3,760]</v>
      </c>
      <c r="H491" t="str">
        <f>CONCATENATE($H$4,": ",CONCATENATE("N[",Worksheet!O485,"]"))</f>
        <v xml:space="preserve"> (Потребляемая мощность) Обогрев: N[3,450]</v>
      </c>
      <c r="I491" t="str">
        <f t="shared" si="73"/>
        <v xml:space="preserve"> (Рабочий ток) Охлаждение: </v>
      </c>
      <c r="J491" t="str">
        <f t="shared" si="82"/>
        <v xml:space="preserve"> (Рабочий ток) Обогрев: </v>
      </c>
      <c r="K491" t="str">
        <f t="shared" si="82"/>
        <v xml:space="preserve"> (Рабочий ток) Обогрев: </v>
      </c>
      <c r="L491" t="str">
        <f>CONCATENATE($L$4,": ",CONCATENATE("S[",Worksheet!AT485,"]"))</f>
        <v xml:space="preserve"> (Рабочий ток) Хладагент: S[R410A]</v>
      </c>
      <c r="M491" t="str">
        <f t="shared" si="74"/>
        <v xml:space="preserve"> (Рабочий ток) Количество хладагента: </v>
      </c>
      <c r="N491" t="str">
        <f t="shared" si="75"/>
        <v xml:space="preserve"> (Рабочий ток) Объем рециркулируемого воздуха внутреннего блока: </v>
      </c>
      <c r="O491" t="str">
        <f t="shared" si="76"/>
        <v xml:space="preserve"> (Внутренний блок) Размеры (Ш × Г × В): </v>
      </c>
      <c r="P491" t="str">
        <f t="shared" si="77"/>
        <v xml:space="preserve"> (Внутренний блок) Упаковка (Ш × Г × В): </v>
      </c>
      <c r="Q491" t="str">
        <f t="shared" si="78"/>
        <v xml:space="preserve"> (Внутренний блок) Масса (нетто / брутто): </v>
      </c>
      <c r="R491" t="str">
        <f>CONCATENATE($R$4,": ",CONCATENATE("S[",CONCATENATE(Worksheet!R485," / ",Worksheet!S485),"]"))</f>
        <v xml:space="preserve"> (Внутренний блок) Уровень шума мин. / макс.: S[ / ]</v>
      </c>
      <c r="S491" t="str">
        <f>CONCATENATE($S$4,": ",CONCATENATE("S[",Worksheet!AK485,"]"))</f>
        <v xml:space="preserve"> (Наружный блок) Марка компрессора: S[Gree]</v>
      </c>
      <c r="T491" t="str">
        <f t="shared" si="79"/>
        <v xml:space="preserve"> (Наружный блок) Размеры (Ш × Г × В): </v>
      </c>
      <c r="U491" t="str">
        <f t="shared" si="80"/>
        <v xml:space="preserve"> (Наружный блок) Упаковка (Ш × Г × В): </v>
      </c>
      <c r="V491" t="str">
        <f t="shared" si="81"/>
        <v xml:space="preserve"> (Наружный блок) Масса (нетто / брутто): </v>
      </c>
      <c r="W491" t="str">
        <f>CONCATENATE($W$4,": ",CONCATENATE("N[",Worksheet!V485,"]"))</f>
        <v xml:space="preserve"> (Наружный блок) Максимальный уровень шума: N[]</v>
      </c>
      <c r="X491" t="str">
        <f>CONCATENATE("N[",Worksheet!AM485,"]")</f>
        <v>N[4 x 6,35 + 9,5]</v>
      </c>
      <c r="Y491" t="str">
        <f>CONCATENATE($Y$4,": ",CONCATENATE("N[",Worksheet!AN485,"]"))</f>
        <v xml:space="preserve"> (Соединительные трубы) Газовая линия : N[2 x 9,5 + 2 x 12,7 + 15,8]</v>
      </c>
      <c r="Z491" t="str">
        <f>CONCATENATE($Z$4,": ",CONCATENATE("N[",Worksheet!P485,"]"))</f>
        <v xml:space="preserve"> (Соединительные трубы) Максимальная длина трубопровода: N[80]</v>
      </c>
      <c r="AA491" t="str">
        <f>CONCATENATE($AA$4,": ",CONCATENATE("S[",Worksheet!Q485,"]"))</f>
        <v xml:space="preserve"> (Соединительные трубы) Максимальный перепад высот: S[15]</v>
      </c>
      <c r="AB491" t="str">
        <f>CONCATENATE($AB$4,": ",CONCATENATE("S[",CONCATENATE("от ",Worksheet!W485," до +",Worksheet!X485),"]"))</f>
        <v xml:space="preserve"> (Допустимая темп. наружного воздуха) Охлаждение: S[от -5 до +48]</v>
      </c>
      <c r="AC491" t="str">
        <f>CONCATENATE($AC$4,": ",CONCATENATE("S[",CONCATENATE("от ",Worksheet!Y485," до +",Worksheet!Z485),"]"))</f>
        <v xml:space="preserve"> (Допустимая темп. наружного воздуха) Обогрев: S[от -15 до +27]</v>
      </c>
    </row>
    <row r="492" spans="1:29" x14ac:dyDescent="0.25">
      <c r="A492" t="str">
        <f>CONCATENATE($A$4,": ",CONCATENATE("E[",Worksheet!B486,"]"))</f>
        <v>Производитель: E[TOSOT]</v>
      </c>
      <c r="B492" s="11" t="str">
        <f>CONCATENATE($B$4,": ",CONCATENATE(Worksheet!C486,"[",IF(LEFT(TRIM(Worksheet!D486),6)="Сплит-","Сплит-система",IF(LEFT(TRIM(Worksheet!D486),1)="Блок н","Наружный блок","Блок внутренний")),"]"))</f>
        <v xml:space="preserve"> Тип: MULTY[Блок внутренний]</v>
      </c>
      <c r="C492" t="str">
        <f>CONCATENATE($C$4,": ",CONCATENATE("N[",Worksheet!L486,"]"))</f>
        <v xml:space="preserve"> (Сплит система) Холодопроизводительность: N[4,10 (2,05–5,00)]</v>
      </c>
      <c r="D492" t="str">
        <f>CONCATENATE($D$4,": ",CONCATENATE("N[",Worksheet!AC486,"]"))</f>
        <v xml:space="preserve"> (Сплит система) Площадь помещения: N[]</v>
      </c>
      <c r="E492" t="str">
        <f>CONCATENATE($E$4,": ",IF(Worksheet!K486="Y",CONCATENATE("S[","да]"),CONCATENATE("S[","нет]")))</f>
        <v xml:space="preserve"> (Сплит система) Инвертор: S[да]</v>
      </c>
      <c r="F492" t="str">
        <f>CONCATENATE($F$4,": ",CONCATENATE("N[",Worksheet!M486,"]"))</f>
        <v xml:space="preserve"> (Сплит система) Теплопроизводительность: N[4,40 (2,49–5,40)]</v>
      </c>
      <c r="G492" t="str">
        <f>CONCATENATE($G$4,": ",CONCATENATE("N[",Worksheet!N486,"]"))</f>
        <v xml:space="preserve"> (Потребляемая мощность) Охлаждение: N[1,10]</v>
      </c>
      <c r="H492" t="str">
        <f>CONCATENATE($H$4,": ",CONCATENATE("N[",Worksheet!O486,"]"))</f>
        <v xml:space="preserve"> (Потребляемая мощность) Обогрев: N[0,97]</v>
      </c>
      <c r="I492" t="str">
        <f t="shared" si="73"/>
        <v xml:space="preserve"> (Рабочий ток) Охлаждение: </v>
      </c>
      <c r="J492" t="str">
        <f t="shared" si="82"/>
        <v xml:space="preserve"> (Рабочий ток) Обогрев: </v>
      </c>
      <c r="K492" t="str">
        <f t="shared" si="82"/>
        <v xml:space="preserve"> (Рабочий ток) Обогрев: </v>
      </c>
      <c r="L492" t="str">
        <f>CONCATENATE($L$4,": ",CONCATENATE("S[",Worksheet!AT486,"]"))</f>
        <v xml:space="preserve"> (Рабочий ток) Хладагент: S[R32]</v>
      </c>
      <c r="M492" t="str">
        <f t="shared" si="74"/>
        <v xml:space="preserve"> (Рабочий ток) Количество хладагента: </v>
      </c>
      <c r="N492" t="str">
        <f t="shared" si="75"/>
        <v xml:space="preserve"> (Рабочий ток) Объем рециркулируемого воздуха внутреннего блока: </v>
      </c>
      <c r="O492" t="str">
        <f t="shared" si="76"/>
        <v xml:space="preserve"> (Внутренний блок) Размеры (Ш × Г × В): </v>
      </c>
      <c r="P492" t="str">
        <f t="shared" si="77"/>
        <v xml:space="preserve"> (Внутренний блок) Упаковка (Ш × Г × В): </v>
      </c>
      <c r="Q492" t="str">
        <f t="shared" si="78"/>
        <v xml:space="preserve"> (Внутренний блок) Масса (нетто / брутто): </v>
      </c>
      <c r="R492" t="str">
        <f>CONCATENATE($R$4,": ",CONCATENATE("S[",CONCATENATE(Worksheet!R486," / ",Worksheet!S486),"]"))</f>
        <v xml:space="preserve"> (Внутренний блок) Уровень шума мин. / макс.: S[ / ]</v>
      </c>
      <c r="S492" t="str">
        <f>CONCATENATE($S$4,": ",CONCATENATE("S[",Worksheet!AK486,"]"))</f>
        <v xml:space="preserve"> (Наружный блок) Марка компрессора: S[Gree]</v>
      </c>
      <c r="T492" t="str">
        <f t="shared" si="79"/>
        <v xml:space="preserve"> (Наружный блок) Размеры (Ш × Г × В): </v>
      </c>
      <c r="U492" t="str">
        <f t="shared" si="80"/>
        <v xml:space="preserve"> (Наружный блок) Упаковка (Ш × Г × В): </v>
      </c>
      <c r="V492" t="str">
        <f t="shared" si="81"/>
        <v xml:space="preserve"> (Наружный блок) Масса (нетто / брутто): </v>
      </c>
      <c r="W492" t="str">
        <f>CONCATENATE($W$4,": ",CONCATENATE("N[",Worksheet!V486,"]"))</f>
        <v xml:space="preserve"> (Наружный блок) Максимальный уровень шума: N[]</v>
      </c>
      <c r="X492" t="str">
        <f>CONCATENATE("N[",Worksheet!AM486,"]")</f>
        <v>N[2 x 6,35]</v>
      </c>
      <c r="Y492" t="str">
        <f>CONCATENATE($Y$4,": ",CONCATENATE("N[",Worksheet!AN486,"]"))</f>
        <v xml:space="preserve"> (Соединительные трубы) Газовая линия : N[2 x 9,5]</v>
      </c>
      <c r="Z492" t="str">
        <f>CONCATENATE($Z$4,": ",CONCATENATE("N[",Worksheet!P486,"]"))</f>
        <v xml:space="preserve"> (Соединительные трубы) Максимальная длина трубопровода: N[40]</v>
      </c>
      <c r="AA492" t="str">
        <f>CONCATENATE($AA$4,": ",CONCATENATE("S[",Worksheet!Q486,"]"))</f>
        <v xml:space="preserve"> (Соединительные трубы) Максимальный перепад высот: S[15]</v>
      </c>
      <c r="AB492" t="str">
        <f>CONCATENATE($AB$4,": ",CONCATENATE("S[",CONCATENATE("от ",Worksheet!W486," до +",Worksheet!X486),"]"))</f>
        <v xml:space="preserve"> (Допустимая темп. наружного воздуха) Охлаждение: S[от -15 до +43]</v>
      </c>
      <c r="AC492" t="str">
        <f>CONCATENATE($AC$4,": ",CONCATENATE("S[",CONCATENATE("от ",Worksheet!Y486," до +",Worksheet!Z486),"]"))</f>
        <v xml:space="preserve"> (Допустимая темп. наружного воздуха) Обогрев: S[от -22 до +24]</v>
      </c>
    </row>
    <row r="493" spans="1:29" x14ac:dyDescent="0.25">
      <c r="A493" t="str">
        <f>CONCATENATE($A$4,": ",CONCATENATE("E[",Worksheet!B487,"]"))</f>
        <v>Производитель: E[TOSOT]</v>
      </c>
      <c r="B493" s="11" t="str">
        <f>CONCATENATE($B$4,": ",CONCATENATE(Worksheet!C487,"[",IF(LEFT(TRIM(Worksheet!D487),6)="Сплит-","Сплит-система",IF(LEFT(TRIM(Worksheet!D487),1)="Блок н","Наружный блок","Блок внутренний")),"]"))</f>
        <v xml:space="preserve"> Тип: MULTY[Блок внутренний]</v>
      </c>
      <c r="C493" t="str">
        <f>CONCATENATE($C$4,": ",CONCATENATE("N[",Worksheet!L487,"]"))</f>
        <v xml:space="preserve"> (Сплит система) Холодопроизводительность: N[5,30 (2,14–5,80)]</v>
      </c>
      <c r="D493" t="str">
        <f>CONCATENATE($D$4,": ",CONCATENATE("N[",Worksheet!AC487,"]"))</f>
        <v xml:space="preserve"> (Сплит система) Площадь помещения: N[]</v>
      </c>
      <c r="E493" t="str">
        <f>CONCATENATE($E$4,": ",IF(Worksheet!K487="Y",CONCATENATE("S[","да]"),CONCATENATE("S[","нет]")))</f>
        <v xml:space="preserve"> (Сплит система) Инвертор: S[да]</v>
      </c>
      <c r="F493" t="str">
        <f>CONCATENATE($F$4,": ",CONCATENATE("N[",Worksheet!M487,"]"))</f>
        <v xml:space="preserve"> (Сплит система) Теплопроизводительность: N[5,65 (2,58–6,50)]</v>
      </c>
      <c r="G493" t="str">
        <f>CONCATENATE($G$4,": ",CONCATENATE("N[",Worksheet!N487,"]"))</f>
        <v xml:space="preserve"> (Потребляемая мощность) Охлаждение: N[1,48]</v>
      </c>
      <c r="H493" t="str">
        <f>CONCATENATE($H$4,": ",CONCATENATE("N[",Worksheet!O487,"]"))</f>
        <v xml:space="preserve"> (Потребляемая мощность) Обогрев: N[1,25]</v>
      </c>
      <c r="I493" t="str">
        <f t="shared" si="73"/>
        <v xml:space="preserve"> (Рабочий ток) Охлаждение: </v>
      </c>
      <c r="J493" t="str">
        <f t="shared" si="82"/>
        <v xml:space="preserve"> (Рабочий ток) Обогрев: </v>
      </c>
      <c r="K493" t="str">
        <f t="shared" si="82"/>
        <v xml:space="preserve"> (Рабочий ток) Обогрев: </v>
      </c>
      <c r="L493" t="str">
        <f>CONCATENATE($L$4,": ",CONCATENATE("S[",Worksheet!AT487,"]"))</f>
        <v xml:space="preserve"> (Рабочий ток) Хладагент: S[R32]</v>
      </c>
      <c r="M493" t="str">
        <f t="shared" si="74"/>
        <v xml:space="preserve"> (Рабочий ток) Количество хладагента: </v>
      </c>
      <c r="N493" t="str">
        <f t="shared" si="75"/>
        <v xml:space="preserve"> (Рабочий ток) Объем рециркулируемого воздуха внутреннего блока: </v>
      </c>
      <c r="O493" t="str">
        <f t="shared" si="76"/>
        <v xml:space="preserve"> (Внутренний блок) Размеры (Ш × Г × В): </v>
      </c>
      <c r="P493" t="str">
        <f t="shared" si="77"/>
        <v xml:space="preserve"> (Внутренний блок) Упаковка (Ш × Г × В): </v>
      </c>
      <c r="Q493" t="str">
        <f t="shared" si="78"/>
        <v xml:space="preserve"> (Внутренний блок) Масса (нетто / брутто): </v>
      </c>
      <c r="R493" t="str">
        <f>CONCATENATE($R$4,": ",CONCATENATE("S[",CONCATENATE(Worksheet!R487," / ",Worksheet!S487),"]"))</f>
        <v xml:space="preserve"> (Внутренний блок) Уровень шума мин. / макс.: S[ / ]</v>
      </c>
      <c r="S493" t="str">
        <f>CONCATENATE($S$4,": ",CONCATENATE("S[",Worksheet!AK487,"]"))</f>
        <v xml:space="preserve"> (Наружный блок) Марка компрессора: S[Gree]</v>
      </c>
      <c r="T493" t="str">
        <f t="shared" si="79"/>
        <v xml:space="preserve"> (Наружный блок) Размеры (Ш × Г × В): </v>
      </c>
      <c r="U493" t="str">
        <f t="shared" si="80"/>
        <v xml:space="preserve"> (Наружный блок) Упаковка (Ш × Г × В): </v>
      </c>
      <c r="V493" t="str">
        <f t="shared" si="81"/>
        <v xml:space="preserve"> (Наружный блок) Масса (нетто / брутто): </v>
      </c>
      <c r="W493" t="str">
        <f>CONCATENATE($W$4,": ",CONCATENATE("N[",Worksheet!V487,"]"))</f>
        <v xml:space="preserve"> (Наружный блок) Максимальный уровень шума: N[]</v>
      </c>
      <c r="X493" t="str">
        <f>CONCATENATE("N[",Worksheet!AM487,"]")</f>
        <v>N[2 x 6,35]</v>
      </c>
      <c r="Y493" t="str">
        <f>CONCATENATE($Y$4,": ",CONCATENATE("N[",Worksheet!AN487,"]"))</f>
        <v xml:space="preserve"> (Соединительные трубы) Газовая линия : N[2 x 9,5]</v>
      </c>
      <c r="Z493" t="str">
        <f>CONCATENATE($Z$4,": ",CONCATENATE("N[",Worksheet!P487,"]"))</f>
        <v xml:space="preserve"> (Соединительные трубы) Максимальная длина трубопровода: N[40]</v>
      </c>
      <c r="AA493" t="str">
        <f>CONCATENATE($AA$4,": ",CONCATENATE("S[",Worksheet!Q487,"]"))</f>
        <v xml:space="preserve"> (Соединительные трубы) Максимальный перепад высот: S[15]</v>
      </c>
      <c r="AB493" t="str">
        <f>CONCATENATE($AB$4,": ",CONCATENATE("S[",CONCATENATE("от ",Worksheet!W487," до +",Worksheet!X487),"]"))</f>
        <v xml:space="preserve"> (Допустимая темп. наружного воздуха) Охлаждение: S[от -15 до +43]</v>
      </c>
      <c r="AC493" t="str">
        <f>CONCATENATE($AC$4,": ",CONCATENATE("S[",CONCATENATE("от ",Worksheet!Y487," до +",Worksheet!Z487),"]"))</f>
        <v xml:space="preserve"> (Допустимая темп. наружного воздуха) Обогрев: S[от -22 до +24]</v>
      </c>
    </row>
    <row r="494" spans="1:29" x14ac:dyDescent="0.25">
      <c r="A494" t="str">
        <f>CONCATENATE($A$4,": ",CONCATENATE("E[",Worksheet!B488,"]"))</f>
        <v>Производитель: E[TOSOT]</v>
      </c>
      <c r="B494" s="11" t="str">
        <f>CONCATENATE($B$4,": ",CONCATENATE(Worksheet!C488,"[",IF(LEFT(TRIM(Worksheet!D488),6)="Сплит-","Сплит-система",IF(LEFT(TRIM(Worksheet!D488),1)="Блок н","Наружный блок","Блок внутренний")),"]"))</f>
        <v xml:space="preserve"> Тип: MULTY[Блок внутренний]</v>
      </c>
      <c r="C494" t="str">
        <f>CONCATENATE($C$4,": ",CONCATENATE("N[",Worksheet!L488,"]"))</f>
        <v xml:space="preserve"> (Сплит система) Холодопроизводительность: N[6,10 (2,20–8,30)]</v>
      </c>
      <c r="D494" t="str">
        <f>CONCATENATE($D$4,": ",CONCATENATE("N[",Worksheet!AC488,"]"))</f>
        <v xml:space="preserve"> (Сплит система) Площадь помещения: N[]</v>
      </c>
      <c r="E494" t="str">
        <f>CONCATENATE($E$4,": ",IF(Worksheet!K488="Y",CONCATENATE("S[","да]"),CONCATENATE("S[","нет]")))</f>
        <v xml:space="preserve"> (Сплит система) Инвертор: S[да]</v>
      </c>
      <c r="F494" t="str">
        <f>CONCATENATE($F$4,": ",CONCATENATE("N[",Worksheet!M488,"]"))</f>
        <v xml:space="preserve"> (Сплит система) Теплопроизводительность: N[6,50 (3,60–8,50)]</v>
      </c>
      <c r="G494" t="str">
        <f>CONCATENATE($G$4,": ",CONCATENATE("N[",Worksheet!N488,"]"))</f>
        <v xml:space="preserve"> (Потребляемая мощность) Охлаждение: N[1,48]</v>
      </c>
      <c r="H494" t="str">
        <f>CONCATENATE($H$4,": ",CONCATENATE("N[",Worksheet!O488,"]"))</f>
        <v xml:space="preserve"> (Потребляемая мощность) Обогрев: N[1,43]</v>
      </c>
      <c r="I494" t="str">
        <f t="shared" si="73"/>
        <v xml:space="preserve"> (Рабочий ток) Охлаждение: </v>
      </c>
      <c r="J494" t="str">
        <f t="shared" si="82"/>
        <v xml:space="preserve"> (Рабочий ток) Обогрев: </v>
      </c>
      <c r="K494" t="str">
        <f t="shared" si="82"/>
        <v xml:space="preserve"> (Рабочий ток) Обогрев: </v>
      </c>
      <c r="L494" t="str">
        <f>CONCATENATE($L$4,": ",CONCATENATE("S[",Worksheet!AT488,"]"))</f>
        <v xml:space="preserve"> (Рабочий ток) Хладагент: S[R32]</v>
      </c>
      <c r="M494" t="str">
        <f t="shared" si="74"/>
        <v xml:space="preserve"> (Рабочий ток) Количество хладагента: </v>
      </c>
      <c r="N494" t="str">
        <f t="shared" si="75"/>
        <v xml:space="preserve"> (Рабочий ток) Объем рециркулируемого воздуха внутреннего блока: </v>
      </c>
      <c r="O494" t="str">
        <f t="shared" si="76"/>
        <v xml:space="preserve"> (Внутренний блок) Размеры (Ш × Г × В): </v>
      </c>
      <c r="P494" t="str">
        <f t="shared" si="77"/>
        <v xml:space="preserve"> (Внутренний блок) Упаковка (Ш × Г × В): </v>
      </c>
      <c r="Q494" t="str">
        <f t="shared" si="78"/>
        <v xml:space="preserve"> (Внутренний блок) Масса (нетто / брутто): </v>
      </c>
      <c r="R494" t="str">
        <f>CONCATENATE($R$4,": ",CONCATENATE("S[",CONCATENATE(Worksheet!R488," / ",Worksheet!S488),"]"))</f>
        <v xml:space="preserve"> (Внутренний блок) Уровень шума мин. / макс.: S[ / ]</v>
      </c>
      <c r="S494" t="str">
        <f>CONCATENATE($S$4,": ",CONCATENATE("S[",Worksheet!AK488,"]"))</f>
        <v xml:space="preserve"> (Наружный блок) Марка компрессора: S[Gree]</v>
      </c>
      <c r="T494" t="str">
        <f t="shared" si="79"/>
        <v xml:space="preserve"> (Наружный блок) Размеры (Ш × Г × В): </v>
      </c>
      <c r="U494" t="str">
        <f t="shared" si="80"/>
        <v xml:space="preserve"> (Наружный блок) Упаковка (Ш × Г × В): </v>
      </c>
      <c r="V494" t="str">
        <f t="shared" si="81"/>
        <v xml:space="preserve"> (Наружный блок) Масса (нетто / брутто): </v>
      </c>
      <c r="W494" t="str">
        <f>CONCATENATE($W$4,": ",CONCATENATE("N[",Worksheet!V488,"]"))</f>
        <v xml:space="preserve"> (Наружный блок) Максимальный уровень шума: N[]</v>
      </c>
      <c r="X494" t="str">
        <f>CONCATENATE("N[",Worksheet!AM488,"]")</f>
        <v>N[3 x 6,35]</v>
      </c>
      <c r="Y494" t="str">
        <f>CONCATENATE($Y$4,": ",CONCATENATE("N[",Worksheet!AN488,"]"))</f>
        <v xml:space="preserve"> (Соединительные трубы) Газовая линия : N[3 x 9,5]</v>
      </c>
      <c r="Z494" t="str">
        <f>CONCATENATE($Z$4,": ",CONCATENATE("N[",Worksheet!P488,"]"))</f>
        <v xml:space="preserve"> (Соединительные трубы) Максимальная длина трубопровода: N[60]</v>
      </c>
      <c r="AA494" t="str">
        <f>CONCATENATE($AA$4,": ",CONCATENATE("S[",Worksheet!Q488,"]"))</f>
        <v xml:space="preserve"> (Соединительные трубы) Максимальный перепад высот: S[15]</v>
      </c>
      <c r="AB494" t="str">
        <f>CONCATENATE($AB$4,": ",CONCATENATE("S[",CONCATENATE("от ",Worksheet!W488," до +",Worksheet!X488),"]"))</f>
        <v xml:space="preserve"> (Допустимая темп. наружного воздуха) Охлаждение: S[от -15 до +43]</v>
      </c>
      <c r="AC494" t="str">
        <f>CONCATENATE($AC$4,": ",CONCATENATE("S[",CONCATENATE("от ",Worksheet!Y488," до +",Worksheet!Z488),"]"))</f>
        <v xml:space="preserve"> (Допустимая темп. наружного воздуха) Обогрев: S[от -22 до +24]</v>
      </c>
    </row>
    <row r="495" spans="1:29" x14ac:dyDescent="0.25">
      <c r="A495" t="str">
        <f>CONCATENATE($A$4,": ",CONCATENATE("E[",Worksheet!B489,"]"))</f>
        <v>Производитель: E[TOSOT]</v>
      </c>
      <c r="B495" s="11" t="str">
        <f>CONCATENATE($B$4,": ",CONCATENATE(Worksheet!C489,"[",IF(LEFT(TRIM(Worksheet!D489),6)="Сплит-","Сплит-система",IF(LEFT(TRIM(Worksheet!D489),1)="Блок н","Наружный блок","Блок внутренний")),"]"))</f>
        <v xml:space="preserve"> Тип: MULTY[Блок внутренний]</v>
      </c>
      <c r="C495" t="str">
        <f>CONCATENATE($C$4,": ",CONCATENATE("N[",Worksheet!L489,"]"))</f>
        <v xml:space="preserve"> (Сплит система) Холодопроизводительность: N[7,10 (2,30–9,20)]</v>
      </c>
      <c r="D495" t="str">
        <f>CONCATENATE($D$4,": ",CONCATENATE("N[",Worksheet!AC489,"]"))</f>
        <v xml:space="preserve"> (Сплит система) Площадь помещения: N[]</v>
      </c>
      <c r="E495" t="str">
        <f>CONCATENATE($E$4,": ",IF(Worksheet!K489="Y",CONCATENATE("S[","да]"),CONCATENATE("S[","нет]")))</f>
        <v xml:space="preserve"> (Сплит система) Инвертор: S[да]</v>
      </c>
      <c r="F495" t="str">
        <f>CONCATENATE($F$4,": ",CONCATENATE("N[",Worksheet!M489,"]"))</f>
        <v xml:space="preserve"> (Сплит система) Теплопроизводительность: N[8,60 (3,65–9,20)]</v>
      </c>
      <c r="G495" t="str">
        <f>CONCATENATE($G$4,": ",CONCATENATE("N[",Worksheet!N489,"]"))</f>
        <v xml:space="preserve"> (Потребляемая мощность) Охлаждение: N[1,88]</v>
      </c>
      <c r="H495" t="str">
        <f>CONCATENATE($H$4,": ",CONCATENATE("N[",Worksheet!O489,"]"))</f>
        <v xml:space="preserve"> (Потребляемая мощность) Обогрев: N[2,23]</v>
      </c>
      <c r="I495" t="str">
        <f t="shared" si="73"/>
        <v xml:space="preserve"> (Рабочий ток) Охлаждение: </v>
      </c>
      <c r="J495" t="str">
        <f t="shared" si="82"/>
        <v xml:space="preserve"> (Рабочий ток) Обогрев: </v>
      </c>
      <c r="K495" t="str">
        <f t="shared" si="82"/>
        <v xml:space="preserve"> (Рабочий ток) Обогрев: </v>
      </c>
      <c r="L495" t="str">
        <f>CONCATENATE($L$4,": ",CONCATENATE("S[",Worksheet!AT489,"]"))</f>
        <v xml:space="preserve"> (Рабочий ток) Хладагент: S[R32]</v>
      </c>
      <c r="M495" t="str">
        <f t="shared" si="74"/>
        <v xml:space="preserve"> (Рабочий ток) Количество хладагента: </v>
      </c>
      <c r="N495" t="str">
        <f t="shared" si="75"/>
        <v xml:space="preserve"> (Рабочий ток) Объем рециркулируемого воздуха внутреннего блока: </v>
      </c>
      <c r="O495" t="str">
        <f t="shared" si="76"/>
        <v xml:space="preserve"> (Внутренний блок) Размеры (Ш × Г × В): </v>
      </c>
      <c r="P495" t="str">
        <f t="shared" si="77"/>
        <v xml:space="preserve"> (Внутренний блок) Упаковка (Ш × Г × В): </v>
      </c>
      <c r="Q495" t="str">
        <f t="shared" si="78"/>
        <v xml:space="preserve"> (Внутренний блок) Масса (нетто / брутто): </v>
      </c>
      <c r="R495" t="str">
        <f>CONCATENATE($R$4,": ",CONCATENATE("S[",CONCATENATE(Worksheet!R489," / ",Worksheet!S489),"]"))</f>
        <v xml:space="preserve"> (Внутренний блок) Уровень шума мин. / макс.: S[ / ]</v>
      </c>
      <c r="S495" t="str">
        <f>CONCATENATE($S$4,": ",CONCATENATE("S[",Worksheet!AK489,"]"))</f>
        <v xml:space="preserve"> (Наружный блок) Марка компрессора: S[Gree]</v>
      </c>
      <c r="T495" t="str">
        <f t="shared" si="79"/>
        <v xml:space="preserve"> (Наружный блок) Размеры (Ш × Г × В): </v>
      </c>
      <c r="U495" t="str">
        <f t="shared" si="80"/>
        <v xml:space="preserve"> (Наружный блок) Упаковка (Ш × Г × В): </v>
      </c>
      <c r="V495" t="str">
        <f t="shared" si="81"/>
        <v xml:space="preserve"> (Наружный блок) Масса (нетто / брутто): </v>
      </c>
      <c r="W495" t="str">
        <f>CONCATENATE($W$4,": ",CONCATENATE("N[",Worksheet!V489,"]"))</f>
        <v xml:space="preserve"> (Наружный блок) Максимальный уровень шума: N[]</v>
      </c>
      <c r="X495" t="str">
        <f>CONCATENATE("N[",Worksheet!AM489,"]")</f>
        <v>N[3 x 6,35]</v>
      </c>
      <c r="Y495" t="str">
        <f>CONCATENATE($Y$4,": ",CONCATENATE("N[",Worksheet!AN489,"]"))</f>
        <v xml:space="preserve"> (Соединительные трубы) Газовая линия : N[3 x 9,5]</v>
      </c>
      <c r="Z495" t="str">
        <f>CONCATENATE($Z$4,": ",CONCATENATE("N[",Worksheet!P489,"]"))</f>
        <v xml:space="preserve"> (Соединительные трубы) Максимальная длина трубопровода: N[60]</v>
      </c>
      <c r="AA495" t="str">
        <f>CONCATENATE($AA$4,": ",CONCATENATE("S[",Worksheet!Q489,"]"))</f>
        <v xml:space="preserve"> (Соединительные трубы) Максимальный перепад высот: S[15]</v>
      </c>
      <c r="AB495" t="str">
        <f>CONCATENATE($AB$4,": ",CONCATENATE("S[",CONCATENATE("от ",Worksheet!W489," до +",Worksheet!X489),"]"))</f>
        <v xml:space="preserve"> (Допустимая темп. наружного воздуха) Охлаждение: S[от -15 до +43]</v>
      </c>
      <c r="AC495" t="str">
        <f>CONCATENATE($AC$4,": ",CONCATENATE("S[",CONCATENATE("от ",Worksheet!Y489," до +",Worksheet!Z489),"]"))</f>
        <v xml:space="preserve"> (Допустимая темп. наружного воздуха) Обогрев: S[от -22 до +24]</v>
      </c>
    </row>
    <row r="496" spans="1:29" x14ac:dyDescent="0.25">
      <c r="A496" t="str">
        <f>CONCATENATE($A$4,": ",CONCATENATE("E[",Worksheet!B490,"]"))</f>
        <v>Производитель: E[TOSOT]</v>
      </c>
      <c r="B496" s="11" t="str">
        <f>CONCATENATE($B$4,": ",CONCATENATE(Worksheet!C490,"[",IF(LEFT(TRIM(Worksheet!D490),6)="Сплит-","Сплит-система",IF(LEFT(TRIM(Worksheet!D490),1)="Блок н","Наружный блок","Блок внутренний")),"]"))</f>
        <v xml:space="preserve"> Тип: MULTY[Блок внутренний]</v>
      </c>
      <c r="C496" t="str">
        <f>CONCATENATE($C$4,": ",CONCATENATE("N[",Worksheet!L490,"]"))</f>
        <v xml:space="preserve"> (Сплит система) Холодопроизводительность: N[8,00 (2,30–11,00)]</v>
      </c>
      <c r="D496" t="str">
        <f>CONCATENATE($D$4,": ",CONCATENATE("N[",Worksheet!AC490,"]"))</f>
        <v xml:space="preserve"> (Сплит система) Площадь помещения: N[]</v>
      </c>
      <c r="E496" t="str">
        <f>CONCATENATE($E$4,": ",IF(Worksheet!K490="Y",CONCATENATE("S[","да]"),CONCATENATE("S[","нет]")))</f>
        <v xml:space="preserve"> (Сплит система) Инвертор: S[да]</v>
      </c>
      <c r="F496" t="str">
        <f>CONCATENATE($F$4,": ",CONCATENATE("N[",Worksheet!M490,"]"))</f>
        <v xml:space="preserve"> (Сплит система) Теплопроизводительность: N[9,50 (3,65–10,25)]</v>
      </c>
      <c r="G496" t="str">
        <f>CONCATENATE($G$4,": ",CONCATENATE("N[",Worksheet!N490,"]"))</f>
        <v xml:space="preserve"> (Потребляемая мощность) Охлаждение: N[2,12]</v>
      </c>
      <c r="H496" t="str">
        <f>CONCATENATE($H$4,": ",CONCATENATE("N[",Worksheet!O490,"]"))</f>
        <v xml:space="preserve"> (Потребляемая мощность) Обогрев: N[2,20]</v>
      </c>
      <c r="I496" t="str">
        <f t="shared" si="73"/>
        <v xml:space="preserve"> (Рабочий ток) Охлаждение: </v>
      </c>
      <c r="J496" t="str">
        <f t="shared" si="82"/>
        <v xml:space="preserve"> (Рабочий ток) Обогрев: </v>
      </c>
      <c r="K496" t="str">
        <f t="shared" si="82"/>
        <v xml:space="preserve"> (Рабочий ток) Обогрев: </v>
      </c>
      <c r="L496" t="str">
        <f>CONCATENATE($L$4,": ",CONCATENATE("S[",Worksheet!AT490,"]"))</f>
        <v xml:space="preserve"> (Рабочий ток) Хладагент: S[R32]</v>
      </c>
      <c r="M496" t="str">
        <f t="shared" si="74"/>
        <v xml:space="preserve"> (Рабочий ток) Количество хладагента: </v>
      </c>
      <c r="N496" t="str">
        <f t="shared" si="75"/>
        <v xml:space="preserve"> (Рабочий ток) Объем рециркулируемого воздуха внутреннего блока: </v>
      </c>
      <c r="O496" t="str">
        <f t="shared" si="76"/>
        <v xml:space="preserve"> (Внутренний блок) Размеры (Ш × Г × В): </v>
      </c>
      <c r="P496" t="str">
        <f t="shared" si="77"/>
        <v xml:space="preserve"> (Внутренний блок) Упаковка (Ш × Г × В): </v>
      </c>
      <c r="Q496" t="str">
        <f t="shared" si="78"/>
        <v xml:space="preserve"> (Внутренний блок) Масса (нетто / брутто): </v>
      </c>
      <c r="R496" t="str">
        <f>CONCATENATE($R$4,": ",CONCATENATE("S[",CONCATENATE(Worksheet!R490," / ",Worksheet!S490),"]"))</f>
        <v xml:space="preserve"> (Внутренний блок) Уровень шума мин. / макс.: S[ / ]</v>
      </c>
      <c r="S496" t="str">
        <f>CONCATENATE($S$4,": ",CONCATENATE("S[",Worksheet!AK490,"]"))</f>
        <v xml:space="preserve"> (Наружный блок) Марка компрессора: S[Gree]</v>
      </c>
      <c r="T496" t="str">
        <f t="shared" si="79"/>
        <v xml:space="preserve"> (Наружный блок) Размеры (Ш × Г × В): </v>
      </c>
      <c r="U496" t="str">
        <f t="shared" si="80"/>
        <v xml:space="preserve"> (Наружный блок) Упаковка (Ш × Г × В): </v>
      </c>
      <c r="V496" t="str">
        <f t="shared" si="81"/>
        <v xml:space="preserve"> (Наружный блок) Масса (нетто / брутто): </v>
      </c>
      <c r="W496" t="str">
        <f>CONCATENATE($W$4,": ",CONCATENATE("N[",Worksheet!V490,"]"))</f>
        <v xml:space="preserve"> (Наружный блок) Максимальный уровень шума: N[]</v>
      </c>
      <c r="X496" t="str">
        <f>CONCATENATE("N[",Worksheet!AM490,"]")</f>
        <v>N[4 x 6,35]</v>
      </c>
      <c r="Y496" t="str">
        <f>CONCATENATE($Y$4,": ",CONCATENATE("N[",Worksheet!AN490,"]"))</f>
        <v xml:space="preserve"> (Соединительные трубы) Газовая линия : N[4 x 9,5]</v>
      </c>
      <c r="Z496" t="str">
        <f>CONCATENATE($Z$4,": ",CONCATENATE("N[",Worksheet!P490,"]"))</f>
        <v xml:space="preserve"> (Соединительные трубы) Максимальная длина трубопровода: N[70]</v>
      </c>
      <c r="AA496" t="str">
        <f>CONCATENATE($AA$4,": ",CONCATENATE("S[",Worksheet!Q490,"]"))</f>
        <v xml:space="preserve"> (Соединительные трубы) Максимальный перепад высот: S[15]</v>
      </c>
      <c r="AB496" t="str">
        <f>CONCATENATE($AB$4,": ",CONCATENATE("S[",CONCATENATE("от ",Worksheet!W490," до +",Worksheet!X490),"]"))</f>
        <v xml:space="preserve"> (Допустимая темп. наружного воздуха) Охлаждение: S[от -15 до +43]</v>
      </c>
      <c r="AC496" t="str">
        <f>CONCATENATE($AC$4,": ",CONCATENATE("S[",CONCATENATE("от ",Worksheet!Y490," до +",Worksheet!Z490),"]"))</f>
        <v xml:space="preserve"> (Допустимая темп. наружного воздуха) Обогрев: S[от -22 до +24]</v>
      </c>
    </row>
    <row r="497" spans="1:29" x14ac:dyDescent="0.25">
      <c r="A497" t="str">
        <f>CONCATENATE($A$4,": ",CONCATENATE("E[",Worksheet!B491,"]"))</f>
        <v>Производитель: E[TOSOT]</v>
      </c>
      <c r="B497" s="11" t="str">
        <f>CONCATENATE($B$4,": ",CONCATENATE(Worksheet!C491,"[",IF(LEFT(TRIM(Worksheet!D491),6)="Сплит-","Сплит-система",IF(LEFT(TRIM(Worksheet!D491),1)="Блок н","Наружный блок","Блок внутренний")),"]"))</f>
        <v xml:space="preserve"> Тип: MULTY[Блок внутренний]</v>
      </c>
      <c r="C497" t="str">
        <f>CONCATENATE($C$4,": ",CONCATENATE("N[",Worksheet!L491,"]"))</f>
        <v xml:space="preserve"> (Сплит система) Холодопроизводительность: N[10,50 (2,60–12,00)]</v>
      </c>
      <c r="D497" t="str">
        <f>CONCATENATE($D$4,": ",CONCATENATE("N[",Worksheet!AC491,"]"))</f>
        <v xml:space="preserve"> (Сплит система) Площадь помещения: N[]</v>
      </c>
      <c r="E497" t="str">
        <f>CONCATENATE($E$4,": ",IF(Worksheet!K491="Y",CONCATENATE("S[","да]"),CONCATENATE("S[","нет]")))</f>
        <v xml:space="preserve"> (Сплит система) Инвертор: S[да]</v>
      </c>
      <c r="F497" t="str">
        <f>CONCATENATE($F$4,": ",CONCATENATE("N[",Worksheet!M491,"]"))</f>
        <v xml:space="preserve"> (Сплит система) Теплопроизводительность: N[12,00 (2,60–13,50)]</v>
      </c>
      <c r="G497" t="str">
        <f>CONCATENATE($G$4,": ",CONCATENATE("N[",Worksheet!N491,"]"))</f>
        <v xml:space="preserve"> (Потребляемая мощность) Охлаждение: N[3,10]</v>
      </c>
      <c r="H497" t="str">
        <f>CONCATENATE($H$4,": ",CONCATENATE("N[",Worksheet!O491,"]"))</f>
        <v xml:space="preserve"> (Потребляемая мощность) Обогрев: N[3,20]</v>
      </c>
      <c r="I497" t="str">
        <f t="shared" si="73"/>
        <v xml:space="preserve"> (Рабочий ток) Охлаждение: </v>
      </c>
      <c r="J497" t="str">
        <f t="shared" si="82"/>
        <v xml:space="preserve"> (Рабочий ток) Обогрев: </v>
      </c>
      <c r="K497" t="str">
        <f t="shared" si="82"/>
        <v xml:space="preserve"> (Рабочий ток) Обогрев: </v>
      </c>
      <c r="L497" t="str">
        <f>CONCATENATE($L$4,": ",CONCATENATE("S[",Worksheet!AT491,"]"))</f>
        <v xml:space="preserve"> (Рабочий ток) Хладагент: S[R32]</v>
      </c>
      <c r="M497" t="str">
        <f t="shared" si="74"/>
        <v xml:space="preserve"> (Рабочий ток) Количество хладагента: </v>
      </c>
      <c r="N497" t="str">
        <f t="shared" si="75"/>
        <v xml:space="preserve"> (Рабочий ток) Объем рециркулируемого воздуха внутреннего блока: </v>
      </c>
      <c r="O497" t="str">
        <f t="shared" si="76"/>
        <v xml:space="preserve"> (Внутренний блок) Размеры (Ш × Г × В): </v>
      </c>
      <c r="P497" t="str">
        <f t="shared" si="77"/>
        <v xml:space="preserve"> (Внутренний блок) Упаковка (Ш × Г × В): </v>
      </c>
      <c r="Q497" t="str">
        <f t="shared" si="78"/>
        <v xml:space="preserve"> (Внутренний блок) Масса (нетто / брутто): </v>
      </c>
      <c r="R497" t="str">
        <f>CONCATENATE($R$4,": ",CONCATENATE("S[",CONCATENATE(Worksheet!R491," / ",Worksheet!S491),"]"))</f>
        <v xml:space="preserve"> (Внутренний блок) Уровень шума мин. / макс.: S[ / ]</v>
      </c>
      <c r="S497" t="str">
        <f>CONCATENATE($S$4,": ",CONCATENATE("S[",Worksheet!AK491,"]"))</f>
        <v xml:space="preserve"> (Наружный блок) Марка компрессора: S[Gree]</v>
      </c>
      <c r="T497" t="str">
        <f t="shared" si="79"/>
        <v xml:space="preserve"> (Наружный блок) Размеры (Ш × Г × В): </v>
      </c>
      <c r="U497" t="str">
        <f t="shared" si="80"/>
        <v xml:space="preserve"> (Наружный блок) Упаковка (Ш × Г × В): </v>
      </c>
      <c r="V497" t="str">
        <f t="shared" si="81"/>
        <v xml:space="preserve"> (Наружный блок) Масса (нетто / брутто): </v>
      </c>
      <c r="W497" t="str">
        <f>CONCATENATE($W$4,": ",CONCATENATE("N[",Worksheet!V491,"]"))</f>
        <v xml:space="preserve"> (Наружный блок) Максимальный уровень шума: N[]</v>
      </c>
      <c r="X497" t="str">
        <f>CONCATENATE("N[",Worksheet!AM491,"]")</f>
        <v>N[4 x 6,35]</v>
      </c>
      <c r="Y497" t="str">
        <f>CONCATENATE($Y$4,": ",CONCATENATE("N[",Worksheet!AN491,"]"))</f>
        <v xml:space="preserve"> (Соединительные трубы) Газовая линия : N[4 x 9,5]</v>
      </c>
      <c r="Z497" t="str">
        <f>CONCATENATE($Z$4,": ",CONCATENATE("N[",Worksheet!P491,"]"))</f>
        <v xml:space="preserve"> (Соединительные трубы) Максимальная длина трубопровода: N[75]</v>
      </c>
      <c r="AA497" t="str">
        <f>CONCATENATE($AA$4,": ",CONCATENATE("S[",Worksheet!Q491,"]"))</f>
        <v xml:space="preserve"> (Соединительные трубы) Максимальный перепад высот: S[15]</v>
      </c>
      <c r="AB497" t="str">
        <f>CONCATENATE($AB$4,": ",CONCATENATE("S[",CONCATENATE("от ",Worksheet!W491," до +",Worksheet!X491),"]"))</f>
        <v xml:space="preserve"> (Допустимая темп. наружного воздуха) Охлаждение: S[от -15 до +43]</v>
      </c>
      <c r="AC497" t="str">
        <f>CONCATENATE($AC$4,": ",CONCATENATE("S[",CONCATENATE("от ",Worksheet!Y491," до +",Worksheet!Z491),"]"))</f>
        <v xml:space="preserve"> (Допустимая темп. наружного воздуха) Обогрев: S[от -22 до +24]</v>
      </c>
    </row>
    <row r="498" spans="1:29" x14ac:dyDescent="0.25">
      <c r="A498" t="str">
        <f>CONCATENATE($A$4,": ",CONCATENATE("E[",Worksheet!B492,"]"))</f>
        <v>Производитель: E[TOSOT]</v>
      </c>
      <c r="B498" s="11" t="str">
        <f>CONCATENATE($B$4,": ",CONCATENATE(Worksheet!C492,"[",IF(LEFT(TRIM(Worksheet!D492),6)="Сплит-","Сплит-система",IF(LEFT(TRIM(Worksheet!D492),1)="Блок н","Наружный блок","Блок внутренний")),"]"))</f>
        <v xml:space="preserve"> Тип: MULTY[Блок внутренний]</v>
      </c>
      <c r="C498" t="str">
        <f>CONCATENATE($C$4,": ",CONCATENATE("N[",Worksheet!L492,"]"))</f>
        <v xml:space="preserve"> (Сплит система) Холодопроизводительность: N[12,00 (2,60–13,00)]</v>
      </c>
      <c r="D498" t="str">
        <f>CONCATENATE($D$4,": ",CONCATENATE("N[",Worksheet!AC492,"]"))</f>
        <v xml:space="preserve"> (Сплит система) Площадь помещения: N[]</v>
      </c>
      <c r="E498" t="str">
        <f>CONCATENATE($E$4,": ",IF(Worksheet!K492="Y",CONCATENATE("S[","да]"),CONCATENATE("S[","нет]")))</f>
        <v xml:space="preserve"> (Сплит система) Инвертор: S[да]</v>
      </c>
      <c r="F498" t="str">
        <f>CONCATENATE($F$4,": ",CONCATENATE("N[",Worksheet!M492,"]"))</f>
        <v xml:space="preserve"> (Сплит система) Теплопроизводительность: N[13,00 (2,60–14,50)]</v>
      </c>
      <c r="G498" t="str">
        <f>CONCATENATE($G$4,": ",CONCATENATE("N[",Worksheet!N492,"]"))</f>
        <v xml:space="preserve"> (Потребляемая мощность) Охлаждение: N[3,45]</v>
      </c>
      <c r="H498" t="str">
        <f>CONCATENATE($H$4,": ",CONCATENATE("N[",Worksheet!O492,"]"))</f>
        <v xml:space="preserve"> (Потребляемая мощность) Обогрев: N[3,50]</v>
      </c>
      <c r="I498" t="str">
        <f t="shared" si="73"/>
        <v xml:space="preserve"> (Рабочий ток) Охлаждение: </v>
      </c>
      <c r="J498" t="str">
        <f t="shared" si="82"/>
        <v xml:space="preserve"> (Рабочий ток) Обогрев: </v>
      </c>
      <c r="K498" t="str">
        <f t="shared" si="82"/>
        <v xml:space="preserve"> (Рабочий ток) Обогрев: </v>
      </c>
      <c r="L498" t="str">
        <f>CONCATENATE($L$4,": ",CONCATENATE("S[",Worksheet!AT492,"]"))</f>
        <v xml:space="preserve"> (Рабочий ток) Хладагент: S[R32]</v>
      </c>
      <c r="M498" t="str">
        <f t="shared" si="74"/>
        <v xml:space="preserve"> (Рабочий ток) Количество хладагента: </v>
      </c>
      <c r="N498" t="str">
        <f t="shared" si="75"/>
        <v xml:space="preserve"> (Рабочий ток) Объем рециркулируемого воздуха внутреннего блока: </v>
      </c>
      <c r="O498" t="str">
        <f t="shared" si="76"/>
        <v xml:space="preserve"> (Внутренний блок) Размеры (Ш × Г × В): </v>
      </c>
      <c r="P498" t="str">
        <f t="shared" si="77"/>
        <v xml:space="preserve"> (Внутренний блок) Упаковка (Ш × Г × В): </v>
      </c>
      <c r="Q498" t="str">
        <f t="shared" si="78"/>
        <v xml:space="preserve"> (Внутренний блок) Масса (нетто / брутто): </v>
      </c>
      <c r="R498" t="str">
        <f>CONCATENATE($R$4,": ",CONCATENATE("S[",CONCATENATE(Worksheet!R492," / ",Worksheet!S492),"]"))</f>
        <v xml:space="preserve"> (Внутренний блок) Уровень шума мин. / макс.: S[ / ]</v>
      </c>
      <c r="S498" t="str">
        <f>CONCATENATE($S$4,": ",CONCATENATE("S[",Worksheet!AK492,"]"))</f>
        <v xml:space="preserve"> (Наружный блок) Марка компрессора: S[Gree]</v>
      </c>
      <c r="T498" t="str">
        <f t="shared" si="79"/>
        <v xml:space="preserve"> (Наружный блок) Размеры (Ш × Г × В): </v>
      </c>
      <c r="U498" t="str">
        <f t="shared" si="80"/>
        <v xml:space="preserve"> (Наружный блок) Упаковка (Ш × Г × В): </v>
      </c>
      <c r="V498" t="str">
        <f t="shared" si="81"/>
        <v xml:space="preserve"> (Наружный блок) Масса (нетто / брутто): </v>
      </c>
      <c r="W498" t="str">
        <f>CONCATENATE($W$4,": ",CONCATENATE("N[",Worksheet!V492,"]"))</f>
        <v xml:space="preserve"> (Наружный блок) Максимальный уровень шума: N[]</v>
      </c>
      <c r="X498" t="str">
        <f>CONCATENATE("N[",Worksheet!AM492,"]")</f>
        <v>N[5 x 6,35]</v>
      </c>
      <c r="Y498" t="str">
        <f>CONCATENATE($Y$4,": ",CONCATENATE("N[",Worksheet!AN492,"]"))</f>
        <v xml:space="preserve"> (Соединительные трубы) Газовая линия : N[5 x 9,5]</v>
      </c>
      <c r="Z498" t="str">
        <f>CONCATENATE($Z$4,": ",CONCATENATE("N[",Worksheet!P492,"]"))</f>
        <v xml:space="preserve"> (Соединительные трубы) Максимальная длина трубопровода: N[75]</v>
      </c>
      <c r="AA498" t="str">
        <f>CONCATENATE($AA$4,": ",CONCATENATE("S[",Worksheet!Q492,"]"))</f>
        <v xml:space="preserve"> (Соединительные трубы) Максимальный перепад высот: S[15]</v>
      </c>
      <c r="AB498" t="str">
        <f>CONCATENATE($AB$4,": ",CONCATENATE("S[",CONCATENATE("от ",Worksheet!W492," до +",Worksheet!X492),"]"))</f>
        <v xml:space="preserve"> (Допустимая темп. наружного воздуха) Охлаждение: S[от -15 до +43]</v>
      </c>
      <c r="AC498" t="str">
        <f>CONCATENATE($AC$4,": ",CONCATENATE("S[",CONCATENATE("от ",Worksheet!Y492," до +",Worksheet!Z492),"]"))</f>
        <v xml:space="preserve"> (Допустимая темп. наружного воздуха) Обогрев: S[от -22 до +24]</v>
      </c>
    </row>
    <row r="499" spans="1:29" x14ac:dyDescent="0.25">
      <c r="A499" t="str">
        <f>CONCATENATE($A$4,": ",CONCATENATE("E[",Worksheet!B493,"]"))</f>
        <v>Производитель: E[TOSOT]</v>
      </c>
      <c r="B499" s="11" t="str">
        <f>CONCATENATE($B$4,": ",CONCATENATE(Worksheet!C493,"[",IF(LEFT(TRIM(Worksheet!D493),6)="Сплит-","Сплит-система",IF(LEFT(TRIM(Worksheet!D493),1)="Блок н","Наружный блок","Блок внутренний")),"]"))</f>
        <v xml:space="preserve"> Тип: MULTY[Блок внутренний]</v>
      </c>
      <c r="C499" t="str">
        <f>CONCATENATE($C$4,": ",CONCATENATE("N[",Worksheet!L493,"]"))</f>
        <v xml:space="preserve"> (Сплит система) Холодопроизводительность: N[12,10 (1,00–14,00)]</v>
      </c>
      <c r="D499" t="str">
        <f>CONCATENATE($D$4,": ",CONCATENATE("N[",Worksheet!AC493,"]"))</f>
        <v xml:space="preserve"> (Сплит система) Площадь помещения: N[121]</v>
      </c>
      <c r="E499" t="str">
        <f>CONCATENATE($E$4,": ",IF(Worksheet!K493="Y",CONCATENATE("S[","да]"),CONCATENATE("S[","нет]")))</f>
        <v xml:space="preserve"> (Сплит система) Инвертор: S[да]</v>
      </c>
      <c r="F499" t="str">
        <f>CONCATENATE($F$4,": ",CONCATENATE("N[",Worksheet!M493,"]"))</f>
        <v xml:space="preserve"> (Сплит система) Теплопроизводительность: N[12,50 (1,20–14,00)]</v>
      </c>
      <c r="G499" t="str">
        <f>CONCATENATE($G$4,": ",CONCATENATE("N[",Worksheet!N493,"]"))</f>
        <v xml:space="preserve"> (Потребляемая мощность) Охлаждение: N[4,100]</v>
      </c>
      <c r="H499" t="str">
        <f>CONCATENATE($H$4,": ",CONCATENATE("N[",Worksheet!O493,"]"))</f>
        <v xml:space="preserve"> (Потребляемая мощность) Обогрев: N[3,700]</v>
      </c>
      <c r="I499" t="str">
        <f t="shared" si="73"/>
        <v xml:space="preserve"> (Рабочий ток) Охлаждение: </v>
      </c>
      <c r="J499" t="str">
        <f t="shared" si="82"/>
        <v xml:space="preserve"> (Рабочий ток) Обогрев: </v>
      </c>
      <c r="K499" t="str">
        <f t="shared" si="82"/>
        <v xml:space="preserve"> (Рабочий ток) Обогрев: </v>
      </c>
      <c r="L499" t="str">
        <f>CONCATENATE($L$4,": ",CONCATENATE("S[",Worksheet!AT493,"]"))</f>
        <v xml:space="preserve"> (Рабочий ток) Хладагент: S[R410A]</v>
      </c>
      <c r="M499" t="str">
        <f t="shared" si="74"/>
        <v xml:space="preserve"> (Рабочий ток) Количество хладагента: </v>
      </c>
      <c r="N499" t="str">
        <f t="shared" si="75"/>
        <v xml:space="preserve"> (Рабочий ток) Объем рециркулируемого воздуха внутреннего блока: </v>
      </c>
      <c r="O499" t="str">
        <f t="shared" si="76"/>
        <v xml:space="preserve"> (Внутренний блок) Размеры (Ш × Г × В): </v>
      </c>
      <c r="P499" t="str">
        <f t="shared" si="77"/>
        <v xml:space="preserve"> (Внутренний блок) Упаковка (Ш × Г × В): </v>
      </c>
      <c r="Q499" t="str">
        <f t="shared" si="78"/>
        <v xml:space="preserve"> (Внутренний блок) Масса (нетто / брутто): </v>
      </c>
      <c r="R499" t="str">
        <f>CONCATENATE($R$4,": ",CONCATENATE("S[",CONCATENATE(Worksheet!R493," / ",Worksheet!S493),"]"))</f>
        <v xml:space="preserve"> (Внутренний блок) Уровень шума мин. / макс.: S[ / ]</v>
      </c>
      <c r="S499" t="str">
        <f>CONCATENATE($S$4,": ",CONCATENATE("S[",Worksheet!AK493,"]"))</f>
        <v xml:space="preserve"> (Наружный блок) Марка компрессора: S[Gree]</v>
      </c>
      <c r="T499" t="str">
        <f t="shared" si="79"/>
        <v xml:space="preserve"> (Наружный блок) Размеры (Ш × Г × В): </v>
      </c>
      <c r="U499" t="str">
        <f t="shared" si="80"/>
        <v xml:space="preserve"> (Наружный блок) Упаковка (Ш × Г × В): </v>
      </c>
      <c r="V499" t="str">
        <f t="shared" si="81"/>
        <v xml:space="preserve"> (Наружный блок) Масса (нетто / брутто): </v>
      </c>
      <c r="W499" t="str">
        <f>CONCATENATE($W$4,": ",CONCATENATE("N[",Worksheet!V493,"]"))</f>
        <v xml:space="preserve"> (Наружный блок) Максимальный уровень шума: N[]</v>
      </c>
      <c r="X499" t="str">
        <f>CONCATENATE("N[",Worksheet!AM493,"]")</f>
        <v>N[9,5]</v>
      </c>
      <c r="Y499" t="str">
        <f>CONCATENATE($Y$4,": ",CONCATENATE("N[",Worksheet!AN493,"]"))</f>
        <v xml:space="preserve"> (Соединительные трубы) Газовая линия : N[16]</v>
      </c>
      <c r="Z499" t="str">
        <f>CONCATENATE($Z$4,": ",CONCATENATE("N[",Worksheet!P493,"]"))</f>
        <v xml:space="preserve"> (Соединительные трубы) Максимальная длина трубопровода: N[115]</v>
      </c>
      <c r="AA499" t="str">
        <f>CONCATENATE($AA$4,": ",CONCATENATE("S[",Worksheet!Q493,"]"))</f>
        <v xml:space="preserve"> (Соединительные трубы) Максимальный перепад высот: S[30]</v>
      </c>
      <c r="AB499" t="str">
        <f>CONCATENATE($AB$4,": ",CONCATENATE("S[",CONCATENATE("от ",Worksheet!W493," до +",Worksheet!X493),"]"))</f>
        <v xml:space="preserve"> (Допустимая темп. наружного воздуха) Охлаждение: S[от 18 до +48]</v>
      </c>
      <c r="AC499" t="str">
        <f>CONCATENATE($AC$4,": ",CONCATENATE("S[",CONCATENATE("от ",Worksheet!Y493," до +",Worksheet!Z493),"]"))</f>
        <v xml:space="preserve"> (Допустимая темп. наружного воздуха) Обогрев: S[от -10 до +24]</v>
      </c>
    </row>
    <row r="500" spans="1:29" x14ac:dyDescent="0.25">
      <c r="A500" t="str">
        <f>CONCATENATE($A$4,": ",CONCATENATE("E[",Worksheet!B494,"]"))</f>
        <v>Производитель: E[TOSOT]</v>
      </c>
      <c r="B500" s="11" t="str">
        <f>CONCATENATE($B$4,": ",CONCATENATE(Worksheet!C494,"[",IF(LEFT(TRIM(Worksheet!D494),6)="Сплит-","Сплит-система",IF(LEFT(TRIM(Worksheet!D494),1)="Блок н","Наружный блок","Блок внутренний")),"]"))</f>
        <v xml:space="preserve"> Тип: MULTY[Блок внутренний]</v>
      </c>
      <c r="C500" t="str">
        <f>CONCATENATE($C$4,": ",CONCATENATE("N[",Worksheet!L494,"]"))</f>
        <v xml:space="preserve"> (Сплит система) Холодопроизводительность: N[14,00 (1,00–16,00)]</v>
      </c>
      <c r="D500" t="str">
        <f>CONCATENATE($D$4,": ",CONCATENATE("N[",Worksheet!AC494,"]"))</f>
        <v xml:space="preserve"> (Сплит система) Площадь помещения: N[140]</v>
      </c>
      <c r="E500" t="str">
        <f>CONCATENATE($E$4,": ",IF(Worksheet!K494="Y",CONCATENATE("S[","да]"),CONCATENATE("S[","нет]")))</f>
        <v xml:space="preserve"> (Сплит система) Инвертор: S[да]</v>
      </c>
      <c r="F500" t="str">
        <f>CONCATENATE($F$4,": ",CONCATENATE("N[",Worksheet!M494,"]"))</f>
        <v xml:space="preserve"> (Сплит система) Теплопроизводительность: N[15,50 (1,20–17,00)]</v>
      </c>
      <c r="G500" t="str">
        <f>CONCATENATE($G$4,": ",CONCATENATE("N[",Worksheet!N494,"]"))</f>
        <v xml:space="preserve"> (Потребляемая мощность) Охлаждение: N[4,900]</v>
      </c>
      <c r="H500" t="str">
        <f>CONCATENATE($H$4,": ",CONCATENATE("N[",Worksheet!O494,"]"))</f>
        <v xml:space="preserve"> (Потребляемая мощность) Обогрев: N[4,300]</v>
      </c>
      <c r="I500" t="str">
        <f t="shared" si="73"/>
        <v xml:space="preserve"> (Рабочий ток) Охлаждение: </v>
      </c>
      <c r="J500" t="str">
        <f t="shared" si="82"/>
        <v xml:space="preserve"> (Рабочий ток) Обогрев: </v>
      </c>
      <c r="K500" t="str">
        <f t="shared" si="82"/>
        <v xml:space="preserve"> (Рабочий ток) Обогрев: </v>
      </c>
      <c r="L500" t="str">
        <f>CONCATENATE($L$4,": ",CONCATENATE("S[",Worksheet!AT494,"]"))</f>
        <v xml:space="preserve"> (Рабочий ток) Хладагент: S[R410A]</v>
      </c>
      <c r="M500" t="str">
        <f t="shared" si="74"/>
        <v xml:space="preserve"> (Рабочий ток) Количество хладагента: </v>
      </c>
      <c r="N500" t="str">
        <f t="shared" si="75"/>
        <v xml:space="preserve"> (Рабочий ток) Объем рециркулируемого воздуха внутреннего блока: </v>
      </c>
      <c r="O500" t="str">
        <f t="shared" si="76"/>
        <v xml:space="preserve"> (Внутренний блок) Размеры (Ш × Г × В): </v>
      </c>
      <c r="P500" t="str">
        <f t="shared" si="77"/>
        <v xml:space="preserve"> (Внутренний блок) Упаковка (Ш × Г × В): </v>
      </c>
      <c r="Q500" t="str">
        <f t="shared" si="78"/>
        <v xml:space="preserve"> (Внутренний блок) Масса (нетто / брутто): </v>
      </c>
      <c r="R500" t="str">
        <f>CONCATENATE($R$4,": ",CONCATENATE("S[",CONCATENATE(Worksheet!R494," / ",Worksheet!S494),"]"))</f>
        <v xml:space="preserve"> (Внутренний блок) Уровень шума мин. / макс.: S[ / ]</v>
      </c>
      <c r="S500" t="str">
        <f>CONCATENATE($S$4,": ",CONCATENATE("S[",Worksheet!AK494,"]"))</f>
        <v xml:space="preserve"> (Наружный блок) Марка компрессора: S[Gree]</v>
      </c>
      <c r="T500" t="str">
        <f t="shared" si="79"/>
        <v xml:space="preserve"> (Наружный блок) Размеры (Ш × Г × В): </v>
      </c>
      <c r="U500" t="str">
        <f t="shared" si="80"/>
        <v xml:space="preserve"> (Наружный блок) Упаковка (Ш × Г × В): </v>
      </c>
      <c r="V500" t="str">
        <f t="shared" si="81"/>
        <v xml:space="preserve"> (Наружный блок) Масса (нетто / брутто): </v>
      </c>
      <c r="W500" t="str">
        <f>CONCATENATE($W$4,": ",CONCATENATE("N[",Worksheet!V494,"]"))</f>
        <v xml:space="preserve"> (Наружный блок) Максимальный уровень шума: N[]</v>
      </c>
      <c r="X500" t="str">
        <f>CONCATENATE("N[",Worksheet!AM494,"]")</f>
        <v>N[9,5]</v>
      </c>
      <c r="Y500" t="str">
        <f>CONCATENATE($Y$4,": ",CONCATENATE("N[",Worksheet!AN494,"]"))</f>
        <v xml:space="preserve"> (Соединительные трубы) Газовая линия : N[16]</v>
      </c>
      <c r="Z500" t="str">
        <f>CONCATENATE($Z$4,": ",CONCATENATE("N[",Worksheet!P494,"]"))</f>
        <v xml:space="preserve"> (Соединительные трубы) Максимальная длина трубопровода: N[135]</v>
      </c>
      <c r="AA500" t="str">
        <f>CONCATENATE($AA$4,": ",CONCATENATE("S[",Worksheet!Q494,"]"))</f>
        <v xml:space="preserve"> (Соединительные трубы) Максимальный перепад высот: S[30]</v>
      </c>
      <c r="AB500" t="str">
        <f>CONCATENATE($AB$4,": ",CONCATENATE("S[",CONCATENATE("от ",Worksheet!W494," до +",Worksheet!X494),"]"))</f>
        <v xml:space="preserve"> (Допустимая темп. наружного воздуха) Охлаждение: S[от 18 до +48]</v>
      </c>
      <c r="AC500" t="str">
        <f>CONCATENATE($AC$4,": ",CONCATENATE("S[",CONCATENATE("от ",Worksheet!Y494," до +",Worksheet!Z494),"]"))</f>
        <v xml:space="preserve"> (Допустимая темп. наружного воздуха) Обогрев: S[от -10 до +24]</v>
      </c>
    </row>
    <row r="501" spans="1:29" x14ac:dyDescent="0.25">
      <c r="A501" t="str">
        <f>CONCATENATE($A$4,": ",CONCATENATE("E[",Worksheet!B495,"]"))</f>
        <v>Производитель: E[TOSOT]</v>
      </c>
      <c r="B501" s="11" t="str">
        <f>CONCATENATE($B$4,": ",CONCATENATE(Worksheet!C495,"[",IF(LEFT(TRIM(Worksheet!D495),6)="Сплит-","Сплит-система",IF(LEFT(TRIM(Worksheet!D495),1)="Блок н","Наружный блок","Блок внутренний")),"]"))</f>
        <v xml:space="preserve"> Тип: MULTY[Блок внутренний]</v>
      </c>
      <c r="C501" t="str">
        <f>CONCATENATE($C$4,": ",CONCATENATE("N[",Worksheet!L495,"]"))</f>
        <v xml:space="preserve"> (Сплит система) Холодопроизводительность: N[14,00 (1,00–16,00)]</v>
      </c>
      <c r="D501" t="str">
        <f>CONCATENATE($D$4,": ",CONCATENATE("N[",Worksheet!AC495,"]"))</f>
        <v xml:space="preserve"> (Сплит система) Площадь помещения: N[140]</v>
      </c>
      <c r="E501" t="str">
        <f>CONCATENATE($E$4,": ",IF(Worksheet!K495="Y",CONCATENATE("S[","да]"),CONCATENATE("S[","нет]")))</f>
        <v xml:space="preserve"> (Сплит система) Инвертор: S[да]</v>
      </c>
      <c r="F501" t="str">
        <f>CONCATENATE($F$4,": ",CONCATENATE("N[",Worksheet!M495,"]"))</f>
        <v xml:space="preserve"> (Сплит система) Теплопроизводительность: N[16,00 (1,20–17,40)]</v>
      </c>
      <c r="G501" t="str">
        <f>CONCATENATE($G$4,": ",CONCATENATE("N[",Worksheet!N495,"]"))</f>
        <v xml:space="preserve"> (Потребляемая мощность) Охлаждение: N[4,400]</v>
      </c>
      <c r="H501" t="str">
        <f>CONCATENATE($H$4,": ",CONCATENATE("N[",Worksheet!O495,"]"))</f>
        <v xml:space="preserve"> (Потребляемая мощность) Обогрев: N[4,250]</v>
      </c>
      <c r="I501" t="str">
        <f t="shared" si="73"/>
        <v xml:space="preserve"> (Рабочий ток) Охлаждение: </v>
      </c>
      <c r="J501" t="str">
        <f t="shared" si="82"/>
        <v xml:space="preserve"> (Рабочий ток) Обогрев: </v>
      </c>
      <c r="K501" t="str">
        <f t="shared" si="82"/>
        <v xml:space="preserve"> (Рабочий ток) Обогрев: </v>
      </c>
      <c r="L501" t="str">
        <f>CONCATENATE($L$4,": ",CONCATENATE("S[",Worksheet!AT495,"]"))</f>
        <v xml:space="preserve"> (Рабочий ток) Хладагент: S[R410A]</v>
      </c>
      <c r="M501" t="str">
        <f t="shared" si="74"/>
        <v xml:space="preserve"> (Рабочий ток) Количество хладагента: </v>
      </c>
      <c r="N501" t="str">
        <f t="shared" si="75"/>
        <v xml:space="preserve"> (Рабочий ток) Объем рециркулируемого воздуха внутреннего блока: </v>
      </c>
      <c r="O501" t="str">
        <f t="shared" si="76"/>
        <v xml:space="preserve"> (Внутренний блок) Размеры (Ш × Г × В): </v>
      </c>
      <c r="P501" t="str">
        <f t="shared" si="77"/>
        <v xml:space="preserve"> (Внутренний блок) Упаковка (Ш × Г × В): </v>
      </c>
      <c r="Q501" t="str">
        <f t="shared" si="78"/>
        <v xml:space="preserve"> (Внутренний блок) Масса (нетто / брутто): </v>
      </c>
      <c r="R501" t="str">
        <f>CONCATENATE($R$4,": ",CONCATENATE("S[",CONCATENATE(Worksheet!R495," / ",Worksheet!S495),"]"))</f>
        <v xml:space="preserve"> (Внутренний блок) Уровень шума мин. / макс.: S[ / ]</v>
      </c>
      <c r="S501" t="str">
        <f>CONCATENATE($S$4,": ",CONCATENATE("S[",Worksheet!AK495,"]"))</f>
        <v xml:space="preserve"> (Наружный блок) Марка компрессора: S[Gree]</v>
      </c>
      <c r="T501" t="str">
        <f t="shared" si="79"/>
        <v xml:space="preserve"> (Наружный блок) Размеры (Ш × Г × В): </v>
      </c>
      <c r="U501" t="str">
        <f t="shared" si="80"/>
        <v xml:space="preserve"> (Наружный блок) Упаковка (Ш × Г × В): </v>
      </c>
      <c r="V501" t="str">
        <f t="shared" si="81"/>
        <v xml:space="preserve"> (Наружный блок) Масса (нетто / брутто): </v>
      </c>
      <c r="W501" t="str">
        <f>CONCATENATE($W$4,": ",CONCATENATE("N[",Worksheet!V495,"]"))</f>
        <v xml:space="preserve"> (Наружный блок) Максимальный уровень шума: N[]</v>
      </c>
      <c r="X501" t="str">
        <f>CONCATENATE("N[",Worksheet!AM495,"]")</f>
        <v>N[9,5]</v>
      </c>
      <c r="Y501" t="str">
        <f>CONCATENATE($Y$4,": ",CONCATENATE("N[",Worksheet!AN495,"]"))</f>
        <v xml:space="preserve"> (Соединительные трубы) Газовая линия : N[16]</v>
      </c>
      <c r="Z501" t="str">
        <f>CONCATENATE($Z$4,": ",CONCATENATE("N[",Worksheet!P495,"]"))</f>
        <v xml:space="preserve"> (Соединительные трубы) Максимальная длина трубопровода: N[135]</v>
      </c>
      <c r="AA501" t="str">
        <f>CONCATENATE($AA$4,": ",CONCATENATE("S[",Worksheet!Q495,"]"))</f>
        <v xml:space="preserve"> (Соединительные трубы) Максимальный перепад высот: S[30]</v>
      </c>
      <c r="AB501" t="str">
        <f>CONCATENATE($AB$4,": ",CONCATENATE("S[",CONCATENATE("от ",Worksheet!W495," до +",Worksheet!X495),"]"))</f>
        <v xml:space="preserve"> (Допустимая темп. наружного воздуха) Охлаждение: S[от 10 до +48]</v>
      </c>
      <c r="AC501" t="str">
        <f>CONCATENATE($AC$4,": ",CONCATENATE("S[",CONCATENATE("от ",Worksheet!Y495," до +",Worksheet!Z495),"]"))</f>
        <v xml:space="preserve"> (Допустимая темп. наружного воздуха) Обогрев: S[от -15 до +27]</v>
      </c>
    </row>
    <row r="502" spans="1:29" x14ac:dyDescent="0.25">
      <c r="A502" t="str">
        <f>CONCATENATE($A$4,": ",CONCATENATE("E[",Worksheet!B496,"]"))</f>
        <v>Производитель: E[TOSOT]</v>
      </c>
      <c r="B502" s="11" t="str">
        <f>CONCATENATE($B$4,": ",CONCATENATE(Worksheet!C496,"[",IF(LEFT(TRIM(Worksheet!D496),6)="Сплит-","Сплит-система",IF(LEFT(TRIM(Worksheet!D496),1)="Блок н","Наружный блок","Блок внутренний")),"]"))</f>
        <v xml:space="preserve"> Тип: MULTY[Блок внутренний]</v>
      </c>
      <c r="C502" t="str">
        <f>CONCATENATE($C$4,": ",CONCATENATE("N[",Worksheet!L496,"]"))</f>
        <v xml:space="preserve"> (Сплит система) Холодопроизводительность: N[15,50 (1,00–18,00)]</v>
      </c>
      <c r="D502" t="str">
        <f>CONCATENATE($D$4,": ",CONCATENATE("N[",Worksheet!AC496,"]"))</f>
        <v xml:space="preserve"> (Сплит система) Площадь помещения: N[155]</v>
      </c>
      <c r="E502" t="str">
        <f>CONCATENATE($E$4,": ",IF(Worksheet!K496="Y",CONCATENATE("S[","да]"),CONCATENATE("S[","нет]")))</f>
        <v xml:space="preserve"> (Сплит система) Инвертор: S[да]</v>
      </c>
      <c r="F502" t="str">
        <f>CONCATENATE($F$4,": ",CONCATENATE("N[",Worksheet!M496,"]"))</f>
        <v xml:space="preserve"> (Сплит система) Теплопроизводительность: N[17,50 (1,20–18,50)]</v>
      </c>
      <c r="G502" t="str">
        <f>CONCATENATE($G$4,": ",CONCATENATE("N[",Worksheet!N496,"]"))</f>
        <v xml:space="preserve"> (Потребляемая мощность) Охлаждение: N[5,300]</v>
      </c>
      <c r="H502" t="str">
        <f>CONCATENATE($H$4,": ",CONCATENATE("N[",Worksheet!O496,"]"))</f>
        <v xml:space="preserve"> (Потребляемая мощность) Обогрев: N[4,800]</v>
      </c>
      <c r="I502" t="str">
        <f t="shared" si="73"/>
        <v xml:space="preserve"> (Рабочий ток) Охлаждение: </v>
      </c>
      <c r="J502" t="str">
        <f t="shared" si="82"/>
        <v xml:space="preserve"> (Рабочий ток) Обогрев: </v>
      </c>
      <c r="K502" t="str">
        <f t="shared" si="82"/>
        <v xml:space="preserve"> (Рабочий ток) Обогрев: </v>
      </c>
      <c r="L502" t="str">
        <f>CONCATENATE($L$4,": ",CONCATENATE("S[",Worksheet!AT496,"]"))</f>
        <v xml:space="preserve"> (Рабочий ток) Хладагент: S[R410A]</v>
      </c>
      <c r="M502" t="str">
        <f t="shared" si="74"/>
        <v xml:space="preserve"> (Рабочий ток) Количество хладагента: </v>
      </c>
      <c r="N502" t="str">
        <f t="shared" si="75"/>
        <v xml:space="preserve"> (Рабочий ток) Объем рециркулируемого воздуха внутреннего блока: </v>
      </c>
      <c r="O502" t="str">
        <f t="shared" si="76"/>
        <v xml:space="preserve"> (Внутренний блок) Размеры (Ш × Г × В): </v>
      </c>
      <c r="P502" t="str">
        <f t="shared" si="77"/>
        <v xml:space="preserve"> (Внутренний блок) Упаковка (Ш × Г × В): </v>
      </c>
      <c r="Q502" t="str">
        <f t="shared" si="78"/>
        <v xml:space="preserve"> (Внутренний блок) Масса (нетто / брутто): </v>
      </c>
      <c r="R502" t="str">
        <f>CONCATENATE($R$4,": ",CONCATENATE("S[",CONCATENATE(Worksheet!R496," / ",Worksheet!S496),"]"))</f>
        <v xml:space="preserve"> (Внутренний блок) Уровень шума мин. / макс.: S[ / ]</v>
      </c>
      <c r="S502" t="str">
        <f>CONCATENATE($S$4,": ",CONCATENATE("S[",Worksheet!AK496,"]"))</f>
        <v xml:space="preserve"> (Наружный блок) Марка компрессора: S[Gree]</v>
      </c>
      <c r="T502" t="str">
        <f t="shared" si="79"/>
        <v xml:space="preserve"> (Наружный блок) Размеры (Ш × Г × В): </v>
      </c>
      <c r="U502" t="str">
        <f t="shared" si="80"/>
        <v xml:space="preserve"> (Наружный блок) Упаковка (Ш × Г × В): </v>
      </c>
      <c r="V502" t="str">
        <f t="shared" si="81"/>
        <v xml:space="preserve"> (Наружный блок) Масса (нетто / брутто): </v>
      </c>
      <c r="W502" t="str">
        <f>CONCATENATE($W$4,": ",CONCATENATE("N[",Worksheet!V496,"]"))</f>
        <v xml:space="preserve"> (Наружный блок) Максимальный уровень шума: N[]</v>
      </c>
      <c r="X502" t="str">
        <f>CONCATENATE("N[",Worksheet!AM496,"]")</f>
        <v>N[9,5]</v>
      </c>
      <c r="Y502" t="str">
        <f>CONCATENATE($Y$4,": ",CONCATENATE("N[",Worksheet!AN496,"]"))</f>
        <v xml:space="preserve"> (Соединительные трубы) Газовая линия : N[16]</v>
      </c>
      <c r="Z502" t="str">
        <f>CONCATENATE($Z$4,": ",CONCATENATE("N[",Worksheet!P496,"]"))</f>
        <v xml:space="preserve"> (Соединительные трубы) Максимальная длина трубопровода: N[145]</v>
      </c>
      <c r="AA502" t="str">
        <f>CONCATENATE($AA$4,": ",CONCATENATE("S[",Worksheet!Q496,"]"))</f>
        <v xml:space="preserve"> (Соединительные трубы) Максимальный перепад высот: S[30]</v>
      </c>
      <c r="AB502" t="str">
        <f>CONCATENATE($AB$4,": ",CONCATENATE("S[",CONCATENATE("от ",Worksheet!W496," до +",Worksheet!X496),"]"))</f>
        <v xml:space="preserve"> (Допустимая темп. наружного воздуха) Охлаждение: S[от 18 до +48]</v>
      </c>
      <c r="AC502" t="str">
        <f>CONCATENATE($AC$4,": ",CONCATENATE("S[",CONCATENATE("от ",Worksheet!Y496," до +",Worksheet!Z496),"]"))</f>
        <v xml:space="preserve"> (Допустимая темп. наружного воздуха) Обогрев: S[от -10 до +24]</v>
      </c>
    </row>
    <row r="503" spans="1:29" x14ac:dyDescent="0.25">
      <c r="A503" t="str">
        <f>CONCATENATE($A$4,": ",CONCATENATE("E[",Worksheet!B497,"]"))</f>
        <v>Производитель: E[TOSOT]</v>
      </c>
      <c r="B503" s="11" t="str">
        <f>CONCATENATE($B$4,": ",CONCATENATE(Worksheet!C497,"[",IF(LEFT(TRIM(Worksheet!D497),6)="Сплит-","Сплит-система",IF(LEFT(TRIM(Worksheet!D497),1)="Блок н","Наружный блок","Блок внутренний")),"]"))</f>
        <v xml:space="preserve"> Тип: MULTY[Блок внутренний]</v>
      </c>
      <c r="C503" t="str">
        <f>CONCATENATE($C$4,": ",CONCATENATE("N[",Worksheet!L497,"]"))</f>
        <v xml:space="preserve"> (Сплит система) Холодопроизводительность: N[16,00 (1,00–18,00)]</v>
      </c>
      <c r="D503" t="str">
        <f>CONCATENATE($D$4,": ",CONCATENATE("N[",Worksheet!AC497,"]"))</f>
        <v xml:space="preserve"> (Сплит система) Площадь помещения: N[160]</v>
      </c>
      <c r="E503" t="str">
        <f>CONCATENATE($E$4,": ",IF(Worksheet!K497="Y",CONCATENATE("S[","да]"),CONCATENATE("S[","нет]")))</f>
        <v xml:space="preserve"> (Сплит система) Инвертор: S[да]</v>
      </c>
      <c r="F503" t="str">
        <f>CONCATENATE($F$4,": ",CONCATENATE("N[",Worksheet!M497,"]"))</f>
        <v xml:space="preserve"> (Сплит система) Теплопроизводительность: N[18,00 (1,20-19,00)]</v>
      </c>
      <c r="G503" t="str">
        <f>CONCATENATE($G$4,": ",CONCATENATE("N[",Worksheet!N497,"]"))</f>
        <v xml:space="preserve"> (Потребляемая мощность) Охлаждение: N[5,000]</v>
      </c>
      <c r="H503" t="str">
        <f>CONCATENATE($H$4,": ",CONCATENATE("N[",Worksheet!O497,"]"))</f>
        <v xml:space="preserve"> (Потребляемая мощность) Обогрев: N[4,700]</v>
      </c>
      <c r="I503" t="str">
        <f t="shared" si="73"/>
        <v xml:space="preserve"> (Рабочий ток) Охлаждение: </v>
      </c>
      <c r="J503" t="str">
        <f t="shared" si="82"/>
        <v xml:space="preserve"> (Рабочий ток) Обогрев: </v>
      </c>
      <c r="K503" t="str">
        <f t="shared" si="82"/>
        <v xml:space="preserve"> (Рабочий ток) Обогрев: </v>
      </c>
      <c r="L503" t="str">
        <f>CONCATENATE($L$4,": ",CONCATENATE("S[",Worksheet!AT497,"]"))</f>
        <v xml:space="preserve"> (Рабочий ток) Хладагент: S[R410A]</v>
      </c>
      <c r="M503" t="str">
        <f t="shared" si="74"/>
        <v xml:space="preserve"> (Рабочий ток) Количество хладагента: </v>
      </c>
      <c r="N503" t="str">
        <f t="shared" si="75"/>
        <v xml:space="preserve"> (Рабочий ток) Объем рециркулируемого воздуха внутреннего блока: </v>
      </c>
      <c r="O503" t="str">
        <f t="shared" si="76"/>
        <v xml:space="preserve"> (Внутренний блок) Размеры (Ш × Г × В): </v>
      </c>
      <c r="P503" t="str">
        <f t="shared" si="77"/>
        <v xml:space="preserve"> (Внутренний блок) Упаковка (Ш × Г × В): </v>
      </c>
      <c r="Q503" t="str">
        <f t="shared" si="78"/>
        <v xml:space="preserve"> (Внутренний блок) Масса (нетто / брутто): </v>
      </c>
      <c r="R503" t="str">
        <f>CONCATENATE($R$4,": ",CONCATENATE("S[",CONCATENATE(Worksheet!R497," / ",Worksheet!S497),"]"))</f>
        <v xml:space="preserve"> (Внутренний блок) Уровень шума мин. / макс.: S[ / ]</v>
      </c>
      <c r="S503" t="str">
        <f>CONCATENATE($S$4,": ",CONCATENATE("S[",Worksheet!AK497,"]"))</f>
        <v xml:space="preserve"> (Наружный блок) Марка компрессора: S[Gree]</v>
      </c>
      <c r="T503" t="str">
        <f t="shared" si="79"/>
        <v xml:space="preserve"> (Наружный блок) Размеры (Ш × Г × В): </v>
      </c>
      <c r="U503" t="str">
        <f t="shared" si="80"/>
        <v xml:space="preserve"> (Наружный блок) Упаковка (Ш × Г × В): </v>
      </c>
      <c r="V503" t="str">
        <f t="shared" si="81"/>
        <v xml:space="preserve"> (Наружный блок) Масса (нетто / брутто): </v>
      </c>
      <c r="W503" t="str">
        <f>CONCATENATE($W$4,": ",CONCATENATE("N[",Worksheet!V497,"]"))</f>
        <v xml:space="preserve"> (Наружный блок) Максимальный уровень шума: N[]</v>
      </c>
      <c r="X503" t="str">
        <f>CONCATENATE("N[",Worksheet!AM497,"]")</f>
        <v>N[9,5]</v>
      </c>
      <c r="Y503" t="str">
        <f>CONCATENATE($Y$4,": ",CONCATENATE("N[",Worksheet!AN497,"]"))</f>
        <v xml:space="preserve"> (Соединительные трубы) Газовая линия : N[19]</v>
      </c>
      <c r="Z503" t="str">
        <f>CONCATENATE($Z$4,": ",CONCATENATE("N[",Worksheet!P497,"]"))</f>
        <v xml:space="preserve"> (Соединительные трубы) Максимальная длина трубопровода: N[145]</v>
      </c>
      <c r="AA503" t="str">
        <f>CONCATENATE($AA$4,": ",CONCATENATE("S[",Worksheet!Q497,"]"))</f>
        <v xml:space="preserve"> (Соединительные трубы) Максимальный перепад высот: S[30]</v>
      </c>
      <c r="AB503" t="str">
        <f>CONCATENATE($AB$4,": ",CONCATENATE("S[",CONCATENATE("от ",Worksheet!W497," до +",Worksheet!X497),"]"))</f>
        <v xml:space="preserve"> (Допустимая темп. наружного воздуха) Охлаждение: S[от 10 до +48]</v>
      </c>
      <c r="AC503" t="str">
        <f>CONCATENATE($AC$4,": ",CONCATENATE("S[",CONCATENATE("от ",Worksheet!Y497," до +",Worksheet!Z497),"]"))</f>
        <v xml:space="preserve"> (Допустимая темп. наружного воздуха) Обогрев: S[от -15 до +27]</v>
      </c>
    </row>
    <row r="504" spans="1:29" x14ac:dyDescent="0.25">
      <c r="B504" s="11"/>
    </row>
    <row r="505" spans="1:29" x14ac:dyDescent="0.25">
      <c r="B505" s="11"/>
    </row>
    <row r="506" spans="1:29" x14ac:dyDescent="0.25">
      <c r="B506" s="11"/>
    </row>
    <row r="507" spans="1:29" x14ac:dyDescent="0.25">
      <c r="B507" s="11"/>
    </row>
    <row r="508" spans="1:29" x14ac:dyDescent="0.25">
      <c r="B508" s="11"/>
    </row>
    <row r="509" spans="1:29" x14ac:dyDescent="0.25">
      <c r="B509" s="11"/>
    </row>
    <row r="510" spans="1:29" x14ac:dyDescent="0.25">
      <c r="B510" s="11"/>
    </row>
    <row r="511" spans="1:29" x14ac:dyDescent="0.25">
      <c r="B511" s="11"/>
    </row>
    <row r="512" spans="1:29" x14ac:dyDescent="0.25">
      <c r="B512" s="11"/>
    </row>
    <row r="513" spans="2:2" x14ac:dyDescent="0.25">
      <c r="B513" s="11"/>
    </row>
    <row r="514" spans="2:2" x14ac:dyDescent="0.25">
      <c r="B514" s="11"/>
    </row>
    <row r="515" spans="2:2" x14ac:dyDescent="0.25">
      <c r="B515" s="11"/>
    </row>
    <row r="516" spans="2:2" x14ac:dyDescent="0.25">
      <c r="B516" s="11"/>
    </row>
    <row r="517" spans="2:2" x14ac:dyDescent="0.25">
      <c r="B517" s="11"/>
    </row>
    <row r="518" spans="2:2" x14ac:dyDescent="0.25">
      <c r="B518" s="11"/>
    </row>
    <row r="519" spans="2:2" x14ac:dyDescent="0.25">
      <c r="B519" s="11"/>
    </row>
    <row r="520" spans="2:2" x14ac:dyDescent="0.25">
      <c r="B520" s="11"/>
    </row>
    <row r="521" spans="2:2" x14ac:dyDescent="0.25">
      <c r="B521" s="11"/>
    </row>
    <row r="522" spans="2:2" x14ac:dyDescent="0.25">
      <c r="B522" s="11"/>
    </row>
    <row r="523" spans="2:2" x14ac:dyDescent="0.25">
      <c r="B523" s="11"/>
    </row>
    <row r="524" spans="2:2" x14ac:dyDescent="0.25">
      <c r="B524" s="11"/>
    </row>
    <row r="525" spans="2:2" x14ac:dyDescent="0.25">
      <c r="B525" s="11"/>
    </row>
    <row r="526" spans="2:2" x14ac:dyDescent="0.25">
      <c r="B526" s="11"/>
    </row>
    <row r="527" spans="2:2" x14ac:dyDescent="0.25">
      <c r="B527" s="11"/>
    </row>
    <row r="528" spans="2:2" x14ac:dyDescent="0.25">
      <c r="B528" s="11"/>
    </row>
    <row r="529" spans="2:2" x14ac:dyDescent="0.25">
      <c r="B529" s="11"/>
    </row>
    <row r="530" spans="2:2" x14ac:dyDescent="0.25">
      <c r="B530" s="11"/>
    </row>
    <row r="531" spans="2:2" x14ac:dyDescent="0.25">
      <c r="B531" s="11"/>
    </row>
    <row r="532" spans="2:2" x14ac:dyDescent="0.25">
      <c r="B532" s="11"/>
    </row>
    <row r="533" spans="2:2" x14ac:dyDescent="0.25">
      <c r="B533" s="11"/>
    </row>
    <row r="534" spans="2:2" x14ac:dyDescent="0.25">
      <c r="B534" s="11"/>
    </row>
    <row r="535" spans="2:2" x14ac:dyDescent="0.25">
      <c r="B535" s="11"/>
    </row>
    <row r="536" spans="2:2" x14ac:dyDescent="0.25">
      <c r="B536" s="11"/>
    </row>
    <row r="537" spans="2:2" x14ac:dyDescent="0.25">
      <c r="B537" s="11"/>
    </row>
    <row r="538" spans="2:2" x14ac:dyDescent="0.25">
      <c r="B538" s="11"/>
    </row>
    <row r="539" spans="2:2" x14ac:dyDescent="0.25">
      <c r="B539" s="11"/>
    </row>
    <row r="540" spans="2:2" x14ac:dyDescent="0.25">
      <c r="B540" s="11"/>
    </row>
    <row r="541" spans="2:2" x14ac:dyDescent="0.25">
      <c r="B541" s="11"/>
    </row>
    <row r="542" spans="2:2" x14ac:dyDescent="0.25">
      <c r="B542" s="11"/>
    </row>
    <row r="543" spans="2:2" x14ac:dyDescent="0.25">
      <c r="B543" s="11"/>
    </row>
    <row r="544" spans="2:2" x14ac:dyDescent="0.25">
      <c r="B544" s="11"/>
    </row>
    <row r="545" spans="2:2" x14ac:dyDescent="0.25">
      <c r="B545" s="11"/>
    </row>
    <row r="546" spans="2:2" x14ac:dyDescent="0.25">
      <c r="B546" s="11"/>
    </row>
    <row r="547" spans="2:2" x14ac:dyDescent="0.25">
      <c r="B547" s="11"/>
    </row>
    <row r="548" spans="2:2" x14ac:dyDescent="0.25">
      <c r="B548" s="11"/>
    </row>
    <row r="549" spans="2:2" x14ac:dyDescent="0.25">
      <c r="B549" s="11"/>
    </row>
    <row r="550" spans="2:2" x14ac:dyDescent="0.25">
      <c r="B550" s="11"/>
    </row>
    <row r="551" spans="2:2" x14ac:dyDescent="0.25">
      <c r="B551" s="11"/>
    </row>
    <row r="552" spans="2:2" x14ac:dyDescent="0.25">
      <c r="B552" s="11"/>
    </row>
    <row r="553" spans="2:2" x14ac:dyDescent="0.25">
      <c r="B553" s="11"/>
    </row>
    <row r="554" spans="2:2" x14ac:dyDescent="0.25">
      <c r="B554" s="11"/>
    </row>
    <row r="555" spans="2:2" x14ac:dyDescent="0.25">
      <c r="B555" s="11"/>
    </row>
    <row r="556" spans="2:2" x14ac:dyDescent="0.25">
      <c r="B556" s="11"/>
    </row>
    <row r="557" spans="2:2" x14ac:dyDescent="0.25">
      <c r="B557" s="11"/>
    </row>
    <row r="558" spans="2:2" x14ac:dyDescent="0.25">
      <c r="B558" s="11"/>
    </row>
    <row r="559" spans="2:2" x14ac:dyDescent="0.25">
      <c r="B559" s="11"/>
    </row>
    <row r="560" spans="2:2" x14ac:dyDescent="0.25">
      <c r="B560" s="11"/>
    </row>
    <row r="561" spans="2:2" x14ac:dyDescent="0.25">
      <c r="B561" s="11"/>
    </row>
    <row r="562" spans="2:2" x14ac:dyDescent="0.25">
      <c r="B562" s="11"/>
    </row>
    <row r="563" spans="2:2" x14ac:dyDescent="0.25">
      <c r="B563" s="11"/>
    </row>
    <row r="564" spans="2:2" x14ac:dyDescent="0.25">
      <c r="B564" s="11"/>
    </row>
    <row r="565" spans="2:2" x14ac:dyDescent="0.25">
      <c r="B565" s="11"/>
    </row>
    <row r="566" spans="2:2" x14ac:dyDescent="0.25">
      <c r="B566" s="11"/>
    </row>
    <row r="567" spans="2:2" x14ac:dyDescent="0.25">
      <c r="B567" s="11"/>
    </row>
    <row r="568" spans="2:2" x14ac:dyDescent="0.25">
      <c r="B568" s="11"/>
    </row>
    <row r="569" spans="2:2" x14ac:dyDescent="0.25">
      <c r="B569" s="11"/>
    </row>
    <row r="570" spans="2:2" x14ac:dyDescent="0.25">
      <c r="B570" s="11"/>
    </row>
    <row r="571" spans="2:2" x14ac:dyDescent="0.25">
      <c r="B571" s="11"/>
    </row>
    <row r="572" spans="2:2" x14ac:dyDescent="0.25">
      <c r="B572" s="11"/>
    </row>
    <row r="573" spans="2:2" x14ac:dyDescent="0.25">
      <c r="B573" s="11"/>
    </row>
    <row r="574" spans="2:2" x14ac:dyDescent="0.25">
      <c r="B574" s="11"/>
    </row>
    <row r="575" spans="2:2" x14ac:dyDescent="0.25">
      <c r="B575" s="11"/>
    </row>
    <row r="576" spans="2:2" x14ac:dyDescent="0.25">
      <c r="B576" s="11"/>
    </row>
    <row r="577" spans="2:2" x14ac:dyDescent="0.25">
      <c r="B577" s="11"/>
    </row>
    <row r="578" spans="2:2" x14ac:dyDescent="0.25">
      <c r="B578" s="11"/>
    </row>
    <row r="579" spans="2:2" x14ac:dyDescent="0.25">
      <c r="B579" s="11"/>
    </row>
    <row r="580" spans="2:2" x14ac:dyDescent="0.25">
      <c r="B580" s="11"/>
    </row>
    <row r="581" spans="2:2" x14ac:dyDescent="0.25">
      <c r="B581" s="11"/>
    </row>
    <row r="582" spans="2:2" x14ac:dyDescent="0.25">
      <c r="B582" s="11"/>
    </row>
    <row r="583" spans="2:2" x14ac:dyDescent="0.25">
      <c r="B583" s="11"/>
    </row>
    <row r="584" spans="2:2" x14ac:dyDescent="0.25">
      <c r="B584" s="11"/>
    </row>
    <row r="585" spans="2:2" x14ac:dyDescent="0.25">
      <c r="B585" s="11"/>
    </row>
    <row r="586" spans="2:2" x14ac:dyDescent="0.25">
      <c r="B586" s="11"/>
    </row>
    <row r="587" spans="2:2" x14ac:dyDescent="0.25">
      <c r="B587" s="11"/>
    </row>
    <row r="588" spans="2:2" x14ac:dyDescent="0.25">
      <c r="B588" s="11"/>
    </row>
    <row r="589" spans="2:2" x14ac:dyDescent="0.25">
      <c r="B589" s="11"/>
    </row>
    <row r="590" spans="2:2" x14ac:dyDescent="0.25">
      <c r="B590" s="11"/>
    </row>
    <row r="591" spans="2:2" x14ac:dyDescent="0.25">
      <c r="B591"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Worksheet</vt:lpstr>
      <vt:lpstr>Лист1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Рутковская Ольга Александровна</cp:lastModifiedBy>
  <dcterms:created xsi:type="dcterms:W3CDTF">2023-03-08T21:30:07Z</dcterms:created>
  <dcterms:modified xsi:type="dcterms:W3CDTF">2023-03-13T12:15:38Z</dcterms:modified>
  <cp:category/>
</cp:coreProperties>
</file>