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сметы\"/>
    </mc:Choice>
  </mc:AlternateContent>
  <xr:revisionPtr revIDLastSave="0" documentId="13_ncr:1_{402161A2-102F-4C47-947F-5D563E12F63F}" xr6:coauthVersionLast="47" xr6:coauthVersionMax="47" xr10:uidLastSave="{00000000-0000-0000-0000-000000000000}"/>
  <bookViews>
    <workbookView xWindow="-120" yWindow="-120" windowWidth="29040" windowHeight="15720" xr2:uid="{67FA39BA-2D2E-4771-9373-25DC705BAE7D}"/>
  </bookViews>
  <sheets>
    <sheet name="Учет" sheetId="1" r:id="rId1"/>
    <sheet name="Итоги по всем объектам" sheetId="2" r:id="rId2"/>
    <sheet name="Итог по объекту" sheetId="3" r:id="rId3"/>
    <sheet name="Справочники" sheetId="4" r:id="rId4"/>
  </sheets>
  <definedNames>
    <definedName name="_xlnm._FilterDatabase" localSheetId="0" hidden="1">Учет!$B$1:$M$38</definedName>
    <definedName name="_xlnm.Print_Titles" localSheetId="0">Учет!$1:$1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G1" i="2" l="1"/>
  <c r="E1" i="3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8" i="1" l="1"/>
  <c r="K29" i="1"/>
  <c r="K17" i="1"/>
  <c r="K4" i="1"/>
  <c r="K2" i="1"/>
  <c r="K26" i="1"/>
  <c r="K22" i="1"/>
  <c r="K10" i="1"/>
  <c r="K27" i="1"/>
  <c r="K21" i="1"/>
  <c r="K19" i="1"/>
  <c r="K16" i="1"/>
  <c r="K9" i="1"/>
  <c r="K15" i="1"/>
  <c r="K8" i="1"/>
  <c r="K24" i="1"/>
  <c r="K12" i="1"/>
  <c r="K3" i="1"/>
  <c r="K14" i="1"/>
  <c r="K5" i="1"/>
  <c r="K11" i="1"/>
  <c r="K20" i="1"/>
  <c r="K7" i="1"/>
  <c r="K6" i="1"/>
  <c r="K25" i="1"/>
  <c r="K13" i="1"/>
  <c r="K28" i="1"/>
  <c r="K23" i="1"/>
</calcChain>
</file>

<file path=xl/sharedStrings.xml><?xml version="1.0" encoding="utf-8"?>
<sst xmlns="http://schemas.openxmlformats.org/spreadsheetml/2006/main" count="230" uniqueCount="90">
  <si>
    <t>Дата</t>
  </si>
  <si>
    <t>Объект</t>
  </si>
  <si>
    <t>Категория работы/услуги</t>
  </si>
  <si>
    <t>Вид работы/услуги</t>
  </si>
  <si>
    <t>Приход касса</t>
  </si>
  <si>
    <t>Приход карта</t>
  </si>
  <si>
    <t>Приход другое</t>
  </si>
  <si>
    <t>Приход всего</t>
  </si>
  <si>
    <t xml:space="preserve">Оплата </t>
  </si>
  <si>
    <t xml:space="preserve">Получатель </t>
  </si>
  <si>
    <t>Примечание</t>
  </si>
  <si>
    <t>Ремонт ул.Правды 4</t>
  </si>
  <si>
    <t>Потолки</t>
  </si>
  <si>
    <t>Подвесные потолки</t>
  </si>
  <si>
    <t>Гвозди и болты</t>
  </si>
  <si>
    <t>возврат</t>
  </si>
  <si>
    <t>Дом красный</t>
  </si>
  <si>
    <t>Наружные_работы</t>
  </si>
  <si>
    <t>Газоны</t>
  </si>
  <si>
    <t>Добрострой</t>
  </si>
  <si>
    <t>Полы</t>
  </si>
  <si>
    <t>Укладка ламината под подложку</t>
  </si>
  <si>
    <t>Электролюкс</t>
  </si>
  <si>
    <t>Будка</t>
  </si>
  <si>
    <t>Стены</t>
  </si>
  <si>
    <t>Заделка электрического щита</t>
  </si>
  <si>
    <t>Заделка розеток</t>
  </si>
  <si>
    <t>Монтаж люстры</t>
  </si>
  <si>
    <t>Магазин "Строитель"</t>
  </si>
  <si>
    <t>Демонтаж</t>
  </si>
  <si>
    <t>Демонтаж перегородок из ГКЛ</t>
  </si>
  <si>
    <t>Обивка старой плитки</t>
  </si>
  <si>
    <t>Прихожая ул.Большая, 4 кв.5</t>
  </si>
  <si>
    <t>Устройство дорожек</t>
  </si>
  <si>
    <t>Демонтаж реечных потолков</t>
  </si>
  <si>
    <t>Сторонняя бригада</t>
  </si>
  <si>
    <t>Услуги_прочие</t>
  </si>
  <si>
    <t>Выравнивание стен</t>
  </si>
  <si>
    <t>Сарай</t>
  </si>
  <si>
    <t>Снятие старой краски</t>
  </si>
  <si>
    <t>Устройство бордюров</t>
  </si>
  <si>
    <t>Грунтование полов</t>
  </si>
  <si>
    <t>Снятие старой шпатлевки</t>
  </si>
  <si>
    <t>Уплата штрафа</t>
  </si>
  <si>
    <t>Штукатурка стен по маякам</t>
  </si>
  <si>
    <t>Шпаклевка</t>
  </si>
  <si>
    <t>Заделка стяжкой порогов</t>
  </si>
  <si>
    <t>Циклевание</t>
  </si>
  <si>
    <t>Устройство арки (штукатурка, установка арочного угла, грунтование, шпатлевание)</t>
  </si>
  <si>
    <t>Установка ворот</t>
  </si>
  <si>
    <t>Грунтование стен под плитку</t>
  </si>
  <si>
    <t>Стяжка</t>
  </si>
  <si>
    <t>Покраска потолка</t>
  </si>
  <si>
    <t>Получатель</t>
  </si>
  <si>
    <t>Демонтаж кирпичных перегородок 1/2 кирпича</t>
  </si>
  <si>
    <t>Вывоз мусора</t>
  </si>
  <si>
    <t>Установка забора</t>
  </si>
  <si>
    <t>Утепление стен</t>
  </si>
  <si>
    <t>Демонтаж кирпичных перегородок в 1 кирпич</t>
  </si>
  <si>
    <t>Наклеивание сетки фаадной</t>
  </si>
  <si>
    <t>Монтаж</t>
  </si>
  <si>
    <t>Устройство выравнивающего слоя под ламинат</t>
  </si>
  <si>
    <t>Выравнивание углов по 90'</t>
  </si>
  <si>
    <t>Покраска</t>
  </si>
  <si>
    <t>Устройство выравнивающего слоя под плитку (доп.слой)</t>
  </si>
  <si>
    <t>Грунтование стен под штукатурку</t>
  </si>
  <si>
    <t>Устройство покрытий пола из керамической плитки</t>
  </si>
  <si>
    <t>Укладка ламината на подложку</t>
  </si>
  <si>
    <t>Штукатурка откосов по мачякам</t>
  </si>
  <si>
    <t>А</t>
  </si>
  <si>
    <t>Разбор перекрытий</t>
  </si>
  <si>
    <t>Заделка сантехнических штроб</t>
  </si>
  <si>
    <t>Заделка радиатора</t>
  </si>
  <si>
    <t>Оклеивание стен обоями</t>
  </si>
  <si>
    <t>Облицовка стен плиткой</t>
  </si>
  <si>
    <t>Названия строк</t>
  </si>
  <si>
    <t>(пусто)</t>
  </si>
  <si>
    <t>Общий итог</t>
  </si>
  <si>
    <t xml:space="preserve">Приход </t>
  </si>
  <si>
    <t>Оплата</t>
  </si>
  <si>
    <t>Всего по всем объектам</t>
  </si>
  <si>
    <t>Дата:</t>
  </si>
  <si>
    <t>Всего по объекту</t>
  </si>
  <si>
    <t xml:space="preserve">Сальдо </t>
  </si>
  <si>
    <t>№</t>
  </si>
  <si>
    <t>переплата</t>
  </si>
  <si>
    <t>проверить</t>
  </si>
  <si>
    <t>аванс</t>
  </si>
  <si>
    <t>заплатят 28 числа</t>
  </si>
  <si>
    <t>Сальдо 
(до этой даты)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</si>
</sst>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rgb="FFC00000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F2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4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3" fillId="0" borderId="1" xfId="0" applyFont="1" applyBorder="1" applyProtection="1">
      <protection locked="0"/>
    </xf>
    <xf numFmtId="164" fontId="4" fillId="3" borderId="1" xfId="0" applyNumberFormat="1" applyFont="1" applyFill="1" applyBorder="1" applyProtection="1">
      <protection locked="0"/>
    </xf>
    <xf numFmtId="164" fontId="0" fillId="4" borderId="1" xfId="0" applyNumberFormat="1" applyFill="1" applyBorder="1"/>
    <xf numFmtId="164" fontId="0" fillId="5" borderId="1" xfId="0" applyNumberForma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right"/>
    </xf>
    <xf numFmtId="14" fontId="8" fillId="0" borderId="2" xfId="0" applyNumberFormat="1" applyFont="1" applyBorder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тковская Ольга Александровна" refreshedDate="45154.611011574074" createdVersion="7" refreshedVersion="7" minRefreshableVersion="3" recordCount="38" xr:uid="{DF39B7E8-B5B2-4ADE-BDE5-60FC8BCA1291}">
  <cacheSource type="worksheet">
    <worksheetSource ref="B1:M1048576" sheet="Учет"/>
  </cacheSource>
  <cacheFields count="14">
    <cacheField name="Дата" numFmtId="14">
      <sharedItems containsNonDate="0" containsDate="1" containsString="0" containsBlank="1" minDate="2023-05-03T00:00:00" maxDate="2023-09-09T00:00:00"/>
    </cacheField>
    <cacheField name="Объект" numFmtId="0">
      <sharedItems containsBlank="1" count="6">
        <s v="Ремонт ул.Правды 4"/>
        <s v="Дом красный"/>
        <s v="Будка"/>
        <s v="Прихожая ул.Большая, 4 кв.5"/>
        <s v="Сарай"/>
        <m/>
      </sharedItems>
    </cacheField>
    <cacheField name="Категория работы/услуги" numFmtId="0">
      <sharedItems containsBlank="1" count="7">
        <s v="Потолки"/>
        <s v="Наружные_работы"/>
        <s v="Полы"/>
        <s v="Стены"/>
        <s v="Демонтаж"/>
        <s v="Услуги_прочие"/>
        <m/>
      </sharedItems>
    </cacheField>
    <cacheField name="Вид работы/услуги" numFmtId="0">
      <sharedItems containsBlank="1" count="25">
        <s v="Покраска потолка"/>
        <s v="Газоны"/>
        <s v="Укладка ламината под подложку"/>
        <s v="Заделка электрического щита"/>
        <s v="Заделка розеток"/>
        <s v="Монтаж люстры"/>
        <s v="Демонтаж перегородок из ГКЛ"/>
        <s v="Обивка старой плитки"/>
        <s v="Устройство дорожек"/>
        <s v="Демонтаж реечных потолков"/>
        <s v="Выравнивание стен"/>
        <s v="Снятие старой краски"/>
        <s v="Устройство бордюров"/>
        <s v="Грунтование полов"/>
        <s v="Снятие старой шпатлевки"/>
        <s v="Подвесные потолки"/>
        <s v="Штукатурка стен по маякам"/>
        <s v="Шпаклевка"/>
        <s v="Заделка стяжкой порогов"/>
        <s v="Циклевание"/>
        <s v="Устройство арки (штукатурка, установка арочного угла, грунтование, шпатлевание)"/>
        <s v="Установка ворот"/>
        <s v="Грунтование стен под плитку"/>
        <s v="Стяжка"/>
        <m/>
      </sharedItems>
    </cacheField>
    <cacheField name="Приход касса" numFmtId="0">
      <sharedItems containsString="0" containsBlank="1" containsNumber="1" containsInteger="1" minValue="100" maxValue="1234567"/>
    </cacheField>
    <cacheField name="Приход карта" numFmtId="0">
      <sharedItems containsString="0" containsBlank="1" containsNumber="1" containsInteger="1" minValue="12" maxValue="32423546"/>
    </cacheField>
    <cacheField name="Приход другое" numFmtId="0">
      <sharedItems containsString="0" containsBlank="1" containsNumber="1" containsInteger="1" minValue="123" maxValue="132352"/>
    </cacheField>
    <cacheField name="Приход всего" numFmtId="0">
      <sharedItems containsString="0" containsBlank="1" containsNumber="1" containsInteger="1" minValue="0" maxValue="32423546"/>
    </cacheField>
    <cacheField name="Оплата " numFmtId="0">
      <sharedItems containsString="0" containsBlank="1" containsNumber="1" containsInteger="1" minValue="-100" maxValue="454678"/>
    </cacheField>
    <cacheField name="Сальдо (на весь период)" numFmtId="0">
      <sharedItems containsString="0" containsBlank="1" containsNumber="1" containsInteger="1" minValue="-342626" maxValue="32636919"/>
    </cacheField>
    <cacheField name="Получатель " numFmtId="0">
      <sharedItems containsBlank="1"/>
    </cacheField>
    <cacheField name="Примечание" numFmtId="0">
      <sharedItems containsBlank="1"/>
    </cacheField>
    <cacheField name="Поле1" numFmtId="0" formula="'Приход всего' -'Оплата '" databaseField="0"/>
    <cacheField name="Сальдо" numFmtId="0" formula="'Приход всего' -'Оплата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3-05-03T00:00:00"/>
    <x v="0"/>
    <x v="0"/>
    <x v="0"/>
    <m/>
    <n v="300"/>
    <m/>
    <n v="300"/>
    <n v="-100"/>
    <n v="-342626"/>
    <s v="Гвозди и болты"/>
    <s v="возврат"/>
  </r>
  <r>
    <d v="2023-05-03T00:00:00"/>
    <x v="1"/>
    <x v="1"/>
    <x v="1"/>
    <m/>
    <m/>
    <n v="5678"/>
    <n v="5678"/>
    <m/>
    <n v="-47188"/>
    <s v="Добрострой"/>
    <m/>
  </r>
  <r>
    <d v="2023-05-03T00:00:00"/>
    <x v="0"/>
    <x v="2"/>
    <x v="2"/>
    <m/>
    <m/>
    <m/>
    <n v="0"/>
    <n v="454678"/>
    <n v="-342626"/>
    <s v="Электролюкс"/>
    <m/>
  </r>
  <r>
    <d v="2023-06-02T00:00:00"/>
    <x v="2"/>
    <x v="3"/>
    <x v="3"/>
    <m/>
    <n v="2230"/>
    <m/>
    <n v="2230"/>
    <m/>
    <n v="1233111"/>
    <s v="Гвозди и болты"/>
    <m/>
  </r>
  <r>
    <d v="2023-06-02T00:00:00"/>
    <x v="2"/>
    <x v="3"/>
    <x v="4"/>
    <n v="890"/>
    <m/>
    <m/>
    <n v="890"/>
    <m/>
    <n v="1233111"/>
    <s v="Гвозди и болты"/>
    <m/>
  </r>
  <r>
    <d v="2023-06-02T00:00:00"/>
    <x v="2"/>
    <x v="0"/>
    <x v="5"/>
    <n v="1234567"/>
    <m/>
    <m/>
    <n v="1234567"/>
    <n v="2144"/>
    <n v="1233111"/>
    <s v="Магазин &quot;Строитель&quot;"/>
    <m/>
  </r>
  <r>
    <d v="2023-06-02T00:00:00"/>
    <x v="1"/>
    <x v="4"/>
    <x v="6"/>
    <m/>
    <n v="34567"/>
    <m/>
    <n v="34567"/>
    <m/>
    <n v="-47188"/>
    <s v="Добрострой"/>
    <m/>
  </r>
  <r>
    <d v="2023-06-02T00:00:00"/>
    <x v="1"/>
    <x v="4"/>
    <x v="7"/>
    <n v="35678"/>
    <m/>
    <m/>
    <n v="35678"/>
    <m/>
    <n v="-47188"/>
    <s v="Магазин &quot;Строитель&quot;"/>
    <m/>
  </r>
  <r>
    <d v="2023-06-02T00:00:00"/>
    <x v="3"/>
    <x v="1"/>
    <x v="8"/>
    <m/>
    <n v="32423546"/>
    <m/>
    <n v="32423546"/>
    <m/>
    <n v="32636919"/>
    <s v="Магазин &quot;Строитель&quot;"/>
    <m/>
  </r>
  <r>
    <d v="2023-06-03T00:00:00"/>
    <x v="2"/>
    <x v="4"/>
    <x v="9"/>
    <m/>
    <m/>
    <m/>
    <n v="0"/>
    <n v="2567"/>
    <n v="1233111"/>
    <s v="Сторонняя бригада"/>
    <m/>
  </r>
  <r>
    <d v="2023-06-23T00:00:00"/>
    <x v="1"/>
    <x v="5"/>
    <x v="10"/>
    <m/>
    <m/>
    <m/>
    <n v="0"/>
    <n v="2134"/>
    <n v="-47188"/>
    <s v="Добрострой"/>
    <m/>
  </r>
  <r>
    <d v="2023-07-01T00:00:00"/>
    <x v="4"/>
    <x v="4"/>
    <x v="11"/>
    <n v="100"/>
    <m/>
    <m/>
    <n v="100"/>
    <n v="1000"/>
    <n v="27145"/>
    <s v="Добрострой"/>
    <m/>
  </r>
  <r>
    <d v="2023-07-01T00:00:00"/>
    <x v="2"/>
    <x v="1"/>
    <x v="12"/>
    <m/>
    <n v="12"/>
    <m/>
    <n v="12"/>
    <m/>
    <n v="1233111"/>
    <s v="Гвозди и болты"/>
    <m/>
  </r>
  <r>
    <d v="2023-07-01T00:00:00"/>
    <x v="1"/>
    <x v="2"/>
    <x v="13"/>
    <m/>
    <m/>
    <n v="1234"/>
    <n v="1234"/>
    <n v="123456"/>
    <n v="-47188"/>
    <s v="Добрострой"/>
    <m/>
  </r>
  <r>
    <d v="2023-07-04T00:00:00"/>
    <x v="3"/>
    <x v="4"/>
    <x v="14"/>
    <m/>
    <n v="2345"/>
    <m/>
    <n v="2345"/>
    <m/>
    <n v="32636919"/>
    <s v="Сторонняя бригада"/>
    <m/>
  </r>
  <r>
    <d v="2023-07-05T00:00:00"/>
    <x v="0"/>
    <x v="0"/>
    <x v="5"/>
    <m/>
    <m/>
    <n v="523"/>
    <n v="523"/>
    <m/>
    <n v="-342626"/>
    <s v="Уплата штрафа"/>
    <m/>
  </r>
  <r>
    <d v="2023-07-06T00:00:00"/>
    <x v="0"/>
    <x v="0"/>
    <x v="15"/>
    <m/>
    <n v="45676"/>
    <m/>
    <n v="45676"/>
    <m/>
    <n v="-342626"/>
    <s v="Уплата штрафа"/>
    <m/>
  </r>
  <r>
    <d v="2023-08-01T00:00:00"/>
    <x v="3"/>
    <x v="3"/>
    <x v="16"/>
    <n v="200"/>
    <m/>
    <m/>
    <n v="200"/>
    <n v="500"/>
    <n v="32636919"/>
    <s v="Электролюкс"/>
    <m/>
  </r>
  <r>
    <d v="2023-08-01T00:00:00"/>
    <x v="2"/>
    <x v="5"/>
    <x v="17"/>
    <m/>
    <m/>
    <n v="123"/>
    <n v="123"/>
    <m/>
    <n v="1233111"/>
    <s v="Гвозди и болты"/>
    <m/>
  </r>
  <r>
    <d v="2023-08-01T00:00:00"/>
    <x v="3"/>
    <x v="2"/>
    <x v="18"/>
    <m/>
    <m/>
    <m/>
    <n v="0"/>
    <n v="1234"/>
    <n v="32636919"/>
    <s v="Уплата штрафа"/>
    <m/>
  </r>
  <r>
    <d v="2023-08-04T00:00:00"/>
    <x v="3"/>
    <x v="5"/>
    <x v="19"/>
    <m/>
    <m/>
    <n v="132352"/>
    <n v="132352"/>
    <m/>
    <n v="32636919"/>
    <s v="Сторонняя бригада"/>
    <m/>
  </r>
  <r>
    <d v="2023-08-05T00:00:00"/>
    <x v="4"/>
    <x v="3"/>
    <x v="20"/>
    <m/>
    <n v="34000"/>
    <m/>
    <n v="34000"/>
    <n v="124"/>
    <n v="27145"/>
    <s v="Магазин &quot;Строитель&quot;"/>
    <m/>
  </r>
  <r>
    <d v="2023-08-05T00:00:00"/>
    <x v="1"/>
    <x v="1"/>
    <x v="21"/>
    <n v="1245"/>
    <m/>
    <m/>
    <n v="1245"/>
    <m/>
    <n v="-47188"/>
    <s v="Добрострой"/>
    <m/>
  </r>
  <r>
    <d v="2023-08-05T00:00:00"/>
    <x v="4"/>
    <x v="4"/>
    <x v="14"/>
    <n v="500"/>
    <m/>
    <m/>
    <n v="500"/>
    <n v="6453"/>
    <n v="27145"/>
    <s v="Гвозди и болты"/>
    <m/>
  </r>
  <r>
    <d v="2023-08-07T00:00:00"/>
    <x v="3"/>
    <x v="3"/>
    <x v="22"/>
    <m/>
    <m/>
    <n v="4567"/>
    <n v="4567"/>
    <m/>
    <n v="32636919"/>
    <s v="Магазин &quot;Строитель&quot;"/>
    <m/>
  </r>
  <r>
    <d v="2023-08-07T00:00:00"/>
    <x v="3"/>
    <x v="5"/>
    <x v="23"/>
    <n v="75643"/>
    <m/>
    <m/>
    <n v="75643"/>
    <m/>
    <n v="32636919"/>
    <s v="Сторонняя бригада"/>
    <m/>
  </r>
  <r>
    <d v="2023-08-16T00:00:00"/>
    <x v="4"/>
    <x v="4"/>
    <x v="14"/>
    <n v="123"/>
    <m/>
    <m/>
    <n v="123"/>
    <n v="1"/>
    <n v="27145"/>
    <s v="Добрострой"/>
    <m/>
  </r>
  <r>
    <d v="2023-09-08T00:00:00"/>
    <x v="0"/>
    <x v="0"/>
    <x v="0"/>
    <n v="65453"/>
    <m/>
    <m/>
    <n v="65453"/>
    <m/>
    <n v="-342626"/>
    <s v="Уплата штрафа"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n v="0"/>
    <m/>
    <n v="0"/>
    <m/>
    <m/>
  </r>
  <r>
    <m/>
    <x v="5"/>
    <x v="6"/>
    <x v="2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F8975-95D4-4E17-9EB0-5496953286A5}" name="Сводная таблица2" cacheId="23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B4:G11" firstHeaderRow="0" firstDataRow="1" firstDataCol="3"/>
  <pivotFields count="14">
    <pivotField showAll="0"/>
    <pivotField axis="axisRow" outline="0" showAll="0">
      <items count="7">
        <item sd="0" x="2"/>
        <item sd="0" x="1"/>
        <item sd="0" x="3"/>
        <item sd="0" x="0"/>
        <item sd="0" x="4"/>
        <item sd="0" x="5"/>
        <item t="default" sd="0"/>
      </items>
    </pivotField>
    <pivotField axis="axisRow" outline="0" showAll="0" defaultSubtotal="0">
      <items count="7">
        <item x="4"/>
        <item x="1"/>
        <item x="2"/>
        <item x="0"/>
        <item x="3"/>
        <item x="5"/>
        <item x="6"/>
      </items>
    </pivotField>
    <pivotField axis="axisRow" showAll="0">
      <items count="26">
        <item x="10"/>
        <item x="1"/>
        <item x="13"/>
        <item x="22"/>
        <item x="6"/>
        <item x="9"/>
        <item x="4"/>
        <item x="18"/>
        <item x="3"/>
        <item x="5"/>
        <item x="7"/>
        <item x="15"/>
        <item x="0"/>
        <item x="11"/>
        <item x="14"/>
        <item x="23"/>
        <item x="2"/>
        <item x="21"/>
        <item x="20"/>
        <item x="12"/>
        <item x="8"/>
        <item x="19"/>
        <item x="17"/>
        <item x="16"/>
        <item x="2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3">
    <field x="1"/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Приход " fld="7" baseField="3" baseItem="19" numFmtId="164"/>
    <dataField name="Оплата" fld="8" baseField="3" baseItem="9" numFmtId="164"/>
    <dataField name="Сальдо " fld="12" baseField="0" baseItem="0" numFmtId="16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50706-78F2-403E-9D1A-81666F91BE77}" name="Сводная таблица3" cacheId="23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B4:F11" firstHeaderRow="0" firstDataRow="1" firstDataCol="2" rowPageCount="1" colPageCount="1"/>
  <pivotFields count="14">
    <pivotField showAll="0"/>
    <pivotField axis="axisPage" outline="0" multipleItemSelectionAllowed="1" showAll="0">
      <items count="7">
        <item h="1" x="2"/>
        <item x="1"/>
        <item h="1" x="3"/>
        <item h="1" x="0"/>
        <item h="1" x="4"/>
        <item h="1" x="5"/>
        <item t="default"/>
      </items>
    </pivotField>
    <pivotField axis="axisRow" outline="0" showAll="0" defaultSubtotal="0">
      <items count="7">
        <item x="4"/>
        <item x="1"/>
        <item x="2"/>
        <item x="0"/>
        <item x="3"/>
        <item x="5"/>
        <item x="6"/>
      </items>
    </pivotField>
    <pivotField axis="axisRow" showAll="0">
      <items count="26">
        <item x="10"/>
        <item x="1"/>
        <item x="13"/>
        <item x="22"/>
        <item x="6"/>
        <item x="9"/>
        <item x="4"/>
        <item x="18"/>
        <item x="3"/>
        <item x="5"/>
        <item x="7"/>
        <item x="15"/>
        <item x="0"/>
        <item x="11"/>
        <item x="14"/>
        <item x="23"/>
        <item x="2"/>
        <item x="21"/>
        <item x="20"/>
        <item x="12"/>
        <item x="8"/>
        <item x="19"/>
        <item x="17"/>
        <item x="16"/>
        <item x="2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2"/>
    <field x="3"/>
  </rowFields>
  <rowItems count="7">
    <i>
      <x/>
      <x v="4"/>
    </i>
    <i r="1">
      <x v="10"/>
    </i>
    <i>
      <x v="1"/>
      <x v="1"/>
    </i>
    <i r="1">
      <x v="17"/>
    </i>
    <i>
      <x v="2"/>
      <x v="2"/>
    </i>
    <i>
      <x v="5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Приход " fld="7" baseField="3" baseItem="19" numFmtId="164"/>
    <dataField name="Оплата" fld="8" baseField="3" baseItem="9" numFmtId="164"/>
    <dataField name="Сальдо " fld="13" baseField="0" baseItem="0" numFmtId="16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D6644-5100-482D-A04F-71F6FC835586}" name="Полы" displayName="Полы" ref="A1:A11" totalsRowShown="0">
  <autoFilter ref="A1:A11" xr:uid="{575D6644-5100-482D-A04F-71F6FC835586}"/>
  <tableColumns count="1">
    <tableColumn id="1" xr3:uid="{AB3C5A20-E5D8-4324-AE1D-E0813186B297}" name="Полы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539CA-E56A-46F7-A6E0-58E28E8C2BC9}" name="Стены" displayName="Стены" ref="B1:B15" totalsRowShown="0">
  <autoFilter ref="B1:B15" xr:uid="{2F7539CA-E56A-46F7-A6E0-58E28E8C2BC9}"/>
  <tableColumns count="1">
    <tableColumn id="1" xr3:uid="{594C1C07-CFB6-4576-A46C-F749890A43EF}" name="Стены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B046F0-8D4F-413F-9980-ED7E9C22F83A}" name="Демонтаж" displayName="Демонтаж" ref="C1:C9" totalsRowShown="0">
  <autoFilter ref="C1:C9" xr:uid="{B0B046F0-8D4F-413F-9980-ED7E9C22F83A}"/>
  <tableColumns count="1">
    <tableColumn id="1" xr3:uid="{E1BECCA6-FC51-40D1-BF6F-7764B38E7D29}" name="Демонтаж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B2A1B9-E265-48B9-A1E2-2C07A41D057D}" name="Услуги_прочие" displayName="Услуги_прочие" ref="D1:D8" totalsRowShown="0">
  <autoFilter ref="D1:D8" xr:uid="{16B2A1B9-E265-48B9-A1E2-2C07A41D057D}"/>
  <tableColumns count="1">
    <tableColumn id="1" xr3:uid="{ABE00AD3-0367-4297-BCD0-040095790E08}" name="Услуги_прочие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D93F1C-2637-41A6-A600-815D4E62E581}" name="Наружные_работы" displayName="Наружные_работы" ref="E1:E6" totalsRowShown="0">
  <autoFilter ref="E1:E6" xr:uid="{5AD93F1C-2637-41A6-A600-815D4E62E581}"/>
  <tableColumns count="1">
    <tableColumn id="1" xr3:uid="{750522CA-6B05-472B-8025-DB7D0D1AB590}" name="Наружные_работы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67C19-3955-4ADC-8661-00F600A8D490}" name="Потолки" displayName="Потолки" ref="F1:F4" totalsRowShown="0">
  <autoFilter ref="F1:F4" xr:uid="{5CD67C19-3955-4ADC-8661-00F600A8D490}"/>
  <tableColumns count="1">
    <tableColumn id="1" xr3:uid="{767C97BE-81FD-44C4-AF93-DC789B0E2B60}" name="Потолки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5D8C3F-0BE1-43B3-96C7-C084B754BE93}" name="Объект" displayName="Объект" ref="I1:I6" totalsRowShown="0">
  <autoFilter ref="I1:I6" xr:uid="{205D8C3F-0BE1-43B3-96C7-C084B754BE93}"/>
  <tableColumns count="1">
    <tableColumn id="1" xr3:uid="{715765C9-DE65-4B6C-A578-97425B7EC286}" name="Объект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8C972-814B-4BE5-8657-A1B783D85522}" name="Получатель" displayName="Получатель" ref="K1:K7" totalsRowShown="0">
  <autoFilter ref="K1:K7" xr:uid="{C2A8C972-814B-4BE5-8657-A1B783D85522}"/>
  <tableColumns count="1">
    <tableColumn id="1" xr3:uid="{54EE4B2B-1F15-4974-912B-3CDD8C1AE408}" name="Получатель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B42F-3763-4969-A7A4-40D4210B9ACE}">
  <sheetPr>
    <pageSetUpPr fitToPage="1"/>
  </sheetPr>
  <dimension ref="A1:O3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33" sqref="E33"/>
    </sheetView>
  </sheetViews>
  <sheetFormatPr defaultRowHeight="15" x14ac:dyDescent="0.25"/>
  <cols>
    <col min="1" max="1" width="1" style="24" customWidth="1"/>
    <col min="2" max="2" width="11.28515625" style="17" customWidth="1"/>
    <col min="3" max="3" width="27.7109375" customWidth="1"/>
    <col min="4" max="4" width="28.7109375" customWidth="1"/>
    <col min="5" max="5" width="31.140625" customWidth="1"/>
    <col min="6" max="10" width="14" customWidth="1"/>
    <col min="11" max="11" width="14.85546875" customWidth="1"/>
    <col min="12" max="12" width="24.85546875" customWidth="1"/>
    <col min="13" max="13" width="16.140625" customWidth="1"/>
    <col min="15" max="15" width="9.42578125" bestFit="1" customWidth="1"/>
  </cols>
  <sheetData>
    <row r="1" spans="1:15" ht="49.5" customHeight="1" x14ac:dyDescent="0.25">
      <c r="A1" s="24" t="s">
        <v>84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5" t="s">
        <v>89</v>
      </c>
      <c r="L1" s="7" t="s">
        <v>9</v>
      </c>
      <c r="M1" s="8" t="s">
        <v>10</v>
      </c>
    </row>
    <row r="2" spans="1:15" x14ac:dyDescent="0.25">
      <c r="A2" s="24">
        <v>1</v>
      </c>
      <c r="B2" s="9">
        <v>45049</v>
      </c>
      <c r="C2" s="10" t="s">
        <v>11</v>
      </c>
      <c r="D2" s="11" t="s">
        <v>12</v>
      </c>
      <c r="E2" s="11" t="s">
        <v>52</v>
      </c>
      <c r="F2" s="12"/>
      <c r="G2" s="12">
        <v>300</v>
      </c>
      <c r="H2" s="12"/>
      <c r="I2" s="13">
        <f>SUM(F2:H2)</f>
        <v>300</v>
      </c>
      <c r="J2" s="14">
        <v>-100</v>
      </c>
      <c r="K2" s="13">
        <f t="shared" ref="K2:K38" si="0">SUMIFS($I:$I,$C:$C,"="&amp;C2,$B:$B,"&lt;="&amp;B2)-SUMIFS($J:$J,$C:$C,"="&amp;C2,$B:$B,"&lt;="&amp;B2)</f>
        <v>-454278</v>
      </c>
      <c r="L2" s="15" t="s">
        <v>14</v>
      </c>
      <c r="M2" s="16" t="s">
        <v>15</v>
      </c>
    </row>
    <row r="3" spans="1:15" x14ac:dyDescent="0.25">
      <c r="A3" s="24">
        <v>2</v>
      </c>
      <c r="B3" s="9">
        <v>45049</v>
      </c>
      <c r="C3" s="10" t="s">
        <v>16</v>
      </c>
      <c r="D3" s="11" t="s">
        <v>17</v>
      </c>
      <c r="E3" s="11" t="s">
        <v>18</v>
      </c>
      <c r="F3" s="12"/>
      <c r="G3" s="12"/>
      <c r="H3" s="12">
        <v>5678</v>
      </c>
      <c r="I3" s="13">
        <f>SUM(F3:H3)</f>
        <v>5678</v>
      </c>
      <c r="J3" s="14"/>
      <c r="K3" s="13">
        <f t="shared" si="0"/>
        <v>5678</v>
      </c>
      <c r="L3" s="15" t="s">
        <v>19</v>
      </c>
      <c r="M3" s="16"/>
    </row>
    <row r="4" spans="1:15" x14ac:dyDescent="0.25">
      <c r="A4" s="24">
        <v>3</v>
      </c>
      <c r="B4" s="9">
        <v>45049</v>
      </c>
      <c r="C4" s="10" t="s">
        <v>11</v>
      </c>
      <c r="D4" s="11" t="s">
        <v>20</v>
      </c>
      <c r="E4" s="11" t="s">
        <v>21</v>
      </c>
      <c r="F4" s="12"/>
      <c r="G4" s="12"/>
      <c r="H4" s="12"/>
      <c r="I4" s="13">
        <f>SUM(F4:H4)</f>
        <v>0</v>
      </c>
      <c r="J4" s="14">
        <v>454678</v>
      </c>
      <c r="K4" s="13">
        <f t="shared" si="0"/>
        <v>-454278</v>
      </c>
      <c r="L4" s="15" t="s">
        <v>22</v>
      </c>
      <c r="M4" s="16"/>
    </row>
    <row r="5" spans="1:15" x14ac:dyDescent="0.25">
      <c r="A5" s="24">
        <v>4</v>
      </c>
      <c r="B5" s="9">
        <v>45079</v>
      </c>
      <c r="C5" s="10" t="s">
        <v>23</v>
      </c>
      <c r="D5" s="11" t="s">
        <v>24</v>
      </c>
      <c r="E5" s="11" t="s">
        <v>25</v>
      </c>
      <c r="F5" s="12"/>
      <c r="G5" s="12">
        <v>2230</v>
      </c>
      <c r="H5" s="12"/>
      <c r="I5" s="13">
        <f>SUM(F5:H5)</f>
        <v>2230</v>
      </c>
      <c r="J5" s="14"/>
      <c r="K5" s="13">
        <f t="shared" si="0"/>
        <v>1235543</v>
      </c>
      <c r="L5" s="15" t="s">
        <v>14</v>
      </c>
      <c r="M5" s="16"/>
    </row>
    <row r="6" spans="1:15" x14ac:dyDescent="0.25">
      <c r="B6" s="9">
        <v>45079</v>
      </c>
      <c r="C6" s="10" t="s">
        <v>23</v>
      </c>
      <c r="D6" s="11" t="s">
        <v>24</v>
      </c>
      <c r="E6" s="11" t="s">
        <v>26</v>
      </c>
      <c r="F6" s="12">
        <v>890</v>
      </c>
      <c r="G6" s="12"/>
      <c r="H6" s="12"/>
      <c r="I6" s="13">
        <f>SUM(F6:H6)</f>
        <v>890</v>
      </c>
      <c r="J6" s="14"/>
      <c r="K6" s="13">
        <f t="shared" si="0"/>
        <v>1235543</v>
      </c>
      <c r="L6" s="15" t="s">
        <v>14</v>
      </c>
      <c r="M6" s="16"/>
    </row>
    <row r="7" spans="1:15" x14ac:dyDescent="0.25">
      <c r="A7" s="24">
        <v>5</v>
      </c>
      <c r="B7" s="9">
        <v>45079</v>
      </c>
      <c r="C7" s="10" t="s">
        <v>23</v>
      </c>
      <c r="D7" s="11" t="s">
        <v>12</v>
      </c>
      <c r="E7" s="11" t="s">
        <v>27</v>
      </c>
      <c r="F7" s="12">
        <v>1234567</v>
      </c>
      <c r="G7" s="12"/>
      <c r="H7" s="12"/>
      <c r="I7" s="13">
        <f>SUM(F7:H7)</f>
        <v>1234567</v>
      </c>
      <c r="J7" s="14">
        <v>2144</v>
      </c>
      <c r="K7" s="13">
        <f t="shared" si="0"/>
        <v>1235543</v>
      </c>
      <c r="L7" s="15" t="s">
        <v>28</v>
      </c>
      <c r="M7" s="16"/>
    </row>
    <row r="8" spans="1:15" x14ac:dyDescent="0.25">
      <c r="A8" s="24">
        <v>6</v>
      </c>
      <c r="B8" s="9">
        <v>45079</v>
      </c>
      <c r="C8" s="10" t="s">
        <v>16</v>
      </c>
      <c r="D8" s="11" t="s">
        <v>29</v>
      </c>
      <c r="E8" s="11" t="s">
        <v>30</v>
      </c>
      <c r="F8" s="12"/>
      <c r="G8" s="12">
        <v>34567</v>
      </c>
      <c r="H8" s="12"/>
      <c r="I8" s="13">
        <f>SUM(F8:H8)</f>
        <v>34567</v>
      </c>
      <c r="J8" s="14"/>
      <c r="K8" s="13">
        <f t="shared" si="0"/>
        <v>75923</v>
      </c>
      <c r="L8" s="15" t="s">
        <v>19</v>
      </c>
      <c r="M8" s="16"/>
    </row>
    <row r="9" spans="1:15" x14ac:dyDescent="0.25">
      <c r="A9" s="24">
        <v>7</v>
      </c>
      <c r="B9" s="9">
        <v>45079</v>
      </c>
      <c r="C9" s="10" t="s">
        <v>16</v>
      </c>
      <c r="D9" s="11" t="s">
        <v>29</v>
      </c>
      <c r="E9" s="11" t="s">
        <v>31</v>
      </c>
      <c r="F9" s="12">
        <v>35678</v>
      </c>
      <c r="G9" s="12"/>
      <c r="H9" s="12"/>
      <c r="I9" s="13">
        <f>SUM(F9:H9)</f>
        <v>35678</v>
      </c>
      <c r="J9" s="14"/>
      <c r="K9" s="13">
        <f>SUMIFS($I:$I,$C:$C,"="&amp;C9,$B:$B,"&lt;="&amp;B9)-SUMIFS($J:$J,$C:$C,"="&amp;C9,$B:$B,"&lt;="&amp;B9)</f>
        <v>75923</v>
      </c>
      <c r="L9" s="15" t="s">
        <v>28</v>
      </c>
      <c r="M9" s="16"/>
      <c r="O9" s="20"/>
    </row>
    <row r="10" spans="1:15" x14ac:dyDescent="0.25">
      <c r="A10" s="24">
        <v>8</v>
      </c>
      <c r="B10" s="9">
        <v>45079</v>
      </c>
      <c r="C10" s="10" t="s">
        <v>32</v>
      </c>
      <c r="D10" s="11" t="s">
        <v>17</v>
      </c>
      <c r="E10" s="11" t="s">
        <v>33</v>
      </c>
      <c r="F10" s="12"/>
      <c r="G10" s="12">
        <v>32423546</v>
      </c>
      <c r="H10" s="12"/>
      <c r="I10" s="13">
        <f>SUM(F10:H10)</f>
        <v>32423546</v>
      </c>
      <c r="J10" s="14"/>
      <c r="K10" s="13">
        <f t="shared" ref="K10:K38" si="1">SUMIFS($I:$I,$C:$C,"="&amp;C10,$B:$B,"&lt;="&amp;B10)-SUMIFS($J:$J,$C:$C,"="&amp;C10,$B:$B,"&lt;="&amp;B10)</f>
        <v>32423546</v>
      </c>
      <c r="L10" s="15" t="s">
        <v>28</v>
      </c>
      <c r="M10" s="16"/>
    </row>
    <row r="11" spans="1:15" x14ac:dyDescent="0.25">
      <c r="B11" s="9">
        <v>45080</v>
      </c>
      <c r="C11" s="10" t="s">
        <v>23</v>
      </c>
      <c r="D11" s="11" t="s">
        <v>29</v>
      </c>
      <c r="E11" s="11" t="s">
        <v>34</v>
      </c>
      <c r="F11" s="12"/>
      <c r="G11" s="12"/>
      <c r="H11" s="12"/>
      <c r="I11" s="13">
        <f>SUM(F11:H11)</f>
        <v>0</v>
      </c>
      <c r="J11" s="14">
        <v>2567</v>
      </c>
      <c r="K11" s="13">
        <f t="shared" si="1"/>
        <v>1232976</v>
      </c>
      <c r="L11" s="15" t="s">
        <v>35</v>
      </c>
      <c r="M11" s="16"/>
    </row>
    <row r="12" spans="1:15" x14ac:dyDescent="0.25">
      <c r="A12" s="24">
        <v>9</v>
      </c>
      <c r="B12" s="9">
        <v>45100</v>
      </c>
      <c r="C12" s="10" t="s">
        <v>16</v>
      </c>
      <c r="D12" s="11" t="s">
        <v>36</v>
      </c>
      <c r="E12" s="11" t="s">
        <v>37</v>
      </c>
      <c r="F12" s="12"/>
      <c r="G12" s="12"/>
      <c r="H12" s="12"/>
      <c r="I12" s="13">
        <f>SUM(F12:H12)</f>
        <v>0</v>
      </c>
      <c r="J12" s="14">
        <v>2134</v>
      </c>
      <c r="K12" s="13">
        <f t="shared" si="1"/>
        <v>73789</v>
      </c>
      <c r="L12" s="15" t="s">
        <v>19</v>
      </c>
      <c r="M12" s="16" t="s">
        <v>88</v>
      </c>
    </row>
    <row r="13" spans="1:15" x14ac:dyDescent="0.25">
      <c r="A13" s="24">
        <v>10</v>
      </c>
      <c r="B13" s="9">
        <v>45108</v>
      </c>
      <c r="C13" s="10" t="s">
        <v>38</v>
      </c>
      <c r="D13" s="11" t="s">
        <v>29</v>
      </c>
      <c r="E13" s="11" t="s">
        <v>39</v>
      </c>
      <c r="F13" s="12">
        <v>100</v>
      </c>
      <c r="G13" s="12"/>
      <c r="H13" s="12"/>
      <c r="I13" s="13">
        <f>SUM(F13:H13)</f>
        <v>100</v>
      </c>
      <c r="J13" s="14">
        <v>1000</v>
      </c>
      <c r="K13" s="13">
        <f t="shared" si="1"/>
        <v>-900</v>
      </c>
      <c r="L13" s="15" t="s">
        <v>19</v>
      </c>
      <c r="M13" s="16"/>
    </row>
    <row r="14" spans="1:15" x14ac:dyDescent="0.25">
      <c r="A14" s="24">
        <v>11</v>
      </c>
      <c r="B14" s="9">
        <v>45108</v>
      </c>
      <c r="C14" s="10" t="s">
        <v>23</v>
      </c>
      <c r="D14" s="11" t="s">
        <v>17</v>
      </c>
      <c r="E14" s="11" t="s">
        <v>40</v>
      </c>
      <c r="F14" s="12"/>
      <c r="G14" s="12">
        <v>12</v>
      </c>
      <c r="H14" s="12"/>
      <c r="I14" s="13">
        <f>SUM(F14:H14)</f>
        <v>12</v>
      </c>
      <c r="J14" s="14"/>
      <c r="K14" s="13">
        <f t="shared" si="1"/>
        <v>1232988</v>
      </c>
      <c r="L14" s="15" t="s">
        <v>14</v>
      </c>
      <c r="M14" s="16"/>
    </row>
    <row r="15" spans="1:15" x14ac:dyDescent="0.25">
      <c r="A15" s="24">
        <v>12</v>
      </c>
      <c r="B15" s="9">
        <v>45108</v>
      </c>
      <c r="C15" s="10" t="s">
        <v>16</v>
      </c>
      <c r="D15" s="11" t="s">
        <v>20</v>
      </c>
      <c r="E15" s="11" t="s">
        <v>41</v>
      </c>
      <c r="F15" s="12"/>
      <c r="G15" s="12"/>
      <c r="H15" s="12">
        <v>1234</v>
      </c>
      <c r="I15" s="13">
        <f>SUM(F15:H15)</f>
        <v>1234</v>
      </c>
      <c r="J15" s="14">
        <v>123456</v>
      </c>
      <c r="K15" s="13">
        <f t="shared" si="1"/>
        <v>-48433</v>
      </c>
      <c r="L15" s="15" t="s">
        <v>19</v>
      </c>
      <c r="M15" s="16"/>
    </row>
    <row r="16" spans="1:15" x14ac:dyDescent="0.25">
      <c r="B16" s="9">
        <v>45111</v>
      </c>
      <c r="C16" s="10" t="s">
        <v>32</v>
      </c>
      <c r="D16" s="11" t="s">
        <v>29</v>
      </c>
      <c r="E16" s="11" t="s">
        <v>42</v>
      </c>
      <c r="F16" s="12"/>
      <c r="G16" s="12">
        <v>2345</v>
      </c>
      <c r="H16" s="12"/>
      <c r="I16" s="13">
        <f>SUM(F16:H16)</f>
        <v>2345</v>
      </c>
      <c r="J16" s="14"/>
      <c r="K16" s="13">
        <f t="shared" si="1"/>
        <v>32425891</v>
      </c>
      <c r="L16" s="15" t="s">
        <v>35</v>
      </c>
      <c r="M16" s="16" t="s">
        <v>85</v>
      </c>
    </row>
    <row r="17" spans="1:13" x14ac:dyDescent="0.25">
      <c r="A17" s="24">
        <v>13</v>
      </c>
      <c r="B17" s="9">
        <v>45112</v>
      </c>
      <c r="C17" s="10" t="s">
        <v>11</v>
      </c>
      <c r="D17" s="11" t="s">
        <v>12</v>
      </c>
      <c r="E17" s="11" t="s">
        <v>27</v>
      </c>
      <c r="F17" s="12"/>
      <c r="G17" s="12"/>
      <c r="H17" s="12">
        <v>523</v>
      </c>
      <c r="I17" s="13">
        <f>SUM(F17:H17)</f>
        <v>523</v>
      </c>
      <c r="J17" s="14"/>
      <c r="K17" s="13">
        <f t="shared" si="1"/>
        <v>-453755</v>
      </c>
      <c r="L17" s="15" t="s">
        <v>43</v>
      </c>
      <c r="M17" s="16"/>
    </row>
    <row r="18" spans="1:13" x14ac:dyDescent="0.25">
      <c r="A18" s="24">
        <v>14</v>
      </c>
      <c r="B18" s="9">
        <v>45113</v>
      </c>
      <c r="C18" s="10" t="s">
        <v>11</v>
      </c>
      <c r="D18" s="11" t="s">
        <v>12</v>
      </c>
      <c r="E18" s="11" t="s">
        <v>13</v>
      </c>
      <c r="F18" s="12"/>
      <c r="G18" s="12">
        <v>45676</v>
      </c>
      <c r="H18" s="12"/>
      <c r="I18" s="13">
        <f>SUM(F18:H18)</f>
        <v>45676</v>
      </c>
      <c r="J18" s="14"/>
      <c r="K18" s="13">
        <f t="shared" si="1"/>
        <v>-408079</v>
      </c>
      <c r="L18" s="15" t="s">
        <v>43</v>
      </c>
      <c r="M18" s="16"/>
    </row>
    <row r="19" spans="1:13" x14ac:dyDescent="0.25">
      <c r="A19" s="24">
        <v>15</v>
      </c>
      <c r="B19" s="9">
        <v>45139</v>
      </c>
      <c r="C19" s="10" t="s">
        <v>32</v>
      </c>
      <c r="D19" s="11" t="s">
        <v>24</v>
      </c>
      <c r="E19" s="11" t="s">
        <v>44</v>
      </c>
      <c r="F19" s="12">
        <v>200</v>
      </c>
      <c r="G19" s="12"/>
      <c r="H19" s="12"/>
      <c r="I19" s="13">
        <f>SUM(F19:H19)</f>
        <v>200</v>
      </c>
      <c r="J19" s="14">
        <v>500</v>
      </c>
      <c r="K19" s="13">
        <f t="shared" si="1"/>
        <v>32424357</v>
      </c>
      <c r="L19" s="15" t="s">
        <v>22</v>
      </c>
      <c r="M19" s="16"/>
    </row>
    <row r="20" spans="1:13" x14ac:dyDescent="0.25">
      <c r="A20" s="24">
        <v>16</v>
      </c>
      <c r="B20" s="9">
        <v>45139</v>
      </c>
      <c r="C20" s="10" t="s">
        <v>23</v>
      </c>
      <c r="D20" s="11" t="s">
        <v>36</v>
      </c>
      <c r="E20" s="11" t="s">
        <v>45</v>
      </c>
      <c r="F20" s="12"/>
      <c r="G20" s="12"/>
      <c r="H20" s="12">
        <v>123</v>
      </c>
      <c r="I20" s="13">
        <f>SUM(F20:H20)</f>
        <v>123</v>
      </c>
      <c r="J20" s="14"/>
      <c r="K20" s="13">
        <f t="shared" si="1"/>
        <v>1233111</v>
      </c>
      <c r="L20" s="15" t="s">
        <v>14</v>
      </c>
      <c r="M20" s="16" t="s">
        <v>86</v>
      </c>
    </row>
    <row r="21" spans="1:13" x14ac:dyDescent="0.25">
      <c r="B21" s="9">
        <v>45139</v>
      </c>
      <c r="C21" s="10" t="s">
        <v>32</v>
      </c>
      <c r="D21" s="11" t="s">
        <v>20</v>
      </c>
      <c r="E21" s="11" t="s">
        <v>46</v>
      </c>
      <c r="F21" s="12"/>
      <c r="G21" s="12"/>
      <c r="H21" s="12"/>
      <c r="I21" s="13">
        <f>SUM(F21:H21)</f>
        <v>0</v>
      </c>
      <c r="J21" s="14">
        <v>1234</v>
      </c>
      <c r="K21" s="13">
        <f t="shared" si="1"/>
        <v>32424357</v>
      </c>
      <c r="L21" s="15" t="s">
        <v>43</v>
      </c>
      <c r="M21" s="16"/>
    </row>
    <row r="22" spans="1:13" x14ac:dyDescent="0.25">
      <c r="A22" s="24">
        <v>17</v>
      </c>
      <c r="B22" s="9">
        <v>45142</v>
      </c>
      <c r="C22" s="10" t="s">
        <v>32</v>
      </c>
      <c r="D22" s="11" t="s">
        <v>36</v>
      </c>
      <c r="E22" s="11" t="s">
        <v>47</v>
      </c>
      <c r="F22" s="12"/>
      <c r="G22" s="12"/>
      <c r="H22" s="12">
        <v>132352</v>
      </c>
      <c r="I22" s="13">
        <f>SUM(F22:H22)</f>
        <v>132352</v>
      </c>
      <c r="J22" s="14"/>
      <c r="K22" s="13">
        <f t="shared" si="1"/>
        <v>32556709</v>
      </c>
      <c r="L22" s="15" t="s">
        <v>35</v>
      </c>
      <c r="M22" s="16"/>
    </row>
    <row r="23" spans="1:13" x14ac:dyDescent="0.25">
      <c r="A23" s="24">
        <v>18</v>
      </c>
      <c r="B23" s="9">
        <v>45143</v>
      </c>
      <c r="C23" s="10" t="s">
        <v>38</v>
      </c>
      <c r="D23" s="11" t="s">
        <v>24</v>
      </c>
      <c r="E23" s="11" t="s">
        <v>48</v>
      </c>
      <c r="F23" s="12"/>
      <c r="G23" s="12">
        <v>34000</v>
      </c>
      <c r="H23" s="12"/>
      <c r="I23" s="13">
        <f>SUM(F23:H23)</f>
        <v>34000</v>
      </c>
      <c r="J23" s="14">
        <v>124</v>
      </c>
      <c r="K23" s="13">
        <f t="shared" si="1"/>
        <v>27023</v>
      </c>
      <c r="L23" s="15" t="s">
        <v>28</v>
      </c>
      <c r="M23" s="16" t="s">
        <v>87</v>
      </c>
    </row>
    <row r="24" spans="1:13" x14ac:dyDescent="0.25">
      <c r="A24" s="24">
        <v>19</v>
      </c>
      <c r="B24" s="9">
        <v>45143</v>
      </c>
      <c r="C24" s="10" t="s">
        <v>16</v>
      </c>
      <c r="D24" s="11" t="s">
        <v>17</v>
      </c>
      <c r="E24" s="11" t="s">
        <v>49</v>
      </c>
      <c r="F24" s="12">
        <v>1245</v>
      </c>
      <c r="G24" s="12"/>
      <c r="H24" s="12"/>
      <c r="I24" s="13">
        <f>SUM(F24:H24)</f>
        <v>1245</v>
      </c>
      <c r="J24" s="14"/>
      <c r="K24" s="13">
        <f t="shared" si="1"/>
        <v>-47188</v>
      </c>
      <c r="L24" s="15" t="s">
        <v>19</v>
      </c>
      <c r="M24" s="16"/>
    </row>
    <row r="25" spans="1:13" x14ac:dyDescent="0.25">
      <c r="A25" s="24">
        <v>20</v>
      </c>
      <c r="B25" s="9">
        <v>45143</v>
      </c>
      <c r="C25" s="10" t="s">
        <v>38</v>
      </c>
      <c r="D25" s="11" t="s">
        <v>29</v>
      </c>
      <c r="E25" s="11" t="s">
        <v>42</v>
      </c>
      <c r="F25" s="12">
        <v>500</v>
      </c>
      <c r="G25" s="12"/>
      <c r="H25" s="12"/>
      <c r="I25" s="13">
        <f>SUM(F25:H25)</f>
        <v>500</v>
      </c>
      <c r="J25" s="14">
        <v>6453</v>
      </c>
      <c r="K25" s="13">
        <f t="shared" si="1"/>
        <v>27023</v>
      </c>
      <c r="L25" s="15" t="s">
        <v>14</v>
      </c>
      <c r="M25" s="16"/>
    </row>
    <row r="26" spans="1:13" x14ac:dyDescent="0.25">
      <c r="B26" s="9">
        <v>45145</v>
      </c>
      <c r="C26" s="10" t="s">
        <v>32</v>
      </c>
      <c r="D26" s="11" t="s">
        <v>24</v>
      </c>
      <c r="E26" s="11" t="s">
        <v>50</v>
      </c>
      <c r="F26" s="12"/>
      <c r="G26" s="12"/>
      <c r="H26" s="12">
        <v>4567</v>
      </c>
      <c r="I26" s="13">
        <f>SUM(F26:H26)</f>
        <v>4567</v>
      </c>
      <c r="J26" s="14"/>
      <c r="K26" s="13">
        <f t="shared" si="1"/>
        <v>32636919</v>
      </c>
      <c r="L26" s="15" t="s">
        <v>28</v>
      </c>
      <c r="M26" s="16"/>
    </row>
    <row r="27" spans="1:13" x14ac:dyDescent="0.25">
      <c r="A27" s="24">
        <v>21</v>
      </c>
      <c r="B27" s="9">
        <v>45145</v>
      </c>
      <c r="C27" s="10" t="s">
        <v>32</v>
      </c>
      <c r="D27" s="11" t="s">
        <v>36</v>
      </c>
      <c r="E27" s="11" t="s">
        <v>51</v>
      </c>
      <c r="F27" s="12">
        <v>75643</v>
      </c>
      <c r="G27" s="12"/>
      <c r="H27" s="12"/>
      <c r="I27" s="13">
        <f>SUM(F27:H27)</f>
        <v>75643</v>
      </c>
      <c r="J27" s="14"/>
      <c r="K27" s="13">
        <f t="shared" si="1"/>
        <v>32636919</v>
      </c>
      <c r="L27" s="15" t="s">
        <v>35</v>
      </c>
      <c r="M27" s="16"/>
    </row>
    <row r="28" spans="1:13" x14ac:dyDescent="0.25">
      <c r="A28" s="24">
        <v>22</v>
      </c>
      <c r="B28" s="9">
        <v>45154</v>
      </c>
      <c r="C28" s="10" t="s">
        <v>38</v>
      </c>
      <c r="D28" s="11" t="s">
        <v>29</v>
      </c>
      <c r="E28" s="11" t="s">
        <v>42</v>
      </c>
      <c r="F28" s="12">
        <v>123</v>
      </c>
      <c r="G28" s="12"/>
      <c r="H28" s="12"/>
      <c r="I28" s="13">
        <f>SUM(F28:H28)</f>
        <v>123</v>
      </c>
      <c r="J28" s="14">
        <v>1</v>
      </c>
      <c r="K28" s="13">
        <f t="shared" si="1"/>
        <v>27145</v>
      </c>
      <c r="L28" s="15" t="s">
        <v>19</v>
      </c>
      <c r="M28" s="16"/>
    </row>
    <row r="29" spans="1:13" x14ac:dyDescent="0.25">
      <c r="A29" s="24">
        <v>23</v>
      </c>
      <c r="B29" s="9">
        <v>45177</v>
      </c>
      <c r="C29" s="10" t="s">
        <v>11</v>
      </c>
      <c r="D29" s="11" t="s">
        <v>12</v>
      </c>
      <c r="E29" s="11" t="s">
        <v>52</v>
      </c>
      <c r="F29" s="12">
        <v>65453</v>
      </c>
      <c r="G29" s="12"/>
      <c r="H29" s="12"/>
      <c r="I29" s="13">
        <f>SUM(F29:H29)</f>
        <v>65453</v>
      </c>
      <c r="J29" s="14"/>
      <c r="K29" s="13">
        <f t="shared" si="1"/>
        <v>-342626</v>
      </c>
      <c r="L29" s="15" t="s">
        <v>43</v>
      </c>
      <c r="M29" s="16"/>
    </row>
    <row r="30" spans="1:13" x14ac:dyDescent="0.25">
      <c r="A30" s="24">
        <v>24</v>
      </c>
      <c r="B30" s="9"/>
      <c r="C30" s="10"/>
      <c r="D30" s="11"/>
      <c r="E30" s="11"/>
      <c r="F30" s="12"/>
      <c r="G30" s="12"/>
      <c r="H30" s="12"/>
      <c r="I30" s="13">
        <f>SUM(F30:H30)</f>
        <v>0</v>
      </c>
      <c r="J30" s="14"/>
      <c r="K30" s="13">
        <f t="shared" si="1"/>
        <v>0</v>
      </c>
      <c r="L30" s="15"/>
      <c r="M30" s="16"/>
    </row>
    <row r="31" spans="1:13" x14ac:dyDescent="0.25">
      <c r="B31" s="9"/>
      <c r="C31" s="10"/>
      <c r="D31" s="11"/>
      <c r="E31" s="11"/>
      <c r="F31" s="12"/>
      <c r="G31" s="12"/>
      <c r="H31" s="12"/>
      <c r="I31" s="13">
        <f t="shared" ref="I2:I38" si="2">SUM(F31:H31)</f>
        <v>0</v>
      </c>
      <c r="J31" s="14"/>
      <c r="K31" s="13">
        <f t="shared" si="1"/>
        <v>0</v>
      </c>
      <c r="L31" s="15"/>
      <c r="M31" s="16"/>
    </row>
    <row r="32" spans="1:13" x14ac:dyDescent="0.25">
      <c r="A32" s="24">
        <v>25</v>
      </c>
      <c r="B32" s="9"/>
      <c r="C32" s="10"/>
      <c r="D32" s="11"/>
      <c r="E32" s="11"/>
      <c r="F32" s="12"/>
      <c r="G32" s="12"/>
      <c r="H32" s="12"/>
      <c r="I32" s="13">
        <f t="shared" si="2"/>
        <v>0</v>
      </c>
      <c r="J32" s="14"/>
      <c r="K32" s="13">
        <f t="shared" si="1"/>
        <v>0</v>
      </c>
      <c r="L32" s="15"/>
      <c r="M32" s="16"/>
    </row>
    <row r="33" spans="1:13" x14ac:dyDescent="0.25">
      <c r="A33" s="24">
        <v>26</v>
      </c>
      <c r="B33" s="9"/>
      <c r="C33" s="10"/>
      <c r="D33" s="11"/>
      <c r="E33" s="11"/>
      <c r="F33" s="12"/>
      <c r="G33" s="12"/>
      <c r="H33" s="12"/>
      <c r="I33" s="13">
        <f t="shared" si="2"/>
        <v>0</v>
      </c>
      <c r="J33" s="14"/>
      <c r="K33" s="13">
        <f t="shared" si="1"/>
        <v>0</v>
      </c>
      <c r="L33" s="15"/>
      <c r="M33" s="16"/>
    </row>
    <row r="34" spans="1:13" x14ac:dyDescent="0.25">
      <c r="A34" s="24">
        <v>27</v>
      </c>
      <c r="B34" s="9"/>
      <c r="C34" s="10"/>
      <c r="D34" s="11"/>
      <c r="E34" s="11"/>
      <c r="F34" s="12"/>
      <c r="G34" s="12"/>
      <c r="H34" s="12"/>
      <c r="I34" s="13">
        <f t="shared" si="2"/>
        <v>0</v>
      </c>
      <c r="J34" s="14"/>
      <c r="K34" s="13">
        <f t="shared" si="1"/>
        <v>0</v>
      </c>
      <c r="L34" s="15"/>
      <c r="M34" s="16"/>
    </row>
    <row r="35" spans="1:13" x14ac:dyDescent="0.25">
      <c r="A35" s="24">
        <v>28</v>
      </c>
      <c r="B35" s="9"/>
      <c r="C35" s="10"/>
      <c r="D35" s="11"/>
      <c r="E35" s="11"/>
      <c r="F35" s="12"/>
      <c r="G35" s="12"/>
      <c r="H35" s="12"/>
      <c r="I35" s="13">
        <f t="shared" si="2"/>
        <v>0</v>
      </c>
      <c r="J35" s="14"/>
      <c r="K35" s="13">
        <f t="shared" si="1"/>
        <v>0</v>
      </c>
      <c r="L35" s="15"/>
      <c r="M35" s="16"/>
    </row>
    <row r="36" spans="1:13" x14ac:dyDescent="0.25">
      <c r="B36" s="9"/>
      <c r="C36" s="10"/>
      <c r="D36" s="11"/>
      <c r="E36" s="11"/>
      <c r="F36" s="12"/>
      <c r="G36" s="12"/>
      <c r="H36" s="12"/>
      <c r="I36" s="13">
        <f t="shared" si="2"/>
        <v>0</v>
      </c>
      <c r="J36" s="14"/>
      <c r="K36" s="13">
        <f t="shared" si="1"/>
        <v>0</v>
      </c>
      <c r="L36" s="15"/>
      <c r="M36" s="16"/>
    </row>
    <row r="37" spans="1:13" x14ac:dyDescent="0.25">
      <c r="A37" s="24">
        <v>29</v>
      </c>
      <c r="B37" s="9"/>
      <c r="C37" s="10"/>
      <c r="D37" s="11"/>
      <c r="E37" s="11"/>
      <c r="F37" s="12"/>
      <c r="G37" s="12"/>
      <c r="H37" s="12"/>
      <c r="I37" s="13">
        <f t="shared" si="2"/>
        <v>0</v>
      </c>
      <c r="J37" s="14"/>
      <c r="K37" s="13">
        <f t="shared" si="1"/>
        <v>0</v>
      </c>
      <c r="L37" s="15"/>
      <c r="M37" s="16"/>
    </row>
    <row r="38" spans="1:13" x14ac:dyDescent="0.25">
      <c r="A38" s="24">
        <v>30</v>
      </c>
      <c r="B38" s="9"/>
      <c r="C38" s="10"/>
      <c r="D38" s="11"/>
      <c r="E38" s="11"/>
      <c r="F38" s="12"/>
      <c r="G38" s="12"/>
      <c r="H38" s="12"/>
      <c r="I38" s="13">
        <f t="shared" si="2"/>
        <v>0</v>
      </c>
      <c r="J38" s="14"/>
      <c r="K38" s="13">
        <f t="shared" si="1"/>
        <v>0</v>
      </c>
      <c r="L38" s="15"/>
      <c r="M38" s="16"/>
    </row>
  </sheetData>
  <autoFilter ref="B1:M38" xr:uid="{8E46B42F-3763-4969-A7A4-40D4210B9ACE}"/>
  <dataValidations count="3">
    <dataValidation type="list" allowBlank="1" showInputMessage="1" showErrorMessage="1" error="Выбирайте из утвержденного списка" sqref="E2:E38" xr:uid="{EE01A8F9-1ECC-4F18-960C-D06C369273F4}">
      <formula1>INDIRECT($D2)</formula1>
    </dataValidation>
    <dataValidation type="decimal" allowBlank="1" showInputMessage="1" showErrorMessage="1" errorTitle="Суммы" error="Вводите только число" sqref="F2:K38" xr:uid="{C5726223-A76C-466E-AA5D-D06641D87997}">
      <formula1>-100000000</formula1>
      <formula2>100000000</formula2>
    </dataValidation>
    <dataValidation type="date" allowBlank="1" showInputMessage="1" showErrorMessage="1" sqref="B2:B38" xr:uid="{4F4F8F99-02B7-47FB-8995-13C3AEE5A422}">
      <formula1>44562</formula1>
      <formula2>47848</formula2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100" orientation="landscape" blackAndWhite="1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92E518-E5BD-4D75-8BC2-91F9C560AE8A}">
          <x14:formula1>
            <xm:f>Справочники!$I$2:$I$6</xm:f>
          </x14:formula1>
          <xm:sqref>C2:C38</xm:sqref>
        </x14:dataValidation>
        <x14:dataValidation type="list" allowBlank="1" showInputMessage="1" showErrorMessage="1" error="Вводите из справочника" xr:uid="{A168E58B-F071-46C6-BDBE-600B032005AC}">
          <x14:formula1>
            <xm:f>Справочники!$A$1:$F$1</xm:f>
          </x14:formula1>
          <xm:sqref>D2:D38</xm:sqref>
        </x14:dataValidation>
        <x14:dataValidation type="list" allowBlank="1" showInputMessage="1" showErrorMessage="1" error="Вводите из справочника" xr:uid="{3BC01851-F69D-48C4-9873-0CB41BA5BDF7}">
          <x14:formula1>
            <xm:f>Справочники!$K$1:$K$7</xm:f>
          </x14:formula1>
          <xm:sqref>L2:L38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D726-CC47-4E35-A61B-D74A57A2B2D3}">
  <sheetPr>
    <pageSetUpPr fitToPage="1"/>
  </sheetPr>
  <dimension ref="B1:G11"/>
  <sheetViews>
    <sheetView showGridLines="0" zoomScale="90" zoomScaleNormal="90" workbookViewId="0">
      <selection activeCell="D32" sqref="D32"/>
    </sheetView>
  </sheetViews>
  <sheetFormatPr defaultRowHeight="15" x14ac:dyDescent="0.25"/>
  <cols>
    <col min="1" max="1" width="2.85546875" customWidth="1"/>
    <col min="2" max="2" width="30.42578125" customWidth="1"/>
    <col min="3" max="3" width="20.7109375" customWidth="1"/>
    <col min="4" max="4" width="30.7109375" customWidth="1"/>
    <col min="5" max="5" width="16.28515625" customWidth="1"/>
    <col min="6" max="6" width="17.5703125" customWidth="1"/>
    <col min="7" max="7" width="15.28515625" customWidth="1"/>
  </cols>
  <sheetData>
    <row r="1" spans="2:7" ht="21" x14ac:dyDescent="0.35">
      <c r="B1" s="21" t="s">
        <v>80</v>
      </c>
      <c r="F1" s="22" t="s">
        <v>81</v>
      </c>
      <c r="G1" s="23">
        <f ca="1">TODAY()</f>
        <v>45154</v>
      </c>
    </row>
    <row r="2" spans="2:7" ht="9.75" customHeight="1" x14ac:dyDescent="0.25"/>
    <row r="3" spans="2:7" ht="9.75" customHeight="1" x14ac:dyDescent="0.25"/>
    <row r="4" spans="2:7" x14ac:dyDescent="0.25">
      <c r="B4" s="18" t="s">
        <v>75</v>
      </c>
      <c r="C4" s="18" t="s">
        <v>2</v>
      </c>
      <c r="D4" s="18" t="s">
        <v>3</v>
      </c>
      <c r="E4" t="s">
        <v>78</v>
      </c>
      <c r="F4" t="s">
        <v>79</v>
      </c>
      <c r="G4" t="s">
        <v>83</v>
      </c>
    </row>
    <row r="5" spans="2:7" x14ac:dyDescent="0.25">
      <c r="B5" s="19" t="s">
        <v>23</v>
      </c>
      <c r="E5" s="20">
        <v>1237822</v>
      </c>
      <c r="F5" s="20">
        <v>4711</v>
      </c>
      <c r="G5" s="20">
        <v>1233111</v>
      </c>
    </row>
    <row r="6" spans="2:7" x14ac:dyDescent="0.25">
      <c r="B6" s="19" t="s">
        <v>16</v>
      </c>
      <c r="E6" s="20">
        <v>78402</v>
      </c>
      <c r="F6" s="20">
        <v>125590</v>
      </c>
      <c r="G6" s="20">
        <v>-47188</v>
      </c>
    </row>
    <row r="7" spans="2:7" x14ac:dyDescent="0.25">
      <c r="B7" s="19" t="s">
        <v>32</v>
      </c>
      <c r="E7" s="20">
        <v>32638653</v>
      </c>
      <c r="F7" s="20">
        <v>1734</v>
      </c>
      <c r="G7" s="20">
        <v>32636919</v>
      </c>
    </row>
    <row r="8" spans="2:7" x14ac:dyDescent="0.25">
      <c r="B8" s="19" t="s">
        <v>11</v>
      </c>
      <c r="E8" s="20">
        <v>111952</v>
      </c>
      <c r="F8" s="20">
        <v>454578</v>
      </c>
      <c r="G8" s="20">
        <v>-342626</v>
      </c>
    </row>
    <row r="9" spans="2:7" x14ac:dyDescent="0.25">
      <c r="B9" s="19" t="s">
        <v>38</v>
      </c>
      <c r="E9" s="20">
        <v>34723</v>
      </c>
      <c r="F9" s="20">
        <v>7578</v>
      </c>
      <c r="G9" s="20">
        <v>27145</v>
      </c>
    </row>
    <row r="10" spans="2:7" x14ac:dyDescent="0.25">
      <c r="B10" s="19" t="s">
        <v>76</v>
      </c>
      <c r="E10" s="20">
        <v>0</v>
      </c>
      <c r="F10" s="20"/>
      <c r="G10" s="20">
        <v>0</v>
      </c>
    </row>
    <row r="11" spans="2:7" x14ac:dyDescent="0.25">
      <c r="B11" s="19" t="s">
        <v>77</v>
      </c>
      <c r="E11" s="20">
        <v>34101552</v>
      </c>
      <c r="F11" s="20">
        <v>594191</v>
      </c>
      <c r="G11" s="20">
        <v>33507361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fitToHeight="20" orientation="landscape" blackAndWhite="1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8C2C-E2D5-4294-8D6D-7B80C6B3D374}">
  <dimension ref="B1:F11"/>
  <sheetViews>
    <sheetView showGridLines="0" workbookViewId="0">
      <selection activeCell="E27" sqref="E27"/>
    </sheetView>
  </sheetViews>
  <sheetFormatPr defaultRowHeight="15" x14ac:dyDescent="0.25"/>
  <cols>
    <col min="1" max="1" width="2.85546875" customWidth="1"/>
    <col min="2" max="2" width="30.42578125" customWidth="1"/>
    <col min="3" max="3" width="20.7109375" customWidth="1"/>
    <col min="4" max="4" width="16.5703125" customWidth="1"/>
    <col min="5" max="5" width="16.28515625" customWidth="1"/>
    <col min="6" max="6" width="17.140625" customWidth="1"/>
  </cols>
  <sheetData>
    <row r="1" spans="2:6" ht="21" x14ac:dyDescent="0.35">
      <c r="B1" s="21" t="s">
        <v>82</v>
      </c>
      <c r="D1" s="22" t="s">
        <v>81</v>
      </c>
      <c r="E1" s="23">
        <f ca="1">TODAY()</f>
        <v>45154</v>
      </c>
    </row>
    <row r="2" spans="2:6" ht="25.5" customHeight="1" x14ac:dyDescent="0.25">
      <c r="B2" s="18" t="s">
        <v>1</v>
      </c>
      <c r="C2" t="s">
        <v>16</v>
      </c>
    </row>
    <row r="4" spans="2:6" x14ac:dyDescent="0.25">
      <c r="B4" s="18" t="s">
        <v>75</v>
      </c>
      <c r="C4" s="18" t="s">
        <v>3</v>
      </c>
      <c r="D4" t="s">
        <v>78</v>
      </c>
      <c r="E4" t="s">
        <v>79</v>
      </c>
      <c r="F4" t="s">
        <v>83</v>
      </c>
    </row>
    <row r="5" spans="2:6" x14ac:dyDescent="0.25">
      <c r="B5" s="19" t="s">
        <v>29</v>
      </c>
      <c r="C5" s="19" t="s">
        <v>30</v>
      </c>
      <c r="D5" s="20">
        <v>34567</v>
      </c>
      <c r="E5" s="20"/>
      <c r="F5" s="20">
        <v>34567</v>
      </c>
    </row>
    <row r="6" spans="2:6" x14ac:dyDescent="0.25">
      <c r="C6" s="19" t="s">
        <v>31</v>
      </c>
      <c r="D6" s="20">
        <v>35678</v>
      </c>
      <c r="E6" s="20"/>
      <c r="F6" s="20">
        <v>35678</v>
      </c>
    </row>
    <row r="7" spans="2:6" x14ac:dyDescent="0.25">
      <c r="B7" s="19" t="s">
        <v>17</v>
      </c>
      <c r="C7" s="19" t="s">
        <v>18</v>
      </c>
      <c r="D7" s="20">
        <v>5678</v>
      </c>
      <c r="E7" s="20"/>
      <c r="F7" s="20">
        <v>5678</v>
      </c>
    </row>
    <row r="8" spans="2:6" x14ac:dyDescent="0.25">
      <c r="C8" s="19" t="s">
        <v>49</v>
      </c>
      <c r="D8" s="20">
        <v>1245</v>
      </c>
      <c r="E8" s="20"/>
      <c r="F8" s="20">
        <v>1245</v>
      </c>
    </row>
    <row r="9" spans="2:6" x14ac:dyDescent="0.25">
      <c r="B9" s="19" t="s">
        <v>20</v>
      </c>
      <c r="C9" s="19" t="s">
        <v>41</v>
      </c>
      <c r="D9" s="20">
        <v>1234</v>
      </c>
      <c r="E9" s="20">
        <v>123456</v>
      </c>
      <c r="F9" s="20">
        <v>-122222</v>
      </c>
    </row>
    <row r="10" spans="2:6" x14ac:dyDescent="0.25">
      <c r="B10" s="19" t="s">
        <v>36</v>
      </c>
      <c r="C10" s="19" t="s">
        <v>37</v>
      </c>
      <c r="D10" s="20">
        <v>0</v>
      </c>
      <c r="E10" s="20">
        <v>2134</v>
      </c>
      <c r="F10" s="20">
        <v>-2134</v>
      </c>
    </row>
    <row r="11" spans="2:6" x14ac:dyDescent="0.25">
      <c r="B11" s="19" t="s">
        <v>77</v>
      </c>
      <c r="D11" s="20">
        <v>78402</v>
      </c>
      <c r="E11" s="20">
        <v>125590</v>
      </c>
      <c r="F11" s="20">
        <v>-47188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blackAndWhite="1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F422-7EFB-411D-B5E3-1A623B3EE41F}">
  <dimension ref="A1:K15"/>
  <sheetViews>
    <sheetView zoomScale="80" zoomScaleNormal="80" workbookViewId="0">
      <selection activeCell="K5" sqref="K5"/>
    </sheetView>
  </sheetViews>
  <sheetFormatPr defaultRowHeight="15" x14ac:dyDescent="0.25"/>
  <cols>
    <col min="1" max="1" width="22" customWidth="1"/>
    <col min="2" max="2" width="37.5703125" customWidth="1"/>
    <col min="3" max="3" width="32.42578125" customWidth="1"/>
    <col min="4" max="6" width="22" customWidth="1"/>
    <col min="7" max="8" width="4.5703125" customWidth="1"/>
    <col min="9" max="9" width="22" customWidth="1"/>
    <col min="10" max="10" width="6.140625" customWidth="1"/>
    <col min="11" max="11" width="22" customWidth="1"/>
  </cols>
  <sheetData>
    <row r="1" spans="1:11" x14ac:dyDescent="0.25">
      <c r="A1" t="s">
        <v>20</v>
      </c>
      <c r="B1" t="s">
        <v>24</v>
      </c>
      <c r="C1" t="s">
        <v>29</v>
      </c>
      <c r="D1" t="s">
        <v>36</v>
      </c>
      <c r="E1" t="s">
        <v>17</v>
      </c>
      <c r="F1" t="s">
        <v>12</v>
      </c>
      <c r="I1" t="s">
        <v>1</v>
      </c>
      <c r="K1" t="s">
        <v>53</v>
      </c>
    </row>
    <row r="2" spans="1:11" x14ac:dyDescent="0.25">
      <c r="A2" t="s">
        <v>46</v>
      </c>
      <c r="B2" t="s">
        <v>48</v>
      </c>
      <c r="C2" t="s">
        <v>54</v>
      </c>
      <c r="D2" t="s">
        <v>55</v>
      </c>
      <c r="E2" t="s">
        <v>56</v>
      </c>
      <c r="F2" t="s">
        <v>27</v>
      </c>
      <c r="I2" t="s">
        <v>23</v>
      </c>
      <c r="K2" t="s">
        <v>14</v>
      </c>
    </row>
    <row r="3" spans="1:11" x14ac:dyDescent="0.25">
      <c r="A3" t="s">
        <v>41</v>
      </c>
      <c r="B3" t="s">
        <v>57</v>
      </c>
      <c r="C3" t="s">
        <v>58</v>
      </c>
      <c r="D3" t="s">
        <v>37</v>
      </c>
      <c r="E3" t="s">
        <v>40</v>
      </c>
      <c r="F3" t="s">
        <v>13</v>
      </c>
      <c r="I3" t="s">
        <v>16</v>
      </c>
      <c r="K3" t="s">
        <v>19</v>
      </c>
    </row>
    <row r="4" spans="1:11" x14ac:dyDescent="0.25">
      <c r="A4" t="s">
        <v>21</v>
      </c>
      <c r="B4" t="s">
        <v>59</v>
      </c>
      <c r="C4" t="s">
        <v>30</v>
      </c>
      <c r="D4" t="s">
        <v>60</v>
      </c>
      <c r="E4" t="s">
        <v>33</v>
      </c>
      <c r="F4" t="s">
        <v>52</v>
      </c>
      <c r="I4" t="s">
        <v>32</v>
      </c>
      <c r="K4" t="s">
        <v>28</v>
      </c>
    </row>
    <row r="5" spans="1:11" x14ac:dyDescent="0.25">
      <c r="A5" t="s">
        <v>61</v>
      </c>
      <c r="B5" t="s">
        <v>62</v>
      </c>
      <c r="C5" t="s">
        <v>39</v>
      </c>
      <c r="D5" t="s">
        <v>63</v>
      </c>
      <c r="E5" t="s">
        <v>18</v>
      </c>
      <c r="I5" t="s">
        <v>11</v>
      </c>
      <c r="K5" t="s">
        <v>35</v>
      </c>
    </row>
    <row r="6" spans="1:11" x14ac:dyDescent="0.25">
      <c r="A6" t="s">
        <v>64</v>
      </c>
      <c r="B6" t="s">
        <v>65</v>
      </c>
      <c r="C6" t="s">
        <v>31</v>
      </c>
      <c r="D6" t="s">
        <v>51</v>
      </c>
      <c r="E6" t="s">
        <v>49</v>
      </c>
      <c r="I6" t="s">
        <v>38</v>
      </c>
      <c r="K6" t="s">
        <v>43</v>
      </c>
    </row>
    <row r="7" spans="1:11" x14ac:dyDescent="0.25">
      <c r="A7" t="s">
        <v>66</v>
      </c>
      <c r="B7" t="s">
        <v>44</v>
      </c>
      <c r="C7" t="s">
        <v>42</v>
      </c>
      <c r="D7" t="s">
        <v>47</v>
      </c>
      <c r="K7" t="s">
        <v>22</v>
      </c>
    </row>
    <row r="8" spans="1:11" x14ac:dyDescent="0.25">
      <c r="A8" t="s">
        <v>67</v>
      </c>
      <c r="B8" t="s">
        <v>68</v>
      </c>
      <c r="C8" t="s">
        <v>34</v>
      </c>
      <c r="D8" t="s">
        <v>45</v>
      </c>
    </row>
    <row r="9" spans="1:11" x14ac:dyDescent="0.25">
      <c r="A9" t="s">
        <v>69</v>
      </c>
      <c r="B9" t="s">
        <v>25</v>
      </c>
      <c r="C9" t="s">
        <v>70</v>
      </c>
    </row>
    <row r="10" spans="1:11" x14ac:dyDescent="0.25">
      <c r="A10" t="s">
        <v>69</v>
      </c>
      <c r="B10" t="s">
        <v>71</v>
      </c>
    </row>
    <row r="11" spans="1:11" x14ac:dyDescent="0.25">
      <c r="B11" t="s">
        <v>26</v>
      </c>
    </row>
    <row r="12" spans="1:11" x14ac:dyDescent="0.25">
      <c r="B12" t="s">
        <v>72</v>
      </c>
    </row>
    <row r="13" spans="1:11" x14ac:dyDescent="0.25">
      <c r="B13" t="s">
        <v>73</v>
      </c>
    </row>
    <row r="14" spans="1:11" x14ac:dyDescent="0.25">
      <c r="B14" t="s">
        <v>50</v>
      </c>
    </row>
    <row r="15" spans="1:11" x14ac:dyDescent="0.25">
      <c r="B15" t="s">
        <v>74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Учет</vt:lpstr>
      <vt:lpstr>Итоги по всем объектам</vt:lpstr>
      <vt:lpstr>Итог по объекту</vt:lpstr>
      <vt:lpstr>Справочники</vt:lpstr>
      <vt:lpstr>Учет!Заголовки_для_печати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cp:lastPrinted>2023-08-16T11:47:26Z</cp:lastPrinted>
  <dcterms:created xsi:type="dcterms:W3CDTF">2023-08-16T11:26:14Z</dcterms:created>
  <dcterms:modified xsi:type="dcterms:W3CDTF">2023-08-16T13:20:15Z</dcterms:modified>
</cp:coreProperties>
</file>