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beth Cano\Desktop\analisis numerico\Danny\"/>
    </mc:Choice>
  </mc:AlternateContent>
  <xr:revisionPtr revIDLastSave="0" documentId="13_ncr:1_{8429C819-57E2-4499-AE6C-9E770E259A58}" xr6:coauthVersionLast="47" xr6:coauthVersionMax="47" xr10:uidLastSave="{00000000-0000-0000-0000-000000000000}"/>
  <bookViews>
    <workbookView xWindow="-110" yWindow="-110" windowWidth="19420" windowHeight="10420" activeTab="1" xr2:uid="{0E664880-ECA8-48A4-828E-17912C21F9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E14" i="2" s="1"/>
  <c r="F13" i="2" s="1"/>
  <c r="G12" i="2" s="1"/>
  <c r="D14" i="2"/>
  <c r="E13" i="2"/>
  <c r="F12" i="2" s="1"/>
  <c r="D13" i="2"/>
  <c r="E12" i="2"/>
  <c r="D12" i="2"/>
  <c r="E11" i="2" s="1"/>
  <c r="D11" i="2"/>
  <c r="E10" i="2" s="1"/>
  <c r="D10" i="2"/>
  <c r="F10" i="2" l="1"/>
  <c r="F11" i="2"/>
  <c r="G10" i="2" s="1"/>
  <c r="G11" i="2"/>
  <c r="H10" i="2" s="1"/>
  <c r="H11" i="2" l="1"/>
  <c r="I10" i="2" s="1"/>
  <c r="B19" i="2" s="1"/>
  <c r="F21" i="1" l="1"/>
  <c r="F20" i="1"/>
  <c r="C24" i="1" s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<sst xmlns="http://schemas.openxmlformats.org/spreadsheetml/2006/main" count="31" uniqueCount="30">
  <si>
    <t>METODO LAGRANGE</t>
  </si>
  <si>
    <t>Dia</t>
  </si>
  <si>
    <t>Altura(in)</t>
  </si>
  <si>
    <t>L01(x)=</t>
  </si>
  <si>
    <t xml:space="preserve">L01(x)=(x-x1)(x-x2)(x-x3)(x-x4)(x-x5)(x-x6)/(x0-x1)(x0-x2)(x0-x3)(x0-x4)(x0-x5)(x0-x6)  </t>
  </si>
  <si>
    <t>L11(X)=</t>
  </si>
  <si>
    <t>L11(x)=(x-x0)(x-x2)(x-x3)(x-x4)(x-x5)(x-x6)/(x1-x0)(x1-x2)(x1-x3)(x1-x4)(x1-x5)(x1-x6)</t>
  </si>
  <si>
    <t>L21(x)=</t>
  </si>
  <si>
    <t>L21(x)=(x-x0)(x-x1)(x-x3)(x-x4)(x-x5)(x-x6)/(x2-x0)(x2-x1)(x2-x3)(x2-x4)(x2-x5)(x2-x6)</t>
  </si>
  <si>
    <t>L31(x)=</t>
  </si>
  <si>
    <t>L31(x)=(x-x0)(x-x1)(x-x2)(x-x4)(x-x5)(x-x6)/(x3-x0)(x3-x1)(x3-x2)(x3-x4)(x3-x5)(x3-x6)</t>
  </si>
  <si>
    <t>L41(x)=</t>
  </si>
  <si>
    <t>L41(x)=(x-x0)(x-x1)(x-x2)(x-x3)(x-x5)(x-x6)/(x4-x0)(x4-x1)(x4-x2)(x4-x3)(x4-x5)(x4-x6)</t>
  </si>
  <si>
    <t>L51(x)=</t>
  </si>
  <si>
    <t>L51(x)=(x-x0)(x-x1)(x-x2)(x-x3)(x-x4)(x-x6)/(x5-x0)(x5-x1)(x5-x2)(x5-x3)(x5-x4)(x5-x6)</t>
  </si>
  <si>
    <t>L61(x)=</t>
  </si>
  <si>
    <t>L61(x)=(x-x0)(x-x1)(x-x2)(x-x3)(x-x4)(x-x5)/(x6-x0)(x6-x1)(x6-x2)(x6-x3)(x6-x4)(x6-x5)</t>
  </si>
  <si>
    <t>??</t>
  </si>
  <si>
    <t>p(x)=</t>
  </si>
  <si>
    <t>X=</t>
  </si>
  <si>
    <t>Metodo Newtow</t>
  </si>
  <si>
    <t>Altura</t>
  </si>
  <si>
    <t>NIVEL 1</t>
  </si>
  <si>
    <t>NIVEL 2</t>
  </si>
  <si>
    <t>NIVEL 3</t>
  </si>
  <si>
    <t>NIVEL 4</t>
  </si>
  <si>
    <t>NIVEL 5</t>
  </si>
  <si>
    <t>NIVEL 6</t>
  </si>
  <si>
    <t>x=</t>
  </si>
  <si>
    <t>P3(x)=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</si>
</sst>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" xfId="0" applyFill="1" applyBorder="1"/>
    <xf numFmtId="0" fontId="0" fillId="6" borderId="1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0" borderId="0" xfId="0" applyAlignment="1">
      <alignment horizontal="right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12701</xdr:colOff>
      <xdr:row>1</xdr:row>
      <xdr:rowOff>38100</xdr:rowOff>
    </xdr:from>
    <xdr:to>
      <xdr:col>5</xdr:col>
      <xdr:colOff>736601</xdr:colOff>
      <xdr:row>9</xdr:row>
      <xdr:rowOff>12699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7D1937-FF77-434D-873D-5EC0366F2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1" y="222250"/>
          <a:ext cx="4533900" cy="14477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19050</xdr:colOff>
      <xdr:row>25</xdr:row>
      <xdr:rowOff>6350</xdr:rowOff>
    </xdr:from>
    <xdr:to>
      <xdr:col>4</xdr:col>
      <xdr:colOff>6350</xdr:colOff>
      <xdr:row>28</xdr:row>
      <xdr:rowOff>38100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053CBCB-8E1A-BFD7-8BF5-948CF95131CE}"/>
            </a:ext>
          </a:extLst>
        </xdr:cNvPr>
        <xdr:cNvSpPr txBox="1"/>
      </xdr:nvSpPr>
      <xdr:spPr>
        <a:xfrm>
          <a:off x="781050" y="4635500"/>
          <a:ext cx="2273300" cy="584200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Univ. Juan Daniel Cruz Suntura</a:t>
          </a:r>
        </a:p>
        <a:p>
          <a:r>
            <a:rPr lang="es-ES" sz="1100"/>
            <a:t>C.I:</a:t>
          </a:r>
          <a:r>
            <a:rPr lang="es-ES" sz="1100" baseline="0"/>
            <a:t> 9920192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234950</xdr:colOff>
      <xdr:row>6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B0ABE9-082B-43FE-83E0-61A532CCB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06950" cy="12573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0</xdr:col>
      <xdr:colOff>31750</xdr:colOff>
      <xdr:row>19</xdr:row>
      <xdr:rowOff>177800</xdr:rowOff>
    </xdr:from>
    <xdr:to>
      <xdr:col>4</xdr:col>
      <xdr:colOff>50800</xdr:colOff>
      <xdr:row>24</xdr:row>
      <xdr:rowOff>149260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860B9A0-A4F5-4B00-A8AE-A5069B056D07}"/>
            </a:ext>
          </a:extLst>
        </xdr:cNvPr>
        <xdr:cNvSpPr txBox="1"/>
      </xdr:nvSpPr>
      <xdr:spPr>
        <a:xfrm>
          <a:off x="31750" y="3676650"/>
          <a:ext cx="3067050" cy="89221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s-ES" sz="1800"/>
            <a:t>Univ.Juan Daniel Cruz Suntura</a:t>
          </a:r>
        </a:p>
        <a:p>
          <a:r>
            <a:rPr lang="es-ES" sz="1800"/>
            <a:t>C.I: 9920192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F921-F11B-424A-9E3F-0EC7E698622D}">
  <dimension ref="A1:N26"/>
  <sheetViews>
    <sheetView topLeftCell="A19" workbookViewId="0">
      <selection activeCell="G26" sqref="G26"/>
    </sheetView>
  </sheetViews>
  <sheetFormatPr baseColWidth="10" defaultRowHeight="14.5" x14ac:dyDescent="0.35"/>
  <sheetData>
    <row r="1" spans="1:14" x14ac:dyDescent="0.35">
      <c r="A1" s="26" t="s">
        <v>0</v>
      </c>
      <c r="B1" s="26"/>
      <c r="C1" s="26"/>
      <c r="D1" s="26"/>
      <c r="E1" s="26"/>
      <c r="F1" s="26"/>
    </row>
    <row r="14" spans="1:14" ht="15" thickBot="1" x14ac:dyDescent="0.4">
      <c r="A14" s="1"/>
      <c r="B14" s="18" t="s">
        <v>1</v>
      </c>
      <c r="C14" s="18" t="s">
        <v>2</v>
      </c>
    </row>
    <row r="15" spans="1:14" x14ac:dyDescent="0.35">
      <c r="A15" s="16">
        <v>0</v>
      </c>
      <c r="B15" s="3">
        <v>5</v>
      </c>
      <c r="C15" s="3">
        <v>3.5</v>
      </c>
      <c r="E15" s="14" t="s">
        <v>3</v>
      </c>
      <c r="F15" s="15">
        <f>((B22-B16)*(B22-B17)*(B22-B18)*(B22-B19)*(B22-B20)*(B22-B21))/((B15-B16)*(B15-B17)*(B15-B18)*(B15-B19)*(B15-B20)*(B15-B21))</f>
        <v>-5.3571428571428568E-2</v>
      </c>
      <c r="H15" s="5" t="s">
        <v>4</v>
      </c>
      <c r="I15" s="8"/>
      <c r="J15" s="8"/>
      <c r="K15" s="8"/>
      <c r="L15" s="8"/>
      <c r="M15" s="8"/>
      <c r="N15" s="9"/>
    </row>
    <row r="16" spans="1:14" x14ac:dyDescent="0.35">
      <c r="A16" s="17">
        <v>1</v>
      </c>
      <c r="B16" s="4">
        <v>15</v>
      </c>
      <c r="C16" s="4">
        <v>9.8000000000000007</v>
      </c>
      <c r="E16" s="14" t="s">
        <v>5</v>
      </c>
      <c r="F16" s="15">
        <f>((B22-B15)*(B22-B17)*(B22-B18)*(B22-B19)*(B22-B20)*(B22-B21))/((B16-B15)*(B16-B17)*(B16-B18)*(B16-B19)*(B16-B20)*(B16-B21))</f>
        <v>0.35714285714285715</v>
      </c>
      <c r="H16" s="6" t="s">
        <v>6</v>
      </c>
      <c r="I16" s="10"/>
      <c r="J16" s="10"/>
      <c r="K16" s="10"/>
      <c r="L16" s="10"/>
      <c r="M16" s="10"/>
      <c r="N16" s="11"/>
    </row>
    <row r="17" spans="1:14" x14ac:dyDescent="0.35">
      <c r="A17" s="17">
        <v>2</v>
      </c>
      <c r="B17" s="3">
        <v>35</v>
      </c>
      <c r="C17" s="3">
        <v>24.5</v>
      </c>
      <c r="E17" s="14" t="s">
        <v>7</v>
      </c>
      <c r="F17" s="15">
        <f>((B22-B15)*(B22-B16)*(B22-B18)*(B22-B19)*(B22-B20)*(B22-B21))/((B17-B15)*(B17-B16)*(B17-B18)*(B17-B19)*(B17-B20)*(B17-B21))</f>
        <v>1.5</v>
      </c>
      <c r="H17" s="6" t="s">
        <v>8</v>
      </c>
      <c r="I17" s="10"/>
      <c r="J17" s="10"/>
      <c r="K17" s="10"/>
      <c r="L17" s="10"/>
      <c r="M17" s="10"/>
      <c r="N17" s="11"/>
    </row>
    <row r="18" spans="1:14" x14ac:dyDescent="0.35">
      <c r="A18" s="17">
        <v>3</v>
      </c>
      <c r="B18" s="3">
        <v>45</v>
      </c>
      <c r="C18" s="3">
        <v>30.2</v>
      </c>
      <c r="E18" s="14" t="s">
        <v>9</v>
      </c>
      <c r="F18" s="15">
        <f>((B22-B15)*(B22-B16)*(B22-B17)*(B22-B19)*(B22-B20)*(B22-B21))/((B18-B15)*(B18-B16)*(B18-B17)*(B18-B19)*(B18-B20)*(B18-B21))</f>
        <v>-1.25</v>
      </c>
      <c r="H18" s="6" t="s">
        <v>10</v>
      </c>
      <c r="I18" s="10"/>
      <c r="J18" s="10"/>
      <c r="K18" s="10"/>
      <c r="L18" s="10"/>
      <c r="M18" s="10"/>
      <c r="N18" s="11"/>
    </row>
    <row r="19" spans="1:14" x14ac:dyDescent="0.35">
      <c r="A19" s="17">
        <v>4</v>
      </c>
      <c r="B19" s="3">
        <v>55</v>
      </c>
      <c r="C19" s="3">
        <v>36.1</v>
      </c>
      <c r="E19" s="14" t="s">
        <v>11</v>
      </c>
      <c r="F19" s="15">
        <f>((B22-B15)*(B22-B16)*(B22-B17)*(B22-B18)*(B22-B20)*(B22-B21))/((B19-B15)*(B19-B16)*(B19-B17)*(B19-B18)*(B19-B20)*(B19-B21))</f>
        <v>0.5</v>
      </c>
      <c r="H19" s="6" t="s">
        <v>12</v>
      </c>
      <c r="I19" s="10"/>
      <c r="J19" s="10"/>
      <c r="K19" s="10"/>
      <c r="L19" s="10"/>
      <c r="M19" s="10"/>
      <c r="N19" s="11"/>
    </row>
    <row r="20" spans="1:14" x14ac:dyDescent="0.35">
      <c r="A20" s="17">
        <v>5</v>
      </c>
      <c r="B20" s="3">
        <v>75</v>
      </c>
      <c r="C20" s="3">
        <v>44</v>
      </c>
      <c r="E20" s="14" t="s">
        <v>13</v>
      </c>
      <c r="F20" s="15">
        <f>((B22-B15)*(B22-B16)*(B22-B17)*(B22-B18)*(B22-B19)*(B22-B21))/((B20-B15)*(B20-B16)*(B20-B17)*(B20-B18)*(B20-B19)*(B20-B21))</f>
        <v>-7.1428571428571425E-2</v>
      </c>
      <c r="H20" s="6" t="s">
        <v>14</v>
      </c>
      <c r="I20" s="10"/>
      <c r="J20" s="10"/>
      <c r="K20" s="10"/>
      <c r="L20" s="10"/>
      <c r="M20" s="10"/>
      <c r="N20" s="11"/>
    </row>
    <row r="21" spans="1:14" ht="15" thickBot="1" x14ac:dyDescent="0.4">
      <c r="A21" s="17">
        <v>6</v>
      </c>
      <c r="B21" s="3">
        <v>85</v>
      </c>
      <c r="C21" s="3">
        <v>45</v>
      </c>
      <c r="E21" s="14" t="s">
        <v>15</v>
      </c>
      <c r="F21" s="15">
        <f>((B22-B15)*(B22-B16)*(B22-B17)*(B22-B18)*(B22-B19)*(B22-B20))/((B21-B15)*(B21-B16)*(B21-B17)*(B21-B18)*(B21-B19)*(B21-B20))</f>
        <v>1.7857142857142856E-2</v>
      </c>
      <c r="H21" s="7" t="s">
        <v>16</v>
      </c>
      <c r="I21" s="12"/>
      <c r="J21" s="12"/>
      <c r="K21" s="12"/>
      <c r="L21" s="12"/>
      <c r="M21" s="12"/>
      <c r="N21" s="13"/>
    </row>
    <row r="22" spans="1:14" x14ac:dyDescent="0.35">
      <c r="A22" s="21" t="s">
        <v>19</v>
      </c>
      <c r="B22" s="3">
        <v>25</v>
      </c>
      <c r="C22" s="3" t="s">
        <v>17</v>
      </c>
    </row>
    <row r="23" spans="1:14" ht="15" thickBot="1" x14ac:dyDescent="0.4"/>
    <row r="24" spans="1:14" ht="15" thickBot="1" x14ac:dyDescent="0.4">
      <c r="B24" s="19" t="s">
        <v>18</v>
      </c>
      <c r="C24" s="20">
        <f>(C15*F15)+(C16*F16)+(C17*F17)+(C18*F18)+(C19*F19)+(C20*F20)+(C21*F21)</f>
        <v>18.023214285714285</v>
      </c>
    </row>
    <row r="26" spans="1:14" x14ac:dyDescent="0.35">
      <c r="G26" s="27"/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C966-C4C1-426B-8EE5-B1E4BB3DD1CA}">
  <dimension ref="A1:K27"/>
  <sheetViews>
    <sheetView tabSelected="1" topLeftCell="A7" workbookViewId="0">
      <selection activeCell="H27" sqref="H27"/>
    </sheetView>
  </sheetViews>
  <sheetFormatPr baseColWidth="10" defaultRowHeight="14.5" x14ac:dyDescent="0.35"/>
  <sheetData>
    <row r="1" spans="1:11" x14ac:dyDescent="0.35">
      <c r="H1" s="26" t="s">
        <v>20</v>
      </c>
      <c r="I1" s="26"/>
      <c r="J1" s="26"/>
      <c r="K1" s="26"/>
    </row>
    <row r="9" spans="1:11" x14ac:dyDescent="0.35">
      <c r="A9" s="1"/>
      <c r="B9" s="2" t="s">
        <v>1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</row>
    <row r="10" spans="1:11" x14ac:dyDescent="0.35">
      <c r="A10" s="24">
        <v>0</v>
      </c>
      <c r="B10" s="3">
        <v>5</v>
      </c>
      <c r="C10" s="3">
        <v>3.5</v>
      </c>
      <c r="D10" s="3">
        <f>(C11-C10)/(B11-B10)</f>
        <v>0.63000000000000012</v>
      </c>
      <c r="E10" s="3">
        <f>(D11-D10)/(B12-B10)</f>
        <v>3.4999999999999957E-3</v>
      </c>
      <c r="F10" s="3">
        <f>(E11-E10)/(B13-B10)</f>
        <v>-2.2499999999999994E-4</v>
      </c>
      <c r="G10" s="3">
        <f>(F11-F10)/(B14-B10)</f>
        <v>7.7500000000000054E-6</v>
      </c>
      <c r="H10" s="3">
        <f>(G11-G10)/(B15-B10)</f>
        <v>-1.9404761904761933E-7</v>
      </c>
      <c r="I10" s="3">
        <f>(H11-H10)/(B16-B10)</f>
        <v>3.8392857142857241E-9</v>
      </c>
    </row>
    <row r="11" spans="1:11" x14ac:dyDescent="0.35">
      <c r="A11" s="25">
        <v>1</v>
      </c>
      <c r="B11" s="4">
        <v>15</v>
      </c>
      <c r="C11" s="4">
        <v>9.8000000000000007</v>
      </c>
      <c r="D11" s="3">
        <f>(C12-C11)/(B12-B11)</f>
        <v>0.73499999999999999</v>
      </c>
      <c r="E11" s="3">
        <f>(D12-D11)/(B13-B11)</f>
        <v>-5.5000000000000014E-3</v>
      </c>
      <c r="F11" s="3">
        <f>(E12-E11)/(B14-B11)</f>
        <v>1.6250000000000034E-4</v>
      </c>
      <c r="G11" s="3">
        <f>(F12-F11)/(B15-B11)</f>
        <v>-5.8333333333333484E-6</v>
      </c>
      <c r="H11" s="3">
        <f>(G12-G11)/(B16-B11)</f>
        <v>1.1309523809523856E-7</v>
      </c>
      <c r="I11" s="1"/>
    </row>
    <row r="12" spans="1:11" x14ac:dyDescent="0.35">
      <c r="A12" s="25">
        <v>2</v>
      </c>
      <c r="B12" s="3">
        <v>35</v>
      </c>
      <c r="C12" s="3">
        <v>24.5</v>
      </c>
      <c r="D12" s="3">
        <f>(C13-C12)/(B13-B12)</f>
        <v>0.56999999999999995</v>
      </c>
      <c r="E12" s="3">
        <f t="shared" ref="E12:E14" si="0">(D13-D12)/(B14-B12)</f>
        <v>1.0000000000000119E-3</v>
      </c>
      <c r="F12" s="3">
        <f>(E13-E12)/(B15-B12)</f>
        <v>-1.8750000000000055E-4</v>
      </c>
      <c r="G12" s="3">
        <f>(F13-F12)/(B16-B12)</f>
        <v>2.08333333333335E-6</v>
      </c>
      <c r="H12" s="1"/>
      <c r="I12" s="1"/>
    </row>
    <row r="13" spans="1:11" x14ac:dyDescent="0.35">
      <c r="A13" s="25">
        <v>3</v>
      </c>
      <c r="B13" s="3">
        <v>45</v>
      </c>
      <c r="C13" s="3">
        <v>30.2</v>
      </c>
      <c r="D13" s="3">
        <f t="shared" ref="D13:D14" si="1">(C14-C13)/(B14-B13)</f>
        <v>0.59000000000000019</v>
      </c>
      <c r="E13" s="3">
        <f t="shared" si="0"/>
        <v>-6.5000000000000092E-3</v>
      </c>
      <c r="F13" s="3">
        <f>(E14-E13)/(B16-B13)</f>
        <v>-8.3333333333333046E-5</v>
      </c>
      <c r="G13" s="1"/>
      <c r="H13" s="1"/>
      <c r="I13" s="1"/>
    </row>
    <row r="14" spans="1:11" x14ac:dyDescent="0.35">
      <c r="A14" s="25">
        <v>4</v>
      </c>
      <c r="B14" s="3">
        <v>55</v>
      </c>
      <c r="C14" s="3">
        <v>36.1</v>
      </c>
      <c r="D14" s="3">
        <f t="shared" si="1"/>
        <v>0.39499999999999991</v>
      </c>
      <c r="E14" s="3">
        <f t="shared" si="0"/>
        <v>-9.8333333333333311E-3</v>
      </c>
      <c r="F14" s="1"/>
      <c r="G14" s="1"/>
      <c r="H14" s="1"/>
      <c r="I14" s="1"/>
    </row>
    <row r="15" spans="1:11" x14ac:dyDescent="0.35">
      <c r="A15" s="25">
        <v>5</v>
      </c>
      <c r="B15" s="3">
        <v>75</v>
      </c>
      <c r="C15" s="3">
        <v>44</v>
      </c>
      <c r="D15" s="3">
        <f>(C16-C15)/(B16-B15)</f>
        <v>0.1</v>
      </c>
      <c r="E15" s="1"/>
      <c r="F15" s="1"/>
      <c r="G15" s="1"/>
      <c r="H15" s="1"/>
      <c r="I15" s="1"/>
    </row>
    <row r="16" spans="1:11" x14ac:dyDescent="0.35">
      <c r="A16" s="25">
        <v>6</v>
      </c>
      <c r="B16" s="3">
        <v>85</v>
      </c>
      <c r="C16" s="3">
        <v>45</v>
      </c>
      <c r="D16" s="1"/>
      <c r="E16" s="1"/>
      <c r="F16" s="1"/>
      <c r="G16" s="1"/>
      <c r="H16" s="1"/>
      <c r="I16" s="1"/>
    </row>
    <row r="18" spans="1:8" x14ac:dyDescent="0.35">
      <c r="A18" s="22" t="s">
        <v>28</v>
      </c>
      <c r="B18" s="23">
        <v>25</v>
      </c>
    </row>
    <row r="19" spans="1:8" x14ac:dyDescent="0.35">
      <c r="A19" s="22" t="s">
        <v>29</v>
      </c>
      <c r="B19" s="23">
        <f>C10+D10*(B18-B10)+E10*(B18-B10)*(B18-B11)+F10*(B18-B10)*(B18-B11)*(B18-B12)+G10*(B18-B10)*(B18-B11)*(B18-B12)*(B18-B13)+H10*(B18-B10)*(B18-B11)*(B18-B12)*(B18-B13)*(B18-B14)+I10*(B18-B10)*(B18-B11)*(B18-B12)*(B18-B13)*(B18-B14)*(B18-B15)</f>
        <v>18.023214285714285</v>
      </c>
    </row>
    <row r="27" spans="1:8" x14ac:dyDescent="0.35">
      <c r="H27" s="27"/>
    </row>
  </sheetData>
  <mergeCells count="1">
    <mergeCell ref="H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Cano</dc:creator>
  <cp:lastModifiedBy>Lisbeth Cano</cp:lastModifiedBy>
  <dcterms:created xsi:type="dcterms:W3CDTF">2025-04-17T09:59:16Z</dcterms:created>
  <dcterms:modified xsi:type="dcterms:W3CDTF">2025-04-17T10:45:24Z</dcterms:modified>
  <cp:contentStatus/>
</cp:coreProperties>
</file>