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unilibrebog-my.sharepoint.com/personal/juanp-villar_unilibre_edu_co/Documents/"/>
    </mc:Choice>
  </mc:AlternateContent>
  <xr:revisionPtr revIDLastSave="0" documentId="8_{2278199D-69DD-47C6-A9E5-505089256596}" xr6:coauthVersionLast="47" xr6:coauthVersionMax="47" xr10:uidLastSave="{00000000-0000-0000-0000-000000000000}"/>
  <bookViews>
    <workbookView xWindow="-108" yWindow="-108" windowWidth="23256" windowHeight="13176" tabRatio="1000" firstSheet="2" activeTab="2" xr2:uid="{00000000-000D-0000-FFFF-FFFF00000000}"/>
  </bookViews>
  <sheets>
    <sheet name="LA" sheetId="2" r:id="rId1"/>
    <sheet name="ET" sheetId="3" state="hidden" r:id="rId2"/>
    <sheet name="costo real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7" l="1"/>
  <c r="C58" i="7"/>
  <c r="D58" i="7"/>
  <c r="E58" i="7"/>
  <c r="F58" i="7"/>
  <c r="G58" i="7"/>
  <c r="H58" i="7"/>
  <c r="I58" i="7"/>
  <c r="Q58" i="7"/>
  <c r="R58" i="7"/>
  <c r="B63" i="7"/>
  <c r="C63" i="7"/>
  <c r="D63" i="7"/>
  <c r="E63" i="7"/>
  <c r="F63" i="7"/>
  <c r="G63" i="7"/>
  <c r="H63" i="7"/>
  <c r="I63" i="7"/>
  <c r="Q63" i="7"/>
  <c r="R63" i="7"/>
  <c r="B73" i="7"/>
  <c r="C73" i="7"/>
  <c r="D73" i="7"/>
  <c r="E73" i="7"/>
  <c r="F73" i="7"/>
  <c r="G73" i="7"/>
  <c r="H73" i="7"/>
  <c r="I73" i="7"/>
  <c r="Q73" i="7"/>
  <c r="R73" i="7"/>
  <c r="B83" i="7"/>
  <c r="C83" i="7"/>
  <c r="D83" i="7"/>
  <c r="E83" i="7"/>
  <c r="F83" i="7"/>
  <c r="G83" i="7"/>
  <c r="H83" i="7"/>
  <c r="I83" i="7"/>
  <c r="Q83" i="7"/>
  <c r="R83" i="7"/>
  <c r="B87" i="7"/>
  <c r="C87" i="7"/>
  <c r="D87" i="7"/>
  <c r="E87" i="7"/>
  <c r="F87" i="7"/>
  <c r="G87" i="7"/>
  <c r="H87" i="7"/>
  <c r="I87" i="7"/>
  <c r="Q87" i="7"/>
  <c r="R87" i="7"/>
  <c r="B90" i="7"/>
  <c r="C90" i="7"/>
  <c r="D90" i="7"/>
  <c r="E90" i="7"/>
  <c r="F90" i="7"/>
  <c r="G90" i="7"/>
  <c r="H90" i="7"/>
  <c r="I90" i="7"/>
  <c r="Q90" i="7"/>
  <c r="R90" i="7"/>
  <c r="B94" i="7"/>
  <c r="C94" i="7"/>
  <c r="D94" i="7"/>
  <c r="E94" i="7"/>
  <c r="F94" i="7"/>
  <c r="G94" i="7"/>
  <c r="H94" i="7"/>
  <c r="I94" i="7"/>
  <c r="Q94" i="7"/>
  <c r="R94" i="7"/>
  <c r="B98" i="7"/>
  <c r="C98" i="7"/>
  <c r="D98" i="7"/>
  <c r="E98" i="7"/>
  <c r="F98" i="7"/>
  <c r="G98" i="7"/>
  <c r="H98" i="7"/>
  <c r="I98" i="7"/>
  <c r="Q98" i="7"/>
  <c r="R98" i="7"/>
  <c r="B102" i="7"/>
  <c r="C102" i="7"/>
  <c r="D102" i="7"/>
  <c r="E102" i="7"/>
  <c r="F102" i="7"/>
  <c r="G102" i="7"/>
  <c r="H102" i="7"/>
  <c r="I102" i="7"/>
  <c r="Q102" i="7"/>
  <c r="R102" i="7"/>
  <c r="B107" i="7"/>
  <c r="C107" i="7"/>
  <c r="D107" i="7"/>
  <c r="E107" i="7"/>
  <c r="F107" i="7"/>
  <c r="G107" i="7"/>
  <c r="H107" i="7"/>
  <c r="I107" i="7"/>
  <c r="Q107" i="7"/>
  <c r="R107" i="7"/>
  <c r="C108" i="7"/>
  <c r="D108" i="7"/>
  <c r="E108" i="7"/>
  <c r="F108" i="7"/>
  <c r="G108" i="7"/>
  <c r="H108" i="7"/>
  <c r="I108" i="7"/>
  <c r="Q108" i="7"/>
  <c r="C109" i="7"/>
  <c r="D109" i="7"/>
  <c r="E109" i="7"/>
  <c r="F109" i="7"/>
  <c r="G109" i="7"/>
  <c r="H109" i="7"/>
  <c r="I109" i="7"/>
  <c r="Q109" i="7"/>
  <c r="M26" i="2"/>
  <c r="I26" i="7"/>
  <c r="H26" i="7"/>
  <c r="G26" i="7"/>
  <c r="F26" i="7"/>
  <c r="E26" i="7"/>
  <c r="D26" i="7"/>
  <c r="C26" i="7"/>
  <c r="B26" i="7"/>
  <c r="J26" i="7"/>
  <c r="J46" i="7"/>
  <c r="I46" i="7"/>
  <c r="H46" i="7"/>
  <c r="G46" i="7"/>
  <c r="F46" i="7"/>
  <c r="E46" i="7"/>
  <c r="D46" i="7"/>
  <c r="C46" i="7"/>
  <c r="B46" i="7"/>
  <c r="J42" i="7"/>
  <c r="I42" i="7"/>
  <c r="H42" i="7"/>
  <c r="G42" i="7"/>
  <c r="F42" i="7"/>
  <c r="E42" i="7"/>
  <c r="D42" i="7"/>
  <c r="C42" i="7"/>
  <c r="B42" i="7"/>
  <c r="J10" i="7"/>
  <c r="I10" i="7"/>
  <c r="H10" i="7"/>
  <c r="G10" i="7"/>
  <c r="F10" i="7"/>
  <c r="E10" i="7"/>
  <c r="D10" i="7"/>
  <c r="C10" i="7"/>
  <c r="B10" i="7"/>
  <c r="J5" i="7"/>
  <c r="I5" i="7"/>
  <c r="H5" i="7"/>
  <c r="G5" i="7"/>
  <c r="F5" i="7"/>
  <c r="E5" i="7"/>
  <c r="D5" i="7"/>
  <c r="C5" i="7"/>
  <c r="R57" i="7" l="1"/>
  <c r="K46" i="7"/>
  <c r="J49" i="7"/>
  <c r="B49" i="7"/>
  <c r="I49" i="7"/>
  <c r="H49" i="7"/>
  <c r="K26" i="7"/>
  <c r="K10" i="7"/>
  <c r="C49" i="7"/>
  <c r="K42" i="7"/>
  <c r="G49" i="7"/>
  <c r="F49" i="7"/>
  <c r="E49" i="7"/>
  <c r="D49" i="7"/>
  <c r="K5" i="7"/>
  <c r="C50" i="7" l="1"/>
  <c r="D50" i="7" s="1"/>
  <c r="K49" i="7"/>
  <c r="K4" i="7"/>
  <c r="C51" i="7" l="1"/>
  <c r="E50" i="7"/>
  <c r="D51" i="7"/>
  <c r="F50" i="7" l="1"/>
  <c r="E51" i="7"/>
  <c r="G50" i="7" l="1"/>
  <c r="F51" i="7"/>
  <c r="H50" i="7" l="1"/>
  <c r="I50" i="7" s="1"/>
  <c r="G51" i="7"/>
  <c r="H51" i="7" l="1"/>
  <c r="J50" i="7" l="1"/>
  <c r="J51" i="7" s="1"/>
  <c r="I51" i="7"/>
</calcChain>
</file>

<file path=xl/sharedStrings.xml><?xml version="1.0" encoding="utf-8"?>
<sst xmlns="http://schemas.openxmlformats.org/spreadsheetml/2006/main" count="229" uniqueCount="182">
  <si>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</si>
  <si>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</si>
  <si>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</si>
  <si>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</si>
  <si>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</si>
  <si>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</si>
  <si>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</si>
  <si>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</si>
  <si>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</si>
  <si>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</si>
  <si>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</si>
  <si>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</si>
  <si>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FinAIcer</t>
  </si>
  <si>
    <t>FAI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</si>
  <si>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</si>
  <si>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</si>
  <si>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</si>
  <si>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</si>
  <si>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</si>
  <si>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</si>
  <si>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</si>
  <si>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</si>
  <si>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</si>
  <si>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</si>
  <si>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Planificación inicial y levantamiento de requisitos</t>
  </si>
  <si>
    <t xml:space="preserve">1.1 – Acta de inicio (Entregable)	
1.2 – Definición de objetivos y alcance (Entregable)	
1.3 – Aprobación por parte del cliente/profesor (Entregable)	</t>
  </si>
  <si>
    <t>Equipo completo</t>
  </si>
  <si>
    <t>Definir el alcance, objetivos SMART, requerimientos técnicos y restricciones legales (Habeas Data).</t>
  </si>
  <si>
    <t>Posibles ajustes en requisitos</t>
  </si>
  <si>
    <t>Inicio del proyecto</t>
  </si>
  <si>
    <t>Reuniones</t>
  </si>
  <si>
    <t>Documentación</t>
  </si>
  <si>
    <t>Diseño UX/UI e investigación</t>
  </si>
  <si>
    <t xml:space="preserve">2.1 – Prototipo UI/UX inicial (Entregable)	
2.2 – Validación con cliente (Tarea)	
2.3 – Prototipo final aprobado (Entregable)	</t>
  </si>
  <si>
    <t>Diseñador UX/UI</t>
  </si>
  <si>
    <t>Diseñar la interfaz amigable y definir la arquitectura de la app. Involucra revisiones con el cliente.</t>
  </si>
  <si>
    <t>Riesgo de cambios en diseño</t>
  </si>
  <si>
    <t>FS (Final de 1 → Inicio de 2)</t>
  </si>
  <si>
    <t>Herramientas de prototipado (Figma)</t>
  </si>
  <si>
    <t>Cliente</t>
  </si>
  <si>
    <t>Desarrollo MVP (aplicación básica)</t>
  </si>
  <si>
    <t xml:space="preserve">3.1 – Módulo de registro de transacciones (Entregable)	
3.2 – Base de datos inicial configurada (Entregable)	
3.3 – Backend de servicios API (Entregable)	
3.4 – Integración con app móvil (Tarea)	</t>
  </si>
  <si>
    <t>Desarrolladores móviles (Angular)</t>
  </si>
  <si>
    <t>Crear prototipo funcional con registro manual de transacciones e interfaz inicial.</t>
  </si>
  <si>
    <t>Retraso posible por integración de módulos</t>
  </si>
  <si>
    <t>Backend (Node.js)</t>
  </si>
  <si>
    <t>PostgreSQL</t>
  </si>
  <si>
    <t>Integración de IA y Machine Learning</t>
  </si>
  <si>
    <t xml:space="preserve">4.1 – Modelo de clasificación de gastos/ingresos entrenado (Entregable)	
4.2 – Conexión a base de datos externa (Tarea)	
4.3 – Integración del motor IA al backend (Entregable)	</t>
  </si>
  <si>
    <t>Especialista en IA</t>
  </si>
  <si>
    <t>Entrenar e integrar modelos  para clasificación de gastos e ingresos.</t>
  </si>
  <si>
    <t>Retraso por baja precisión inicial</t>
  </si>
  <si>
    <t>FS (Final de 3 → Inicio de 4)</t>
  </si>
  <si>
    <t>Python (scikit-learn)</t>
  </si>
  <si>
    <t>Datasets de prueba</t>
  </si>
  <si>
    <t>Visualización y reportes</t>
  </si>
  <si>
    <t xml:space="preserve">5.1 – Diseño de dashboard financiero (Entregable)	
5.2 – Implementación de gráficos e indicadores (Entregable)	
5.3 – Generación de reportes dinámicos (Entregable)	
5.4 – Validación de visualizaciones con usuarios (Tarea)	</t>
  </si>
  <si>
    <t>Desarrollador backend</t>
  </si>
  <si>
    <t>Implementar módulo para capturar y procesar información de los usuarios</t>
  </si>
  <si>
    <t>Retraso por integración de datos</t>
  </si>
  <si>
    <t>FS (Final de 4 → Inicio de 5)</t>
  </si>
  <si>
    <t>API externas</t>
  </si>
  <si>
    <t>Móvil</t>
  </si>
  <si>
    <t>Pruebas unitarias e integración</t>
  </si>
  <si>
    <t xml:space="preserve">6.1 – Pruebas unitarias de módulos individuales (Tarea)	
6.2 – Pruebas de integración backend–app móvil (Tarea)	
6.3 – Validación del modelo IA en producción de prueba (Entregable)	
6.4 – Informe de resultados de pruebas técnicas (Entregable)	</t>
  </si>
  <si>
    <t>Tester QA</t>
  </si>
  <si>
    <t>Mejorar rendimiento, cifrar datos y cumplir con la Ley de Habeas Data.</t>
  </si>
  <si>
    <t>Retraso si aparecen bugs críticos</t>
  </si>
  <si>
    <t>FS (Final de 5 → Inicio de 6)</t>
  </si>
  <si>
    <t>Correcciones y optimización</t>
  </si>
  <si>
    <t xml:space="preserve">7.1 – Corrección de errores encontrados en pruebas (Tarea)	
7.2 – Optimización de rendimiento de la app (Tarea)	
7.3 – Ajustes de usabilidad en la interfaz (Tarea)	
7.4 – Entregable: Versión optimizada lista para despliegue (Entregable)	</t>
  </si>
  <si>
    <t>Desarrolladores</t>
  </si>
  <si>
    <t>Validación técnica y funcional del MVP con IA integrada.</t>
  </si>
  <si>
    <t>Retraso si surgen problemas de compatibilidad</t>
  </si>
  <si>
    <t>FS (Final de 6 → Inicio de 7)</t>
  </si>
  <si>
    <t>Especialista en ciberseguridad</t>
  </si>
  <si>
    <t>Lanzamiento Beta y retroalimentación</t>
  </si>
  <si>
    <t xml:space="preserve">8.1 – Corrección de errores encontrados en pruebas (Tarea)	
8.2 – Optimización de rendimiento de la app (Tarea)	
8.3 – Ajustes de usabilidad en la interfaz (Tarea)	
8.4 – Entregable: Versión optimizada lista para despliegue (Entregable)	</t>
  </si>
  <si>
    <t>Baja adopción inicial</t>
  </si>
  <si>
    <t>FS (Final de 7 → Inicio de 8)</t>
  </si>
  <si>
    <t>Usuarios piloto</t>
  </si>
  <si>
    <t>Cierre y entrega</t>
  </si>
  <si>
    <t xml:space="preserve">9.1 – Documentación final del proyecto (Entregable)	
9.2 – Cierre administrativo y académico (Entregable)	
9.3 – Presentación final (Entregable)	</t>
  </si>
  <si>
    <t>Project Manager</t>
  </si>
  <si>
    <t>Liberación de versión Beta, pruebas con usuarios reales y recolección de feedback.</t>
  </si>
  <si>
    <t>Retraso si no se aprueba en revisión final</t>
  </si>
  <si>
    <t>FS (Final)</t>
  </si>
  <si>
    <t>ESTIMACIÓN DE TIEMPOS</t>
  </si>
  <si>
    <t>NOMBRE DEL PROYECTO</t>
  </si>
  <si>
    <t>SIGLAS DEL PROYECTO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</si>
  <si>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</si>
  <si>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</si>
  <si>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</si>
  <si>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</si>
  <si>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</si>
  <si>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</si>
  <si>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</si>
  <si>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</si>
  <si>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</si>
  <si>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</si>
  <si>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(Costo Real )</t>
  </si>
  <si>
    <t>DETALLE</t>
  </si>
  <si>
    <t>Duración días</t>
  </si>
  <si>
    <t>Semanas</t>
  </si>
  <si>
    <t>Línea base</t>
  </si>
  <si>
    <t>PROTOTIPO DE PAGINA WEB</t>
  </si>
  <si>
    <t>BAC</t>
  </si>
  <si>
    <t>1.  Inicio</t>
  </si>
  <si>
    <t>1.1.Constitución del acta de inicio</t>
  </si>
  <si>
    <t>1.2.Conformación del Equipo de trabajo</t>
  </si>
  <si>
    <t>1.3. Explicación de la idea</t>
  </si>
  <si>
    <t xml:space="preserve">1.4.Presentación y Asignación de actividades </t>
  </si>
  <si>
    <t>2.  Planificación</t>
  </si>
  <si>
    <t>2.1. Levantamiento de información</t>
  </si>
  <si>
    <t>2.2. Tipos de requerimientos</t>
  </si>
  <si>
    <t>2.3 Diseño</t>
  </si>
  <si>
    <t>2.4. Elaboración interfaz</t>
  </si>
  <si>
    <t>2.4.1.Análisis</t>
  </si>
  <si>
    <t>2.4.2.Toma de decisiones y ajuste</t>
  </si>
  <si>
    <t>2.5.Programación del Código fuente</t>
  </si>
  <si>
    <t xml:space="preserve">2.5.1. Carga inicial </t>
  </si>
  <si>
    <t>2.5.2. Pruebas funcionales</t>
  </si>
  <si>
    <t>2.5.3. Integración</t>
  </si>
  <si>
    <t>2.5.3.1. Pruebas funcionales de integración</t>
  </si>
  <si>
    <t>2.5.4. Configuración con el servidor</t>
  </si>
  <si>
    <t>2.5.4.1.Pruebas funcionales con el servidor</t>
  </si>
  <si>
    <t>2.6. Puesta en operación</t>
  </si>
  <si>
    <t xml:space="preserve">2.7. Entregable: Página web </t>
  </si>
  <si>
    <t>3. Ejecución</t>
  </si>
  <si>
    <t>4. Monitoreo y control</t>
  </si>
  <si>
    <t>4.1 Revisión de la planeación</t>
  </si>
  <si>
    <t>4.2.Control de la ejecución</t>
  </si>
  <si>
    <t>4.2.1.Control de la ejecución del código</t>
  </si>
  <si>
    <t>5. Cierre</t>
  </si>
  <si>
    <t>5.1 Reuniones</t>
  </si>
  <si>
    <t>5.2 Informe</t>
  </si>
  <si>
    <t>Total</t>
  </si>
  <si>
    <t>Valor acumulado</t>
  </si>
  <si>
    <t>% acumulado</t>
  </si>
  <si>
    <t xml:space="preserve">PROTIPO DE ASISTENTE FINANCIERO </t>
  </si>
  <si>
    <t>1. Planificación inicial y levantamiento de requisitos</t>
  </si>
  <si>
    <t xml:space="preserve">1.3.Presentación y Asignación de actividades </t>
  </si>
  <si>
    <t>1.4. Identificación de requerimientos</t>
  </si>
  <si>
    <t>2.  Diseño UX/UI e investigación</t>
  </si>
  <si>
    <t>2.1. Estudio de usuarios y recopilación de datos</t>
  </si>
  <si>
    <t>2.3 Diseño UI/UX (wireframes y prototipos)</t>
  </si>
  <si>
    <t>2.5.Arquitectura técnica</t>
  </si>
  <si>
    <t>3. Desarrollo MVP (aplicación básica)</t>
  </si>
  <si>
    <t>3.1. Levantamiento de información</t>
  </si>
  <si>
    <t>3.2. Tipos de requerimientos</t>
  </si>
  <si>
    <t>3.3 Configuración del entorno y bases de datos</t>
  </si>
  <si>
    <t>3.4. Desarrollo de módulos de registro de ingresos y gastos</t>
  </si>
  <si>
    <t>3.4.1.Análisis</t>
  </si>
  <si>
    <t>3.4.2.Toma de decisiones y ajuste</t>
  </si>
  <si>
    <t>3.5.Implementación de autenticación y seguridad</t>
  </si>
  <si>
    <t xml:space="preserve">3.5.1. Carga inicial </t>
  </si>
  <si>
    <t>3.5.2. Pruebas funcionales</t>
  </si>
  <si>
    <t>4. Integración de IA y Machine Learning</t>
  </si>
  <si>
    <t>4.1 Entrenamiento inicial de modelo IA (clasificación de gastos)</t>
  </si>
  <si>
    <t>4.2.Integración con backend</t>
  </si>
  <si>
    <t>4.3 Validación de precisión y métricas</t>
  </si>
  <si>
    <t>5. Visualización y reportes</t>
  </si>
  <si>
    <t>5.1 Implementación de gráficos y reportes dinámicos</t>
  </si>
  <si>
    <t>5.2 Alertas y notificaciones de gastos</t>
  </si>
  <si>
    <t>6. Pruebas unitarias e integración</t>
  </si>
  <si>
    <t>6.1 Pruebas unitarias e integración</t>
  </si>
  <si>
    <t>6.2 Ajustes en diseño y usabilidad</t>
  </si>
  <si>
    <t>6.3 Optimización de rendimiento</t>
  </si>
  <si>
    <t>7. Correcciones y optimización</t>
  </si>
  <si>
    <t>7.1 Depuración técnica</t>
  </si>
  <si>
    <t>7.2 Refinamiento del modelo IA</t>
  </si>
  <si>
    <t>7.3 Optimización de la app móvil</t>
  </si>
  <si>
    <t>8. Lanzamiento Beta y Retroalimentación</t>
  </si>
  <si>
    <t>8.1 Preparación del entorno de despliegue</t>
  </si>
  <si>
    <t>8.2 Publicación Beta controlada</t>
  </si>
  <si>
    <t>8.3 Encuestas y retroalimentación</t>
  </si>
  <si>
    <t>9. Cierre y Entrega</t>
  </si>
  <si>
    <t>9.1 Documentación técnica</t>
  </si>
  <si>
    <t>9.2 Informe final del proyecto</t>
  </si>
  <si>
    <t>9.3 Presentación final</t>
  </si>
  <si>
    <t>9.4 Lecciones aprendidas</t>
  </si>
  <si>
    <t>Valor Planificación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</si>
</sst>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29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b/>
      <sz val="14"/>
      <color theme="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6"/>
      <color theme="1"/>
      <name val="Calibri"/>
    </font>
    <font>
      <b/>
      <sz val="22"/>
      <color rgb="FF808000"/>
      <name val="Arial"/>
    </font>
    <font>
      <b/>
      <sz val="18"/>
      <color theme="0"/>
      <name val="Calibri"/>
    </font>
    <font>
      <b/>
      <sz val="11"/>
      <color theme="1"/>
      <name val="Arial"/>
    </font>
    <font>
      <sz val="12"/>
      <color theme="1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24"/>
      <color theme="1"/>
      <name val="Arial"/>
      <family val="2"/>
    </font>
    <font>
      <b/>
      <sz val="36"/>
      <color theme="1"/>
      <name val="Calibri"/>
      <family val="2"/>
    </font>
    <font>
      <b/>
      <sz val="16"/>
      <color rgb="FF363636"/>
      <name val="Calibri"/>
      <family val="2"/>
      <scheme val="minor"/>
    </font>
    <font>
      <sz val="20"/>
      <color rgb="FF000000"/>
      <name val="Arial"/>
    </font>
    <font>
      <sz val="20"/>
      <color theme="1"/>
      <name val="Calibri"/>
    </font>
    <font>
      <sz val="20"/>
      <name val="Arial"/>
    </font>
    <font>
      <sz val="20"/>
      <color theme="1"/>
      <name val="Arial"/>
    </font>
    <font>
      <sz val="14"/>
      <color theme="1"/>
      <name val="Calibri"/>
    </font>
    <font>
      <sz val="14"/>
      <color rgb="FF242424"/>
      <name val="Aptos Narrow"/>
      <charset val="1"/>
    </font>
    <font>
      <b/>
      <sz val="13.5"/>
      <color theme="1"/>
      <name val="Arial"/>
    </font>
    <font>
      <sz val="12"/>
      <name val="Arial"/>
    </font>
  </fonts>
  <fills count="21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rgb="FFD6DCE4"/>
      </patternFill>
    </fill>
    <fill>
      <patternFill patternType="solid">
        <fgColor theme="4" tint="0.39997558519241921"/>
        <bgColor rgb="FFE7E6E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79998168889431442"/>
        <bgColor rgb="FFE7E6E6"/>
      </patternFill>
    </fill>
  </fills>
  <borders count="6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7" fillId="0" borderId="0" applyFont="0" applyFill="0" applyBorder="0" applyAlignment="0" applyProtection="0"/>
  </cellStyleXfs>
  <cellXfs count="241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3" xfId="0" applyFont="1" applyBorder="1"/>
    <xf numFmtId="0" fontId="6" fillId="0" borderId="43" xfId="0" applyFont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left" vertical="center" wrapText="1" readingOrder="1"/>
    </xf>
    <xf numFmtId="3" fontId="13" fillId="13" borderId="47" xfId="0" applyNumberFormat="1" applyFont="1" applyFill="1" applyBorder="1" applyAlignment="1">
      <alignment horizontal="center" wrapText="1" readingOrder="1"/>
    </xf>
    <xf numFmtId="0" fontId="13" fillId="13" borderId="47" xfId="0" applyFont="1" applyFill="1" applyBorder="1" applyAlignment="1">
      <alignment horizontal="center" vertical="center" wrapText="1" readingOrder="1"/>
    </xf>
    <xf numFmtId="0" fontId="14" fillId="7" borderId="47" xfId="0" applyFont="1" applyFill="1" applyBorder="1" applyAlignment="1">
      <alignment horizontal="left" vertical="center" wrapText="1" readingOrder="1"/>
    </xf>
    <xf numFmtId="3" fontId="14" fillId="7" borderId="47" xfId="0" applyNumberFormat="1" applyFont="1" applyFill="1" applyBorder="1" applyAlignment="1">
      <alignment horizontal="center" wrapText="1" readingOrder="1"/>
    </xf>
    <xf numFmtId="0" fontId="13" fillId="6" borderId="47" xfId="0" applyFont="1" applyFill="1" applyBorder="1" applyAlignment="1">
      <alignment horizontal="left" vertical="center" wrapText="1" readingOrder="1"/>
    </xf>
    <xf numFmtId="0" fontId="14" fillId="10" borderId="47" xfId="0" applyFont="1" applyFill="1" applyBorder="1" applyAlignment="1">
      <alignment horizontal="left" vertical="center" wrapText="1" readingOrder="1"/>
    </xf>
    <xf numFmtId="0" fontId="14" fillId="11" borderId="47" xfId="0" applyFont="1" applyFill="1" applyBorder="1" applyAlignment="1">
      <alignment horizontal="center" vertical="center" wrapText="1" readingOrder="1"/>
    </xf>
    <xf numFmtId="0" fontId="15" fillId="5" borderId="47" xfId="0" applyFont="1" applyFill="1" applyBorder="1" applyAlignment="1">
      <alignment horizontal="center" vertical="center" wrapText="1" readingOrder="1"/>
    </xf>
    <xf numFmtId="0" fontId="14" fillId="8" borderId="47" xfId="0" applyFont="1" applyFill="1" applyBorder="1" applyAlignment="1">
      <alignment horizontal="left" vertical="center" wrapText="1" readingOrder="1"/>
    </xf>
    <xf numFmtId="0" fontId="11" fillId="15" borderId="6" xfId="0" applyFont="1" applyFill="1" applyBorder="1" applyAlignment="1">
      <alignment horizontal="left" vertical="center" wrapText="1" readingOrder="1"/>
    </xf>
    <xf numFmtId="0" fontId="11" fillId="8" borderId="6" xfId="0" applyFont="1" applyFill="1" applyBorder="1" applyAlignment="1">
      <alignment horizontal="left" vertical="center" wrapText="1" readingOrder="1"/>
    </xf>
    <xf numFmtId="0" fontId="13" fillId="8" borderId="47" xfId="0" applyFont="1" applyFill="1" applyBorder="1" applyAlignment="1">
      <alignment horizontal="center" vertical="center" wrapText="1" readingOrder="1"/>
    </xf>
    <xf numFmtId="0" fontId="14" fillId="9" borderId="47" xfId="0" applyFont="1" applyFill="1" applyBorder="1" applyAlignment="1">
      <alignment horizontal="center" vertical="center" wrapText="1" readingOrder="1"/>
    </xf>
    <xf numFmtId="0" fontId="11" fillId="6" borderId="45" xfId="0" applyFont="1" applyFill="1" applyBorder="1" applyAlignment="1">
      <alignment horizontal="left" vertical="center" wrapText="1" readingOrder="1"/>
    </xf>
    <xf numFmtId="3" fontId="13" fillId="9" borderId="47" xfId="0" applyNumberFormat="1" applyFont="1" applyFill="1" applyBorder="1" applyAlignment="1">
      <alignment horizontal="center" wrapText="1" readingOrder="1"/>
    </xf>
    <xf numFmtId="0" fontId="13" fillId="6" borderId="47" xfId="0" applyFont="1" applyFill="1" applyBorder="1" applyAlignment="1">
      <alignment horizontal="center" vertical="center" wrapText="1" readingOrder="1"/>
    </xf>
    <xf numFmtId="0" fontId="11" fillId="19" borderId="6" xfId="0" applyFont="1" applyFill="1" applyBorder="1" applyAlignment="1">
      <alignment horizontal="left" vertical="center" wrapText="1" readingOrder="1"/>
    </xf>
    <xf numFmtId="0" fontId="11" fillId="19" borderId="6" xfId="0" applyFont="1" applyFill="1" applyBorder="1" applyAlignment="1">
      <alignment horizontal="center" vertical="center" wrapText="1" readingOrder="1"/>
    </xf>
    <xf numFmtId="0" fontId="11" fillId="18" borderId="6" xfId="0" applyFont="1" applyFill="1" applyBorder="1" applyAlignment="1">
      <alignment horizontal="center" wrapText="1" readingOrder="1"/>
    </xf>
    <xf numFmtId="1" fontId="13" fillId="12" borderId="47" xfId="0" applyNumberFormat="1" applyFont="1" applyFill="1" applyBorder="1" applyAlignment="1">
      <alignment horizontal="center" wrapText="1" readingOrder="1"/>
    </xf>
    <xf numFmtId="1" fontId="11" fillId="19" borderId="6" xfId="0" applyNumberFormat="1" applyFont="1" applyFill="1" applyBorder="1" applyAlignment="1">
      <alignment horizontal="center" wrapText="1" readingOrder="1"/>
    </xf>
    <xf numFmtId="9" fontId="11" fillId="16" borderId="6" xfId="0" applyNumberFormat="1" applyFont="1" applyFill="1" applyBorder="1" applyAlignment="1">
      <alignment horizontal="center" wrapText="1" readingOrder="1"/>
    </xf>
    <xf numFmtId="0" fontId="14" fillId="8" borderId="55" xfId="0" applyFont="1" applyFill="1" applyBorder="1" applyAlignment="1">
      <alignment horizontal="left" vertical="center" wrapText="1" readingOrder="1"/>
    </xf>
    <xf numFmtId="3" fontId="0" fillId="0" borderId="0" xfId="0" applyNumberFormat="1"/>
    <xf numFmtId="3" fontId="11" fillId="0" borderId="6" xfId="0" applyNumberFormat="1" applyFont="1" applyBorder="1" applyAlignment="1">
      <alignment horizontal="right" vertical="center" wrapText="1" readingOrder="1"/>
    </xf>
    <xf numFmtId="3" fontId="11" fillId="8" borderId="6" xfId="0" applyNumberFormat="1" applyFont="1" applyFill="1" applyBorder="1" applyAlignment="1">
      <alignment horizontal="right" vertical="center" wrapText="1" readingOrder="1"/>
    </xf>
    <xf numFmtId="3" fontId="13" fillId="13" borderId="47" xfId="0" applyNumberFormat="1" applyFont="1" applyFill="1" applyBorder="1" applyAlignment="1">
      <alignment horizontal="center" vertical="center" wrapText="1" readingOrder="1"/>
    </xf>
    <xf numFmtId="3" fontId="14" fillId="9" borderId="47" xfId="0" applyNumberFormat="1" applyFont="1" applyFill="1" applyBorder="1" applyAlignment="1">
      <alignment horizontal="center" vertical="center" wrapText="1" readingOrder="1"/>
    </xf>
    <xf numFmtId="3" fontId="12" fillId="9" borderId="6" xfId="0" applyNumberFormat="1" applyFont="1" applyFill="1" applyBorder="1" applyAlignment="1">
      <alignment horizontal="right" vertical="center" wrapText="1" readingOrder="1"/>
    </xf>
    <xf numFmtId="3" fontId="13" fillId="12" borderId="47" xfId="0" applyNumberFormat="1" applyFont="1" applyFill="1" applyBorder="1" applyAlignment="1">
      <alignment horizontal="center" wrapText="1" readingOrder="1"/>
    </xf>
    <xf numFmtId="3" fontId="13" fillId="17" borderId="47" xfId="0" applyNumberFormat="1" applyFont="1" applyFill="1" applyBorder="1" applyAlignment="1">
      <alignment horizontal="center" wrapText="1" readingOrder="1"/>
    </xf>
    <xf numFmtId="164" fontId="11" fillId="17" borderId="6" xfId="1" applyFont="1" applyFill="1" applyBorder="1" applyAlignment="1">
      <alignment horizontal="right" vertical="center" wrapText="1" readingOrder="1"/>
    </xf>
    <xf numFmtId="165" fontId="11" fillId="17" borderId="6" xfId="1" applyNumberFormat="1" applyFont="1" applyFill="1" applyBorder="1" applyAlignment="1">
      <alignment horizontal="right" vertical="center" wrapText="1" readingOrder="1"/>
    </xf>
    <xf numFmtId="3" fontId="12" fillId="9" borderId="6" xfId="0" applyNumberFormat="1" applyFont="1" applyFill="1" applyBorder="1" applyAlignment="1">
      <alignment horizontal="center" vertical="center" wrapText="1" readingOrder="1"/>
    </xf>
    <xf numFmtId="3" fontId="11" fillId="19" borderId="6" xfId="0" applyNumberFormat="1" applyFont="1" applyFill="1" applyBorder="1" applyAlignment="1">
      <alignment horizontal="center" wrapText="1" readingOrder="1"/>
    </xf>
    <xf numFmtId="164" fontId="13" fillId="17" borderId="47" xfId="1" applyFont="1" applyFill="1" applyBorder="1" applyAlignment="1">
      <alignment vertical="center" wrapText="1" readingOrder="1"/>
    </xf>
    <xf numFmtId="9" fontId="11" fillId="20" borderId="6" xfId="0" applyNumberFormat="1" applyFont="1" applyFill="1" applyBorder="1" applyAlignment="1">
      <alignment horizontal="center" wrapText="1" readingOrder="1"/>
    </xf>
    <xf numFmtId="0" fontId="18" fillId="0" borderId="0" xfId="0" applyFont="1" applyAlignment="1">
      <alignment vertical="center"/>
    </xf>
    <xf numFmtId="0" fontId="9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0" xfId="0" quotePrefix="1"/>
    <xf numFmtId="0" fontId="22" fillId="0" borderId="26" xfId="0" applyFont="1" applyBorder="1"/>
    <xf numFmtId="0" fontId="22" fillId="0" borderId="6" xfId="0" applyFont="1" applyBorder="1"/>
    <xf numFmtId="0" fontId="24" fillId="0" borderId="6" xfId="0" applyFont="1" applyBorder="1"/>
    <xf numFmtId="0" fontId="22" fillId="0" borderId="43" xfId="0" applyFont="1" applyBorder="1"/>
    <xf numFmtId="0" fontId="24" fillId="0" borderId="0" xfId="0" applyFont="1"/>
    <xf numFmtId="0" fontId="25" fillId="0" borderId="26" xfId="0" applyFont="1" applyBorder="1"/>
    <xf numFmtId="0" fontId="26" fillId="0" borderId="0" xfId="0" applyFont="1"/>
    <xf numFmtId="0" fontId="25" fillId="0" borderId="6" xfId="0" applyFont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2" fillId="0" borderId="46" xfId="0" applyFont="1" applyBorder="1" applyAlignment="1">
      <alignment horizontal="center"/>
    </xf>
    <xf numFmtId="0" fontId="0" fillId="0" borderId="46" xfId="0" applyBorder="1"/>
    <xf numFmtId="0" fontId="24" fillId="0" borderId="46" xfId="0" applyFont="1" applyBorder="1"/>
    <xf numFmtId="0" fontId="23" fillId="0" borderId="46" xfId="0" applyFont="1" applyBorder="1"/>
    <xf numFmtId="0" fontId="21" fillId="0" borderId="46" xfId="0" applyFont="1" applyBorder="1" applyAlignment="1">
      <alignment horizontal="center" wrapText="1"/>
    </xf>
    <xf numFmtId="3" fontId="14" fillId="9" borderId="50" xfId="0" applyNumberFormat="1" applyFont="1" applyFill="1" applyBorder="1" applyAlignment="1">
      <alignment horizontal="center" vertical="center" wrapText="1" readingOrder="1"/>
    </xf>
    <xf numFmtId="3" fontId="12" fillId="9" borderId="12" xfId="0" applyNumberFormat="1" applyFont="1" applyFill="1" applyBorder="1" applyAlignment="1">
      <alignment horizontal="center" vertical="center" wrapText="1" readingOrder="1"/>
    </xf>
    <xf numFmtId="3" fontId="13" fillId="13" borderId="48" xfId="0" applyNumberFormat="1" applyFont="1" applyFill="1" applyBorder="1" applyAlignment="1">
      <alignment horizontal="center" vertical="center" wrapText="1" readingOrder="1"/>
    </xf>
    <xf numFmtId="1" fontId="13" fillId="12" borderId="49" xfId="0" applyNumberFormat="1" applyFont="1" applyFill="1" applyBorder="1" applyAlignment="1">
      <alignment horizontal="center" wrapText="1" readingOrder="1"/>
    </xf>
    <xf numFmtId="3" fontId="14" fillId="9" borderId="49" xfId="0" applyNumberFormat="1" applyFont="1" applyFill="1" applyBorder="1" applyAlignment="1">
      <alignment horizontal="center" vertical="center" wrapText="1" readingOrder="1"/>
    </xf>
    <xf numFmtId="0" fontId="27" fillId="0" borderId="0" xfId="0" applyFont="1"/>
    <xf numFmtId="0" fontId="10" fillId="0" borderId="46" xfId="0" applyFont="1" applyBorder="1" applyAlignment="1">
      <alignment horizontal="left" wrapText="1"/>
    </xf>
    <xf numFmtId="0" fontId="22" fillId="0" borderId="46" xfId="0" applyFont="1" applyBorder="1"/>
    <xf numFmtId="0" fontId="22" fillId="0" borderId="46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wrapText="1"/>
    </xf>
    <xf numFmtId="3" fontId="12" fillId="9" borderId="47" xfId="0" applyNumberFormat="1" applyFont="1" applyFill="1" applyBorder="1" applyAlignment="1">
      <alignment horizontal="center" vertical="center" wrapText="1" readingOrder="1"/>
    </xf>
    <xf numFmtId="0" fontId="13" fillId="6" borderId="48" xfId="0" applyFont="1" applyFill="1" applyBorder="1" applyAlignment="1">
      <alignment horizontal="left" vertical="center" wrapText="1" readingOrder="1"/>
    </xf>
    <xf numFmtId="0" fontId="13" fillId="6" borderId="48" xfId="0" applyFont="1" applyFill="1" applyBorder="1" applyAlignment="1">
      <alignment horizontal="center" vertical="center" wrapText="1" readingOrder="1"/>
    </xf>
    <xf numFmtId="3" fontId="13" fillId="13" borderId="48" xfId="0" applyNumberFormat="1" applyFont="1" applyFill="1" applyBorder="1" applyAlignment="1">
      <alignment horizontal="center" wrapText="1" readingOrder="1"/>
    </xf>
    <xf numFmtId="0" fontId="22" fillId="0" borderId="39" xfId="0" applyFont="1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38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4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left" wrapText="1"/>
    </xf>
    <xf numFmtId="0" fontId="28" fillId="0" borderId="40" xfId="0" applyFont="1" applyBorder="1" applyAlignment="1">
      <alignment horizontal="left" wrapText="1"/>
    </xf>
    <xf numFmtId="0" fontId="10" fillId="0" borderId="42" xfId="0" applyFont="1" applyBorder="1" applyAlignment="1">
      <alignment horizontal="left" wrapText="1"/>
    </xf>
    <xf numFmtId="0" fontId="7" fillId="3" borderId="33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2" fillId="0" borderId="38" xfId="0" applyFont="1" applyBorder="1" applyAlignment="1">
      <alignment horizontal="center" wrapText="1"/>
    </xf>
    <xf numFmtId="0" fontId="22" fillId="0" borderId="40" xfId="0" applyFont="1" applyBorder="1" applyAlignment="1">
      <alignment horizontal="center" wrapText="1"/>
    </xf>
    <xf numFmtId="0" fontId="22" fillId="0" borderId="42" xfId="0" applyFont="1" applyBorder="1" applyAlignment="1">
      <alignment horizontal="center" wrapText="1"/>
    </xf>
    <xf numFmtId="0" fontId="10" fillId="0" borderId="40" xfId="0" applyFont="1" applyBorder="1" applyAlignment="1">
      <alignment horizontal="left" wrapText="1"/>
    </xf>
    <xf numFmtId="0" fontId="2" fillId="0" borderId="24" xfId="0" applyFont="1" applyBorder="1" applyAlignment="1">
      <alignment horizontal="center"/>
    </xf>
    <xf numFmtId="0" fontId="21" fillId="0" borderId="10" xfId="0" applyFont="1" applyBorder="1" applyAlignment="1">
      <alignment horizontal="center" wrapText="1"/>
    </xf>
    <xf numFmtId="0" fontId="21" fillId="0" borderId="11" xfId="0" applyFont="1" applyBorder="1" applyAlignment="1">
      <alignment horizontal="center" wrapText="1"/>
    </xf>
    <xf numFmtId="0" fontId="21" fillId="0" borderId="32" xfId="0" applyFont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21" fillId="0" borderId="46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21" fillId="0" borderId="19" xfId="0" applyFont="1" applyBorder="1" applyAlignment="1">
      <alignment horizontal="center" wrapText="1"/>
    </xf>
    <xf numFmtId="0" fontId="21" fillId="0" borderId="1" xfId="0" applyFont="1" applyBorder="1" applyAlignment="1">
      <alignment horizontal="center" wrapText="1"/>
    </xf>
    <xf numFmtId="0" fontId="21" fillId="0" borderId="41" xfId="0" applyFont="1" applyBorder="1" applyAlignment="1">
      <alignment horizont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left"/>
    </xf>
    <xf numFmtId="0" fontId="10" fillId="0" borderId="42" xfId="0" applyFont="1" applyBorder="1" applyAlignment="1">
      <alignment horizontal="left"/>
    </xf>
    <xf numFmtId="0" fontId="22" fillId="0" borderId="18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35" xfId="0" applyFont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2" fillId="0" borderId="57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58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2" fillId="0" borderId="60" xfId="0" applyFont="1" applyBorder="1" applyAlignment="1">
      <alignment horizontal="center"/>
    </xf>
    <xf numFmtId="0" fontId="22" fillId="0" borderId="61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10" fillId="0" borderId="32" xfId="0" applyFont="1" applyBorder="1" applyAlignment="1">
      <alignment horizontal="left" wrapText="1"/>
    </xf>
    <xf numFmtId="0" fontId="22" fillId="0" borderId="39" xfId="0" applyFont="1" applyBorder="1" applyAlignment="1">
      <alignment horizontal="center" wrapText="1"/>
    </xf>
    <xf numFmtId="0" fontId="23" fillId="0" borderId="11" xfId="0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21" xfId="0" applyFont="1" applyBorder="1" applyAlignment="1">
      <alignment wrapText="1"/>
    </xf>
    <xf numFmtId="0" fontId="24" fillId="0" borderId="0" xfId="0" applyFont="1" applyAlignment="1">
      <alignment wrapText="1"/>
    </xf>
    <xf numFmtId="0" fontId="23" fillId="0" borderId="35" xfId="0" applyFont="1" applyBorder="1" applyAlignment="1">
      <alignment wrapText="1"/>
    </xf>
    <xf numFmtId="0" fontId="23" fillId="0" borderId="44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23" fillId="0" borderId="20" xfId="0" applyFont="1" applyBorder="1" applyAlignment="1">
      <alignment wrapText="1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5" fillId="5" borderId="47" xfId="0" applyFont="1" applyFill="1" applyBorder="1" applyAlignment="1">
      <alignment horizontal="center" vertical="center" wrapText="1" readingOrder="1"/>
    </xf>
    <xf numFmtId="0" fontId="16" fillId="14" borderId="50" xfId="0" applyFont="1" applyFill="1" applyBorder="1" applyAlignment="1">
      <alignment horizontal="center"/>
    </xf>
    <xf numFmtId="0" fontId="20" fillId="5" borderId="48" xfId="0" applyFont="1" applyFill="1" applyBorder="1" applyAlignment="1">
      <alignment horizontal="center" vertical="center" wrapText="1" readingOrder="1"/>
    </xf>
    <xf numFmtId="0" fontId="19" fillId="0" borderId="54" xfId="0" applyFont="1" applyBorder="1" applyAlignment="1">
      <alignment horizontal="center" vertical="center"/>
    </xf>
    <xf numFmtId="0" fontId="16" fillId="14" borderId="51" xfId="0" applyFont="1" applyFill="1" applyBorder="1" applyAlignment="1">
      <alignment horizontal="center"/>
    </xf>
    <xf numFmtId="0" fontId="16" fillId="14" borderId="52" xfId="0" applyFont="1" applyFill="1" applyBorder="1" applyAlignment="1">
      <alignment horizontal="center"/>
    </xf>
    <xf numFmtId="0" fontId="15" fillId="5" borderId="48" xfId="0" applyFont="1" applyFill="1" applyBorder="1" applyAlignment="1">
      <alignment horizontal="center" vertical="center" wrapText="1" readingOrder="1"/>
    </xf>
    <xf numFmtId="0" fontId="15" fillId="5" borderId="53" xfId="0" applyFont="1" applyFill="1" applyBorder="1" applyAlignment="1">
      <alignment horizontal="center" vertical="center" wrapText="1" readingOrder="1"/>
    </xf>
    <xf numFmtId="0" fontId="15" fillId="5" borderId="49" xfId="0" applyFont="1" applyFill="1" applyBorder="1" applyAlignment="1">
      <alignment horizontal="center" vertical="center" wrapText="1" readingOrder="1"/>
    </xf>
    <xf numFmtId="0" fontId="1" fillId="0" borderId="24" xfId="0" applyFont="1" applyBorder="1" applyAlignment="1"/>
    <xf numFmtId="0" fontId="1" fillId="0" borderId="25" xfId="0" applyFont="1" applyBorder="1" applyAlignment="1"/>
    <xf numFmtId="0" fontId="23" fillId="0" borderId="11" xfId="0" applyFont="1" applyBorder="1" applyAlignment="1"/>
    <xf numFmtId="0" fontId="23" fillId="0" borderId="18" xfId="0" applyFont="1" applyBorder="1" applyAlignment="1"/>
    <xf numFmtId="0" fontId="23" fillId="0" borderId="21" xfId="0" applyFont="1" applyBorder="1" applyAlignment="1"/>
    <xf numFmtId="0" fontId="24" fillId="0" borderId="0" xfId="0" applyFont="1" applyAlignment="1"/>
    <xf numFmtId="0" fontId="23" fillId="0" borderId="35" xfId="0" applyFont="1" applyBorder="1" applyAlignment="1"/>
    <xf numFmtId="0" fontId="23" fillId="0" borderId="44" xfId="0" applyFont="1" applyBorder="1" applyAlignment="1"/>
    <xf numFmtId="0" fontId="23" fillId="0" borderId="1" xfId="0" applyFont="1" applyBorder="1" applyAlignment="1"/>
    <xf numFmtId="0" fontId="23" fillId="0" borderId="20" xfId="0" applyFont="1" applyBorder="1" applyAlignment="1"/>
    <xf numFmtId="0" fontId="23" fillId="0" borderId="32" xfId="0" applyFont="1" applyBorder="1" applyAlignment="1"/>
    <xf numFmtId="0" fontId="23" fillId="0" borderId="22" xfId="0" applyFont="1" applyBorder="1" applyAlignment="1"/>
    <xf numFmtId="0" fontId="23" fillId="0" borderId="40" xfId="0" applyFont="1" applyBorder="1" applyAlignment="1"/>
    <xf numFmtId="0" fontId="1" fillId="0" borderId="3" xfId="0" applyFont="1" applyBorder="1" applyAlignment="1"/>
    <xf numFmtId="0" fontId="1" fillId="0" borderId="28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7" xfId="0" applyFont="1" applyBorder="1" applyAlignment="1"/>
    <xf numFmtId="0" fontId="1" fillId="0" borderId="34" xfId="0" applyFont="1" applyBorder="1" applyAlignment="1"/>
    <xf numFmtId="0" fontId="1" fillId="0" borderId="13" xfId="0" applyFont="1" applyBorder="1" applyAlignment="1"/>
    <xf numFmtId="0" fontId="1" fillId="0" borderId="46" xfId="0" applyFont="1" applyBorder="1" applyAlignment="1"/>
    <xf numFmtId="0" fontId="1" fillId="0" borderId="35" xfId="0" applyFont="1" applyBorder="1" applyAlignment="1"/>
    <xf numFmtId="0" fontId="1" fillId="0" borderId="4" xfId="0" applyFont="1" applyBorder="1" applyAlignment="1"/>
    <xf numFmtId="0" fontId="1" fillId="0" borderId="16" xfId="0" applyFont="1" applyBorder="1" applyAlignment="1"/>
    <xf numFmtId="0" fontId="1" fillId="0" borderId="15" xfId="0" applyFont="1" applyBorder="1" applyAlignment="1"/>
    <xf numFmtId="0" fontId="1" fillId="0" borderId="30" xfId="0" applyFont="1" applyBorder="1" applyAlignment="1"/>
    <xf numFmtId="0" fontId="1" fillId="0" borderId="11" xfId="0" applyFont="1" applyBorder="1" applyAlignment="1"/>
    <xf numFmtId="0" fontId="1" fillId="0" borderId="32" xfId="0" applyFont="1" applyBorder="1" applyAlignment="1"/>
    <xf numFmtId="0" fontId="1" fillId="0" borderId="19" xfId="0" applyFont="1" applyBorder="1" applyAlignment="1"/>
    <xf numFmtId="0" fontId="1" fillId="0" borderId="1" xfId="0" applyFont="1" applyBorder="1" applyAlignment="1"/>
    <xf numFmtId="0" fontId="1" fillId="0" borderId="41" xfId="0" applyFont="1" applyBorder="1" applyAlignment="1"/>
    <xf numFmtId="0" fontId="1" fillId="0" borderId="42" xfId="0" applyFont="1" applyBorder="1" applyAlignment="1"/>
    <xf numFmtId="0" fontId="0" fillId="0" borderId="0" xfId="0" applyAlignment="1"/>
    <xf numFmtId="0" fontId="1" fillId="0" borderId="18" xfId="0" applyFont="1" applyBorder="1" applyAlignment="1"/>
    <xf numFmtId="0" fontId="1" fillId="0" borderId="22" xfId="0" applyFont="1" applyBorder="1" applyAlignment="1"/>
    <xf numFmtId="0" fontId="1" fillId="0" borderId="40" xfId="0" applyFont="1" applyBorder="1" applyAlignment="1"/>
    <xf numFmtId="0" fontId="1" fillId="0" borderId="21" xfId="0" applyFont="1" applyBorder="1" applyAlignment="1"/>
    <xf numFmtId="0" fontId="1" fillId="0" borderId="44" xfId="0" applyFont="1" applyBorder="1" applyAlignment="1"/>
    <xf numFmtId="0" fontId="1" fillId="0" borderId="20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COSTO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'costo real'!$C$49:$J$49</c:f>
              <c:numCache>
                <c:formatCode>#,##0</c:formatCode>
                <c:ptCount val="8"/>
                <c:pt idx="0">
                  <c:v>80000000</c:v>
                </c:pt>
                <c:pt idx="1">
                  <c:v>210000000</c:v>
                </c:pt>
                <c:pt idx="2">
                  <c:v>340000000</c:v>
                </c:pt>
                <c:pt idx="3">
                  <c:v>220000000</c:v>
                </c:pt>
                <c:pt idx="4">
                  <c:v>360000000</c:v>
                </c:pt>
                <c:pt idx="5">
                  <c:v>200000000</c:v>
                </c:pt>
                <c:pt idx="6">
                  <c:v>150000000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A-4785-A635-A1C39AD608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1860095"/>
        <c:axId val="181443823"/>
      </c:lineChart>
      <c:catAx>
        <c:axId val="301860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443823"/>
        <c:crosses val="autoZero"/>
        <c:auto val="1"/>
        <c:lblAlgn val="ctr"/>
        <c:lblOffset val="100"/>
        <c:noMultiLvlLbl val="0"/>
      </c:catAx>
      <c:valAx>
        <c:axId val="1814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18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657679</xdr:colOff>
      <xdr:row>27</xdr:row>
      <xdr:rowOff>206373</xdr:rowOff>
    </xdr:from>
    <xdr:to>
      <xdr:col>28</xdr:col>
      <xdr:colOff>346981</xdr:colOff>
      <xdr:row>83</xdr:row>
      <xdr:rowOff>172357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5851C0-2A21-C876-8860-8ABA40630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81643</xdr:colOff>
      <xdr:row>3</xdr:row>
      <xdr:rowOff>18143</xdr:rowOff>
    </xdr:from>
    <xdr:ext cx="471714" cy="90714"/>
    <xdr:sp macro="" textlink="">
      <xdr:nvSpPr>
        <xdr:cNvPr id="2" name="Shape 31">
          <a:extLst>
            <a:ext uri="{FF2B5EF4-FFF2-40B4-BE49-F238E27FC236}">
              <a16:creationId xmlns:a16="http://schemas.microsoft.com/office/drawing/2014/main" id="{21B2D219-A222-48C8-9523-9C97C1C0EB3B}"/>
            </a:ext>
          </a:extLst>
        </xdr:cNvPr>
        <xdr:cNvSpPr/>
      </xdr:nvSpPr>
      <xdr:spPr>
        <a:xfrm>
          <a:off x="7311572" y="589643"/>
          <a:ext cx="471714" cy="90714"/>
        </a:xfrm>
        <a:prstGeom prst="stripedRight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3"/>
  <sheetViews>
    <sheetView topLeftCell="E1" zoomScale="55" zoomScaleNormal="55" workbookViewId="0">
      <selection activeCell="H32" sqref="F32:H36"/>
    </sheetView>
  </sheetViews>
  <sheetFormatPr defaultColWidth="12.625" defaultRowHeight="15" customHeight="1"/>
  <cols>
    <col min="1" max="1" width="6.875" customWidth="1"/>
    <col min="2" max="2" width="63" bestFit="1" customWidth="1"/>
    <col min="3" max="3" width="2.875" bestFit="1" customWidth="1"/>
    <col min="4" max="4" width="4.75" bestFit="1" customWidth="1"/>
    <col min="5" max="5" width="25.875" customWidth="1"/>
    <col min="6" max="6" width="59.75" customWidth="1"/>
    <col min="7" max="7" width="32.5" customWidth="1"/>
    <col min="8" max="8" width="74.875" style="71" customWidth="1"/>
    <col min="9" max="9" width="47.25" customWidth="1"/>
    <col min="10" max="10" width="39.875" bestFit="1" customWidth="1"/>
    <col min="11" max="11" width="33" customWidth="1"/>
    <col min="12" max="12" width="68.25" customWidth="1"/>
    <col min="13" max="13" width="6.875" customWidth="1"/>
    <col min="14" max="14" width="9.375" customWidth="1"/>
    <col min="15" max="15" width="22.75" customWidth="1"/>
    <col min="16" max="26" width="10" customWidth="1"/>
  </cols>
  <sheetData>
    <row r="1" spans="1:26" ht="32.25" customHeight="1">
      <c r="A1" s="5"/>
      <c r="B1" s="6"/>
      <c r="C1" s="6"/>
      <c r="D1" s="6"/>
      <c r="E1" s="6"/>
      <c r="F1" s="6"/>
      <c r="G1" s="6"/>
      <c r="H1" s="68"/>
      <c r="I1" s="6"/>
      <c r="J1" s="6"/>
      <c r="K1" s="6"/>
      <c r="L1" s="6"/>
      <c r="M1" s="6"/>
      <c r="N1" s="6"/>
      <c r="O1" s="6"/>
    </row>
    <row r="2" spans="1:26" ht="14.25" customHeight="1">
      <c r="B2" s="108" t="s">
        <v>0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47"/>
    </row>
    <row r="3" spans="1:26" ht="14.25" customHeight="1">
      <c r="B3" s="1" t="s">
        <v>1</v>
      </c>
      <c r="C3" s="148" t="s">
        <v>2</v>
      </c>
      <c r="D3" s="149"/>
      <c r="E3" s="150"/>
      <c r="F3" s="2" t="s">
        <v>3</v>
      </c>
      <c r="G3" s="2" t="s">
        <v>4</v>
      </c>
      <c r="H3" s="2" t="s">
        <v>5</v>
      </c>
      <c r="I3" s="151" t="s">
        <v>6</v>
      </c>
      <c r="J3" s="152"/>
      <c r="K3" s="152"/>
      <c r="L3" s="152"/>
      <c r="M3" s="152"/>
      <c r="N3" s="152"/>
      <c r="O3" s="153"/>
    </row>
    <row r="4" spans="1:26" ht="14.25" customHeight="1">
      <c r="B4" s="7" t="s">
        <v>7</v>
      </c>
      <c r="C4" s="154" t="s">
        <v>8</v>
      </c>
      <c r="D4" s="155"/>
      <c r="E4" s="156"/>
      <c r="F4" s="8" t="s">
        <v>9</v>
      </c>
      <c r="G4" s="8" t="s">
        <v>9</v>
      </c>
      <c r="H4" s="3">
        <v>45885</v>
      </c>
      <c r="I4" s="154" t="s">
        <v>10</v>
      </c>
      <c r="J4" s="155"/>
      <c r="K4" s="155"/>
      <c r="L4" s="155"/>
      <c r="M4" s="155"/>
      <c r="N4" s="155"/>
      <c r="O4" s="157"/>
    </row>
    <row r="5" spans="1:26" ht="14.25" customHeight="1">
      <c r="B5" s="120" t="s">
        <v>11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2"/>
    </row>
    <row r="6" spans="1:26" ht="14.25" customHeight="1">
      <c r="B6" s="123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5"/>
    </row>
    <row r="7" spans="1:26" ht="14.25" customHeight="1">
      <c r="B7" s="108" t="s">
        <v>12</v>
      </c>
      <c r="C7" s="109"/>
      <c r="D7" s="109"/>
      <c r="E7" s="109"/>
      <c r="F7" s="109"/>
      <c r="G7" s="109"/>
      <c r="H7" s="109"/>
      <c r="I7" s="110"/>
      <c r="J7" s="126" t="s">
        <v>13</v>
      </c>
      <c r="K7" s="127"/>
      <c r="L7" s="127"/>
      <c r="M7" s="127"/>
      <c r="N7" s="127"/>
      <c r="O7" s="128"/>
    </row>
    <row r="8" spans="1:26" ht="14.25" customHeight="1">
      <c r="B8" s="111"/>
      <c r="C8" s="112"/>
      <c r="D8" s="112"/>
      <c r="E8" s="112"/>
      <c r="F8" s="112"/>
      <c r="G8" s="112"/>
      <c r="H8" s="112"/>
      <c r="I8" s="113"/>
      <c r="J8" s="143"/>
      <c r="K8" s="144"/>
      <c r="L8" s="144"/>
      <c r="M8" s="144"/>
      <c r="N8" s="144"/>
      <c r="O8" s="145"/>
    </row>
    <row r="9" spans="1:26" ht="14.25" customHeight="1">
      <c r="B9" s="56"/>
      <c r="C9" s="56"/>
      <c r="D9" s="56"/>
      <c r="E9" s="56"/>
      <c r="F9" s="56"/>
      <c r="G9" s="56"/>
      <c r="H9" s="56"/>
      <c r="I9" s="56"/>
      <c r="J9" s="57"/>
      <c r="K9" s="57"/>
      <c r="L9" s="57"/>
      <c r="M9" s="57"/>
      <c r="N9" s="57"/>
      <c r="O9" s="57"/>
    </row>
    <row r="10" spans="1:26" ht="42" customHeight="1">
      <c r="A10" s="9"/>
      <c r="B10" s="114" t="s">
        <v>14</v>
      </c>
      <c r="C10" s="115"/>
      <c r="D10" s="116"/>
      <c r="E10" s="10" t="s">
        <v>15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  <c r="L10" s="10" t="s">
        <v>22</v>
      </c>
      <c r="M10" s="146" t="s">
        <v>23</v>
      </c>
      <c r="N10" s="202"/>
      <c r="O10" s="203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>
      <c r="B11" s="133"/>
      <c r="C11" s="133"/>
      <c r="D11" s="133"/>
      <c r="E11" s="11"/>
      <c r="F11" s="4"/>
      <c r="G11" s="4"/>
      <c r="H11" s="69"/>
      <c r="I11" s="4"/>
      <c r="J11" s="4"/>
      <c r="K11" s="4"/>
      <c r="L11" s="4"/>
      <c r="M11" s="4"/>
      <c r="N11" s="4"/>
      <c r="O11" s="4"/>
    </row>
    <row r="12" spans="1:26" ht="14.25" customHeight="1">
      <c r="B12" s="134" t="s">
        <v>24</v>
      </c>
      <c r="C12" s="135"/>
      <c r="D12" s="136"/>
      <c r="E12" s="93">
        <v>1</v>
      </c>
      <c r="F12" s="117" t="s">
        <v>25</v>
      </c>
      <c r="G12" s="65" t="s">
        <v>26</v>
      </c>
      <c r="H12" s="96" t="s">
        <v>27</v>
      </c>
      <c r="I12" s="93">
        <v>0</v>
      </c>
      <c r="J12" s="93">
        <v>2</v>
      </c>
      <c r="L12" s="129" t="s">
        <v>28</v>
      </c>
      <c r="M12" s="92" t="s">
        <v>29</v>
      </c>
      <c r="N12" s="204"/>
      <c r="O12" s="205"/>
    </row>
    <row r="13" spans="1:26" ht="14.25" customHeight="1">
      <c r="B13" s="137"/>
      <c r="C13" s="138"/>
      <c r="D13" s="139"/>
      <c r="E13" s="94"/>
      <c r="F13" s="132"/>
      <c r="G13" s="66" t="s">
        <v>30</v>
      </c>
      <c r="H13" s="97"/>
      <c r="I13" s="94"/>
      <c r="J13" s="94"/>
      <c r="L13" s="130"/>
      <c r="M13" s="206"/>
      <c r="N13" s="207"/>
      <c r="O13" s="208"/>
    </row>
    <row r="14" spans="1:26" ht="14.25" customHeight="1">
      <c r="B14" s="137"/>
      <c r="C14" s="138"/>
      <c r="D14" s="139"/>
      <c r="E14" s="94"/>
      <c r="F14" s="132"/>
      <c r="G14" s="67" t="s">
        <v>31</v>
      </c>
      <c r="H14" s="97"/>
      <c r="I14" s="94"/>
      <c r="J14" s="94"/>
      <c r="L14" s="130"/>
      <c r="M14" s="206"/>
      <c r="N14" s="207"/>
      <c r="O14" s="208"/>
    </row>
    <row r="15" spans="1:26" ht="14.25" customHeight="1">
      <c r="B15" s="137"/>
      <c r="C15" s="138"/>
      <c r="D15" s="139"/>
      <c r="E15" s="94"/>
      <c r="F15" s="132"/>
      <c r="G15" s="67"/>
      <c r="H15" s="97"/>
      <c r="I15" s="94"/>
      <c r="J15" s="94"/>
      <c r="L15" s="130"/>
      <c r="M15" s="206"/>
      <c r="N15" s="207"/>
      <c r="O15" s="208"/>
    </row>
    <row r="16" spans="1:26" ht="14.25" customHeight="1">
      <c r="B16" s="137"/>
      <c r="C16" s="138"/>
      <c r="D16" s="139"/>
      <c r="E16" s="94"/>
      <c r="F16" s="132"/>
      <c r="G16" s="62"/>
      <c r="H16" s="97"/>
      <c r="I16" s="94"/>
      <c r="J16" s="94"/>
      <c r="L16" s="130"/>
      <c r="M16" s="206"/>
      <c r="N16" s="207"/>
      <c r="O16" s="208"/>
    </row>
    <row r="17" spans="2:15" ht="14.25" customHeight="1">
      <c r="B17" s="140"/>
      <c r="C17" s="141"/>
      <c r="D17" s="142"/>
      <c r="E17" s="95"/>
      <c r="F17" s="119"/>
      <c r="G17" s="63"/>
      <c r="H17" s="98"/>
      <c r="I17" s="95"/>
      <c r="J17" s="95"/>
      <c r="L17" s="131"/>
      <c r="M17" s="209"/>
      <c r="N17" s="210"/>
      <c r="O17" s="211"/>
    </row>
    <row r="18" spans="2:15" ht="14.25" customHeight="1">
      <c r="B18" s="77"/>
      <c r="C18" s="77"/>
      <c r="D18" s="77"/>
      <c r="E18" s="73"/>
      <c r="F18" s="84"/>
      <c r="G18" s="85"/>
      <c r="H18" s="86"/>
      <c r="I18" s="73"/>
      <c r="J18" s="73"/>
      <c r="L18" s="87"/>
      <c r="M18" s="76"/>
      <c r="N18" s="76"/>
      <c r="O18" s="76"/>
    </row>
    <row r="19" spans="2:15" ht="7.5" customHeight="1">
      <c r="B19" s="64"/>
      <c r="C19" s="64"/>
      <c r="D19" s="64"/>
      <c r="E19" s="64"/>
      <c r="F19" s="64"/>
      <c r="G19" s="64"/>
      <c r="H19" s="70"/>
      <c r="I19" s="64"/>
      <c r="J19" s="64"/>
      <c r="L19" s="64"/>
      <c r="M19" s="64"/>
      <c r="N19" s="64"/>
      <c r="O19" s="64"/>
    </row>
    <row r="20" spans="2:15" ht="14.25" customHeight="1">
      <c r="B20" s="99" t="s">
        <v>32</v>
      </c>
      <c r="C20" s="100"/>
      <c r="D20" s="101"/>
      <c r="E20" s="93">
        <v>2</v>
      </c>
      <c r="F20" s="117" t="s">
        <v>33</v>
      </c>
      <c r="G20" t="s">
        <v>34</v>
      </c>
      <c r="H20" s="96" t="s">
        <v>35</v>
      </c>
      <c r="I20" s="93">
        <v>1</v>
      </c>
      <c r="J20" s="93">
        <v>3</v>
      </c>
      <c r="L20" s="93" t="s">
        <v>36</v>
      </c>
      <c r="M20" s="92" t="s">
        <v>37</v>
      </c>
      <c r="N20" s="204"/>
      <c r="O20" s="205"/>
    </row>
    <row r="21" spans="2:15" ht="14.25" customHeight="1">
      <c r="B21" s="102"/>
      <c r="C21" s="103"/>
      <c r="D21" s="104"/>
      <c r="E21" s="94"/>
      <c r="F21" s="118"/>
      <c r="G21" t="s">
        <v>38</v>
      </c>
      <c r="H21" s="97"/>
      <c r="I21" s="94"/>
      <c r="J21" s="94"/>
      <c r="L21" s="94"/>
      <c r="M21" s="206"/>
      <c r="N21" s="207"/>
      <c r="O21" s="208"/>
    </row>
    <row r="22" spans="2:15" ht="14.25" customHeight="1">
      <c r="B22" s="102"/>
      <c r="C22" s="103"/>
      <c r="D22" s="104"/>
      <c r="E22" s="94"/>
      <c r="F22" s="118"/>
      <c r="G22" t="s">
        <v>39</v>
      </c>
      <c r="H22" s="97"/>
      <c r="I22" s="94"/>
      <c r="J22" s="94"/>
      <c r="L22" s="94"/>
      <c r="M22" s="206"/>
      <c r="N22" s="207"/>
      <c r="O22" s="208"/>
    </row>
    <row r="23" spans="2:15" ht="14.25" customHeight="1">
      <c r="B23" s="102"/>
      <c r="C23" s="103"/>
      <c r="D23" s="104"/>
      <c r="E23" s="94"/>
      <c r="F23" s="118"/>
      <c r="G23" s="62"/>
      <c r="H23" s="97"/>
      <c r="I23" s="94"/>
      <c r="J23" s="94"/>
      <c r="L23" s="94"/>
      <c r="M23" s="206"/>
      <c r="N23" s="207"/>
      <c r="O23" s="208"/>
    </row>
    <row r="24" spans="2:15" ht="14.25" customHeight="1">
      <c r="B24" s="105"/>
      <c r="C24" s="106"/>
      <c r="D24" s="107"/>
      <c r="E24" s="95"/>
      <c r="F24" s="119"/>
      <c r="G24" s="63"/>
      <c r="H24" s="98"/>
      <c r="I24" s="95"/>
      <c r="J24" s="95"/>
      <c r="L24" s="95"/>
      <c r="M24" s="209"/>
      <c r="N24" s="210"/>
      <c r="O24" s="211"/>
    </row>
    <row r="25" spans="2:15" ht="3.75" customHeight="1">
      <c r="B25" s="64"/>
      <c r="C25" s="64"/>
      <c r="D25" s="64"/>
      <c r="E25" s="64"/>
      <c r="F25" s="64"/>
      <c r="G25" s="64"/>
      <c r="H25" s="70"/>
      <c r="I25" s="64"/>
      <c r="J25" s="64"/>
      <c r="L25" s="64"/>
      <c r="M25" s="64"/>
      <c r="N25" s="64"/>
      <c r="O25" s="64"/>
    </row>
    <row r="26" spans="2:15" ht="14.25" customHeight="1">
      <c r="B26" s="99" t="s">
        <v>40</v>
      </c>
      <c r="C26" s="100"/>
      <c r="D26" s="212"/>
      <c r="E26" s="93">
        <v>3</v>
      </c>
      <c r="F26" s="117" t="s">
        <v>41</v>
      </c>
      <c r="G26" t="s">
        <v>42</v>
      </c>
      <c r="H26" s="96" t="s">
        <v>43</v>
      </c>
      <c r="I26" s="93">
        <v>2</v>
      </c>
      <c r="J26" s="93">
        <v>4</v>
      </c>
      <c r="L26" s="129" t="s">
        <v>44</v>
      </c>
      <c r="M26" s="92">
        <f>$K$69</f>
        <v>0</v>
      </c>
      <c r="N26" s="100"/>
      <c r="O26" s="160"/>
    </row>
    <row r="27" spans="2:15" ht="14.25" customHeight="1">
      <c r="B27" s="102"/>
      <c r="C27" s="103"/>
      <c r="D27" s="213"/>
      <c r="E27" s="214"/>
      <c r="F27" s="132"/>
      <c r="G27" t="s">
        <v>45</v>
      </c>
      <c r="H27" s="97"/>
      <c r="I27" s="94"/>
      <c r="J27" s="94"/>
      <c r="L27" s="130"/>
      <c r="M27" s="161"/>
      <c r="N27" s="103"/>
      <c r="O27" s="163"/>
    </row>
    <row r="28" spans="2:15" ht="14.25" customHeight="1">
      <c r="B28" s="102"/>
      <c r="C28" s="103"/>
      <c r="D28" s="213"/>
      <c r="E28" s="94"/>
      <c r="F28" s="132"/>
      <c r="G28" t="s">
        <v>46</v>
      </c>
      <c r="H28" s="97"/>
      <c r="I28" s="94"/>
      <c r="J28" s="94"/>
      <c r="L28" s="130"/>
      <c r="M28" s="161"/>
      <c r="N28" s="103"/>
      <c r="O28" s="163"/>
    </row>
    <row r="29" spans="2:15" ht="14.25" customHeight="1">
      <c r="B29" s="102"/>
      <c r="C29" s="103"/>
      <c r="D29" s="213"/>
      <c r="E29" s="94"/>
      <c r="F29" s="132"/>
      <c r="G29" s="62"/>
      <c r="H29" s="97"/>
      <c r="I29" s="94"/>
      <c r="J29" s="94"/>
      <c r="L29" s="130"/>
      <c r="M29" s="161"/>
      <c r="N29" s="103"/>
      <c r="O29" s="163"/>
    </row>
    <row r="30" spans="2:15" ht="14.25" customHeight="1">
      <c r="B30" s="105"/>
      <c r="C30" s="106"/>
      <c r="D30" s="107"/>
      <c r="E30" s="95"/>
      <c r="F30" s="119"/>
      <c r="G30" s="63"/>
      <c r="H30" s="98"/>
      <c r="I30" s="95"/>
      <c r="J30" s="95"/>
      <c r="L30" s="131"/>
      <c r="M30" s="164"/>
      <c r="N30" s="106"/>
      <c r="O30" s="165"/>
    </row>
    <row r="31" spans="2:15" ht="4.5" customHeight="1">
      <c r="B31" s="64"/>
      <c r="C31" s="64"/>
      <c r="D31" s="64"/>
      <c r="E31" s="64"/>
      <c r="F31" s="64"/>
      <c r="G31" s="64"/>
      <c r="H31" s="70"/>
      <c r="I31" s="64"/>
      <c r="J31" s="64"/>
      <c r="L31" s="64"/>
      <c r="M31" s="64"/>
      <c r="N31" s="64"/>
      <c r="O31" s="64"/>
    </row>
    <row r="32" spans="2:15" ht="14.25" customHeight="1">
      <c r="B32" s="99" t="s">
        <v>47</v>
      </c>
      <c r="C32" s="100"/>
      <c r="D32" s="101"/>
      <c r="E32" s="93">
        <v>4</v>
      </c>
      <c r="F32" s="117" t="s">
        <v>48</v>
      </c>
      <c r="G32" t="s">
        <v>49</v>
      </c>
      <c r="H32" s="96" t="s">
        <v>50</v>
      </c>
      <c r="I32" s="93">
        <v>3</v>
      </c>
      <c r="J32" s="93">
        <v>5</v>
      </c>
      <c r="L32" s="93" t="s">
        <v>51</v>
      </c>
      <c r="M32" s="92" t="s">
        <v>52</v>
      </c>
      <c r="N32" s="100"/>
      <c r="O32" s="160"/>
    </row>
    <row r="33" spans="2:15" ht="14.25" customHeight="1">
      <c r="B33" s="102"/>
      <c r="C33" s="103"/>
      <c r="D33" s="104"/>
      <c r="E33" s="94"/>
      <c r="F33" s="158"/>
      <c r="G33" t="s">
        <v>53</v>
      </c>
      <c r="H33" s="97"/>
      <c r="I33" s="94"/>
      <c r="J33" s="94"/>
      <c r="L33" s="94"/>
      <c r="M33" s="161"/>
      <c r="N33" s="162"/>
      <c r="O33" s="163"/>
    </row>
    <row r="34" spans="2:15" ht="14.25" customHeight="1">
      <c r="B34" s="102"/>
      <c r="C34" s="103"/>
      <c r="D34" s="104"/>
      <c r="E34" s="94"/>
      <c r="F34" s="158"/>
      <c r="G34" t="s">
        <v>54</v>
      </c>
      <c r="H34" s="97"/>
      <c r="I34" s="94"/>
      <c r="J34" s="94"/>
      <c r="L34" s="94"/>
      <c r="M34" s="161"/>
      <c r="N34" s="162"/>
      <c r="O34" s="163"/>
    </row>
    <row r="35" spans="2:15" ht="14.25" customHeight="1">
      <c r="B35" s="102"/>
      <c r="C35" s="103"/>
      <c r="D35" s="104"/>
      <c r="E35" s="94"/>
      <c r="F35" s="158"/>
      <c r="G35" s="62"/>
      <c r="H35" s="97"/>
      <c r="I35" s="94"/>
      <c r="J35" s="94"/>
      <c r="L35" s="94"/>
      <c r="M35" s="161"/>
      <c r="N35" s="162"/>
      <c r="O35" s="163"/>
    </row>
    <row r="36" spans="2:15" ht="14.25" customHeight="1">
      <c r="B36" s="105"/>
      <c r="C36" s="106"/>
      <c r="D36" s="107"/>
      <c r="E36" s="95"/>
      <c r="F36" s="159"/>
      <c r="G36" s="63"/>
      <c r="H36" s="98"/>
      <c r="I36" s="95"/>
      <c r="J36" s="95"/>
      <c r="L36" s="95"/>
      <c r="M36" s="164"/>
      <c r="N36" s="106"/>
      <c r="O36" s="165"/>
    </row>
    <row r="37" spans="2:15" ht="3.75" customHeight="1">
      <c r="B37" s="64"/>
      <c r="C37" s="64"/>
      <c r="D37" s="64"/>
      <c r="E37" s="64"/>
      <c r="F37" s="64"/>
      <c r="G37" s="64"/>
      <c r="H37" s="70"/>
      <c r="I37" s="64"/>
      <c r="J37" s="64"/>
      <c r="L37" s="64"/>
      <c r="M37" s="64"/>
      <c r="N37" s="64"/>
      <c r="O37" s="64"/>
    </row>
    <row r="38" spans="2:15" ht="14.25" customHeight="1">
      <c r="B38" s="99" t="s">
        <v>55</v>
      </c>
      <c r="C38" s="100"/>
      <c r="D38" s="101"/>
      <c r="E38" s="93">
        <v>5</v>
      </c>
      <c r="F38" s="117" t="s">
        <v>56</v>
      </c>
      <c r="G38" t="s">
        <v>57</v>
      </c>
      <c r="H38" s="96" t="s">
        <v>58</v>
      </c>
      <c r="I38" s="93">
        <v>4</v>
      </c>
      <c r="J38" s="93">
        <v>6</v>
      </c>
      <c r="L38" s="129" t="s">
        <v>59</v>
      </c>
      <c r="M38" s="92" t="s">
        <v>60</v>
      </c>
      <c r="N38" s="100"/>
      <c r="O38" s="160"/>
    </row>
    <row r="39" spans="2:15" ht="14.25" customHeight="1">
      <c r="B39" s="102"/>
      <c r="C39" s="103"/>
      <c r="D39" s="104"/>
      <c r="E39" s="94"/>
      <c r="F39" s="158"/>
      <c r="G39" t="s">
        <v>61</v>
      </c>
      <c r="H39" s="97"/>
      <c r="I39" s="94"/>
      <c r="J39" s="94"/>
      <c r="L39" s="130"/>
      <c r="M39" s="161"/>
      <c r="N39" s="162"/>
      <c r="O39" s="163"/>
    </row>
    <row r="40" spans="2:15" ht="14.25" customHeight="1">
      <c r="B40" s="102"/>
      <c r="C40" s="103"/>
      <c r="D40" s="104"/>
      <c r="E40" s="94"/>
      <c r="F40" s="158"/>
      <c r="G40" t="s">
        <v>62</v>
      </c>
      <c r="H40" s="97"/>
      <c r="I40" s="94"/>
      <c r="J40" s="94"/>
      <c r="L40" s="130"/>
      <c r="M40" s="161"/>
      <c r="N40" s="162"/>
      <c r="O40" s="163"/>
    </row>
    <row r="41" spans="2:15" ht="14.25" customHeight="1">
      <c r="B41" s="102"/>
      <c r="C41" s="103"/>
      <c r="D41" s="104"/>
      <c r="E41" s="94"/>
      <c r="F41" s="158"/>
      <c r="G41" s="62"/>
      <c r="H41" s="97"/>
      <c r="I41" s="94"/>
      <c r="J41" s="94"/>
      <c r="L41" s="130"/>
      <c r="M41" s="161"/>
      <c r="N41" s="162"/>
      <c r="O41" s="163"/>
    </row>
    <row r="42" spans="2:15" ht="14.25" customHeight="1">
      <c r="B42" s="105"/>
      <c r="C42" s="106"/>
      <c r="D42" s="107"/>
      <c r="E42" s="95"/>
      <c r="F42" s="159"/>
      <c r="G42" s="63"/>
      <c r="H42" s="98"/>
      <c r="I42" s="95"/>
      <c r="J42" s="95"/>
      <c r="L42" s="131"/>
      <c r="M42" s="164"/>
      <c r="N42" s="106"/>
      <c r="O42" s="165"/>
    </row>
    <row r="43" spans="2:15" ht="6" customHeight="1">
      <c r="B43" s="64"/>
      <c r="C43" s="64"/>
      <c r="D43" s="64"/>
      <c r="E43" s="64"/>
      <c r="F43" s="64"/>
      <c r="G43" s="64"/>
      <c r="H43" s="70"/>
      <c r="I43" s="64"/>
      <c r="J43" s="64"/>
      <c r="L43" s="64"/>
      <c r="M43" s="64"/>
      <c r="N43" s="64"/>
      <c r="O43" s="64"/>
    </row>
    <row r="44" spans="2:15" ht="14.25" customHeight="1">
      <c r="B44" s="99" t="s">
        <v>63</v>
      </c>
      <c r="C44" s="100"/>
      <c r="D44" s="101"/>
      <c r="E44" s="93">
        <v>6</v>
      </c>
      <c r="F44" s="117" t="s">
        <v>64</v>
      </c>
      <c r="G44" t="s">
        <v>65</v>
      </c>
      <c r="H44" s="96" t="s">
        <v>66</v>
      </c>
      <c r="I44" s="93">
        <v>5</v>
      </c>
      <c r="J44" s="93">
        <v>7</v>
      </c>
      <c r="L44" s="93" t="s">
        <v>67</v>
      </c>
      <c r="M44" s="92" t="s">
        <v>68</v>
      </c>
      <c r="N44" s="100"/>
      <c r="O44" s="160"/>
    </row>
    <row r="45" spans="2:15" ht="14.25" customHeight="1">
      <c r="B45" s="102"/>
      <c r="C45" s="103"/>
      <c r="D45" s="104"/>
      <c r="E45" s="94"/>
      <c r="F45" s="158"/>
      <c r="G45" t="s">
        <v>42</v>
      </c>
      <c r="H45" s="97"/>
      <c r="I45" s="94"/>
      <c r="J45" s="94"/>
      <c r="L45" s="94"/>
      <c r="M45" s="161"/>
      <c r="N45" s="162"/>
      <c r="O45" s="163"/>
    </row>
    <row r="46" spans="2:15" ht="14.25" customHeight="1">
      <c r="B46" s="102"/>
      <c r="C46" s="103"/>
      <c r="D46" s="104"/>
      <c r="E46" s="94"/>
      <c r="F46" s="158"/>
      <c r="G46" s="61"/>
      <c r="H46" s="97"/>
      <c r="I46" s="94"/>
      <c r="J46" s="94"/>
      <c r="L46" s="94"/>
      <c r="M46" s="161"/>
      <c r="N46" s="162"/>
      <c r="O46" s="163"/>
    </row>
    <row r="47" spans="2:15" ht="14.25" customHeight="1">
      <c r="B47" s="102"/>
      <c r="C47" s="103"/>
      <c r="D47" s="104"/>
      <c r="E47" s="94"/>
      <c r="F47" s="158"/>
      <c r="G47" s="62"/>
      <c r="H47" s="97"/>
      <c r="I47" s="94"/>
      <c r="J47" s="94"/>
      <c r="L47" s="94"/>
      <c r="M47" s="161"/>
      <c r="N47" s="162"/>
      <c r="O47" s="163"/>
    </row>
    <row r="48" spans="2:15" ht="14.25" customHeight="1">
      <c r="B48" s="105"/>
      <c r="C48" s="106"/>
      <c r="D48" s="107"/>
      <c r="E48" s="95"/>
      <c r="F48" s="159"/>
      <c r="G48" s="63"/>
      <c r="H48" s="98"/>
      <c r="I48" s="95"/>
      <c r="J48" s="95"/>
      <c r="L48" s="95"/>
      <c r="M48" s="164"/>
      <c r="N48" s="106"/>
      <c r="O48" s="165"/>
    </row>
    <row r="49" spans="1:15" ht="4.5" customHeight="1">
      <c r="B49" s="64"/>
      <c r="C49" s="64"/>
      <c r="D49" s="64"/>
      <c r="E49" s="64"/>
      <c r="F49" s="64"/>
      <c r="G49" s="64"/>
      <c r="H49" s="70"/>
      <c r="I49" s="64"/>
      <c r="J49" s="64"/>
      <c r="L49" s="64"/>
      <c r="M49" s="64"/>
      <c r="N49" s="64"/>
      <c r="O49" s="64"/>
    </row>
    <row r="50" spans="1:15" ht="14.25" customHeight="1">
      <c r="B50" s="99" t="s">
        <v>69</v>
      </c>
      <c r="C50" s="100"/>
      <c r="D50" s="101"/>
      <c r="E50" s="93">
        <v>7</v>
      </c>
      <c r="F50" s="117" t="s">
        <v>70</v>
      </c>
      <c r="G50" s="65" t="s">
        <v>71</v>
      </c>
      <c r="H50" s="96" t="s">
        <v>72</v>
      </c>
      <c r="I50" s="93">
        <v>6</v>
      </c>
      <c r="J50" s="93">
        <v>8</v>
      </c>
      <c r="L50" s="93" t="s">
        <v>73</v>
      </c>
      <c r="M50" s="92" t="s">
        <v>74</v>
      </c>
      <c r="N50" s="100"/>
      <c r="O50" s="160"/>
    </row>
    <row r="51" spans="1:15" ht="14.25" customHeight="1">
      <c r="B51" s="102"/>
      <c r="C51" s="103"/>
      <c r="D51" s="104"/>
      <c r="E51" s="94"/>
      <c r="F51" s="158"/>
      <c r="G51" s="67" t="s">
        <v>75</v>
      </c>
      <c r="H51" s="97"/>
      <c r="I51" s="94"/>
      <c r="J51" s="94"/>
      <c r="L51" s="94"/>
      <c r="M51" s="161"/>
      <c r="N51" s="162"/>
      <c r="O51" s="163"/>
    </row>
    <row r="52" spans="1:15" ht="14.25" customHeight="1">
      <c r="B52" s="102"/>
      <c r="C52" s="103"/>
      <c r="D52" s="104"/>
      <c r="E52" s="94"/>
      <c r="F52" s="158"/>
      <c r="G52" s="61"/>
      <c r="H52" s="97"/>
      <c r="I52" s="94"/>
      <c r="J52" s="94"/>
      <c r="L52" s="94"/>
      <c r="M52" s="161"/>
      <c r="N52" s="162"/>
      <c r="O52" s="163"/>
    </row>
    <row r="53" spans="1:15" ht="14.25" customHeight="1">
      <c r="B53" s="102"/>
      <c r="C53" s="103"/>
      <c r="D53" s="104"/>
      <c r="E53" s="94"/>
      <c r="F53" s="158"/>
      <c r="G53" s="62"/>
      <c r="H53" s="97"/>
      <c r="I53" s="94"/>
      <c r="J53" s="94"/>
      <c r="L53" s="94"/>
      <c r="M53" s="161"/>
      <c r="N53" s="162"/>
      <c r="O53" s="163"/>
    </row>
    <row r="54" spans="1:15" ht="14.25" customHeight="1">
      <c r="B54" s="105"/>
      <c r="C54" s="106"/>
      <c r="D54" s="107"/>
      <c r="E54" s="95"/>
      <c r="F54" s="159"/>
      <c r="G54" s="63"/>
      <c r="H54" s="98"/>
      <c r="I54" s="95"/>
      <c r="J54" s="95"/>
      <c r="L54" s="95"/>
      <c r="M54" s="164"/>
      <c r="N54" s="106"/>
      <c r="O54" s="165"/>
    </row>
    <row r="55" spans="1:15" ht="6.6" customHeight="1">
      <c r="B55" s="74"/>
      <c r="C55" s="74"/>
      <c r="D55" s="74"/>
      <c r="E55" s="74"/>
    </row>
    <row r="56" spans="1:15" ht="6.6" customHeight="1">
      <c r="A56" s="74"/>
      <c r="B56" s="166" t="s">
        <v>76</v>
      </c>
      <c r="C56" s="167"/>
      <c r="D56" s="168"/>
      <c r="E56" s="172">
        <v>8</v>
      </c>
      <c r="F56" s="174" t="s">
        <v>77</v>
      </c>
      <c r="G56" s="60"/>
      <c r="H56" s="96" t="s">
        <v>66</v>
      </c>
      <c r="I56" s="93">
        <v>7</v>
      </c>
      <c r="J56" s="93">
        <v>9</v>
      </c>
      <c r="L56" s="93" t="s">
        <v>78</v>
      </c>
      <c r="M56" s="92" t="s">
        <v>79</v>
      </c>
      <c r="N56" s="100"/>
      <c r="O56" s="160"/>
    </row>
    <row r="57" spans="1:15" ht="14.25" customHeight="1">
      <c r="A57" s="74"/>
      <c r="B57" s="161"/>
      <c r="C57" s="103"/>
      <c r="D57" s="104"/>
      <c r="E57" s="94"/>
      <c r="F57" s="158"/>
      <c r="G57" t="s">
        <v>26</v>
      </c>
      <c r="H57" s="97"/>
      <c r="I57" s="94"/>
      <c r="J57" s="94"/>
      <c r="L57" s="94"/>
      <c r="M57" s="161"/>
      <c r="N57" s="162"/>
      <c r="O57" s="163"/>
    </row>
    <row r="58" spans="1:15" ht="14.25" customHeight="1">
      <c r="A58" s="74"/>
      <c r="B58" s="161"/>
      <c r="C58" s="103"/>
      <c r="D58" s="104"/>
      <c r="E58" s="94"/>
      <c r="F58" s="158"/>
      <c r="G58" t="s">
        <v>80</v>
      </c>
      <c r="H58" s="97"/>
      <c r="I58" s="94"/>
      <c r="J58" s="94"/>
      <c r="L58" s="94"/>
      <c r="M58" s="161"/>
      <c r="N58" s="162"/>
      <c r="O58" s="163"/>
    </row>
    <row r="59" spans="1:15" ht="14.25" customHeight="1">
      <c r="A59" s="74"/>
      <c r="B59" s="161"/>
      <c r="C59" s="103"/>
      <c r="D59" s="104"/>
      <c r="E59" s="94"/>
      <c r="F59" s="158"/>
      <c r="G59" s="62"/>
      <c r="H59" s="97"/>
      <c r="I59" s="94"/>
      <c r="J59" s="94"/>
      <c r="L59" s="94"/>
      <c r="M59" s="161"/>
      <c r="N59" s="162"/>
      <c r="O59" s="163"/>
    </row>
    <row r="60" spans="1:15" ht="14.25" customHeight="1">
      <c r="A60" s="74"/>
      <c r="B60" s="169"/>
      <c r="C60" s="170"/>
      <c r="D60" s="171"/>
      <c r="E60" s="173"/>
      <c r="F60" s="159"/>
      <c r="G60" s="63"/>
      <c r="H60" s="98"/>
      <c r="I60" s="95"/>
      <c r="J60" s="95"/>
      <c r="L60" s="95"/>
      <c r="M60" s="164"/>
      <c r="N60" s="106"/>
      <c r="O60" s="165"/>
    </row>
    <row r="61" spans="1:15" ht="14.25" customHeight="1">
      <c r="B61" s="75"/>
      <c r="C61" s="75"/>
      <c r="D61" s="75"/>
      <c r="E61" s="75"/>
      <c r="F61" s="64"/>
      <c r="G61" s="64"/>
      <c r="H61" s="70"/>
      <c r="I61" s="64"/>
      <c r="J61" s="64"/>
      <c r="L61" s="64"/>
      <c r="M61" s="64"/>
      <c r="N61" s="64"/>
      <c r="O61" s="64"/>
    </row>
    <row r="62" spans="1:15" ht="14.25" customHeight="1">
      <c r="B62" s="99" t="s">
        <v>81</v>
      </c>
      <c r="C62" s="100"/>
      <c r="D62" s="101"/>
      <c r="E62" s="93">
        <v>9</v>
      </c>
      <c r="F62" s="117" t="s">
        <v>82</v>
      </c>
      <c r="G62" t="s">
        <v>83</v>
      </c>
      <c r="H62" s="96" t="s">
        <v>84</v>
      </c>
      <c r="I62" s="93">
        <v>8</v>
      </c>
      <c r="J62" s="93">
        <v>0</v>
      </c>
      <c r="L62" s="93" t="s">
        <v>85</v>
      </c>
      <c r="M62" s="175" t="s">
        <v>86</v>
      </c>
      <c r="N62" s="176"/>
      <c r="O62" s="177"/>
    </row>
    <row r="63" spans="1:15" ht="14.25" customHeight="1">
      <c r="B63" s="102"/>
      <c r="C63" s="103"/>
      <c r="D63" s="104"/>
      <c r="E63" s="94"/>
      <c r="F63" s="158"/>
      <c r="G63" t="s">
        <v>26</v>
      </c>
      <c r="H63" s="97"/>
      <c r="I63" s="94"/>
      <c r="J63" s="94"/>
      <c r="L63" s="94"/>
      <c r="M63" s="178"/>
      <c r="N63" s="179"/>
      <c r="O63" s="180"/>
    </row>
    <row r="64" spans="1:15" ht="14.25" customHeight="1">
      <c r="B64" s="102"/>
      <c r="C64" s="103"/>
      <c r="D64" s="104"/>
      <c r="E64" s="94"/>
      <c r="F64" s="158"/>
      <c r="G64" s="61"/>
      <c r="H64" s="97"/>
      <c r="I64" s="94"/>
      <c r="J64" s="94"/>
      <c r="L64" s="94"/>
      <c r="M64" s="178"/>
      <c r="N64" s="179"/>
      <c r="O64" s="180"/>
    </row>
    <row r="65" spans="2:15" ht="14.25" customHeight="1">
      <c r="B65" s="102"/>
      <c r="C65" s="103"/>
      <c r="D65" s="104"/>
      <c r="E65" s="94"/>
      <c r="F65" s="158"/>
      <c r="G65" s="62"/>
      <c r="H65" s="97"/>
      <c r="I65" s="94"/>
      <c r="J65" s="94"/>
      <c r="L65" s="94"/>
      <c r="M65" s="178"/>
      <c r="N65" s="179"/>
      <c r="O65" s="180"/>
    </row>
    <row r="66" spans="2:15" ht="14.25" customHeight="1">
      <c r="B66" s="105"/>
      <c r="C66" s="106"/>
      <c r="D66" s="107"/>
      <c r="E66" s="95"/>
      <c r="F66" s="159"/>
      <c r="G66" s="63"/>
      <c r="H66" s="98"/>
      <c r="I66" s="95"/>
      <c r="J66" s="95"/>
      <c r="L66" s="95"/>
      <c r="M66" s="181"/>
      <c r="N66" s="182"/>
      <c r="O66" s="183"/>
    </row>
    <row r="67" spans="2:15" ht="14.25" customHeight="1">
      <c r="G67" s="59"/>
      <c r="I67" s="59"/>
    </row>
    <row r="68" spans="2:15" ht="14.25" customHeight="1">
      <c r="I68" s="59"/>
    </row>
    <row r="69" spans="2:15" ht="14.25" customHeight="1">
      <c r="I69" s="59"/>
    </row>
    <row r="70" spans="2:15" ht="14.25" customHeight="1">
      <c r="I70" s="59"/>
    </row>
    <row r="71" spans="2:15" ht="14.25" customHeight="1">
      <c r="I71" s="59"/>
    </row>
    <row r="72" spans="2:15" ht="14.25" customHeight="1">
      <c r="I72" s="59"/>
    </row>
    <row r="73" spans="2:15" ht="14.25" customHeight="1">
      <c r="I73" s="59"/>
    </row>
    <row r="74" spans="2:15" ht="14.25" customHeight="1">
      <c r="H74" s="72"/>
      <c r="I74" s="59"/>
    </row>
    <row r="75" spans="2:15" ht="14.25" customHeight="1"/>
    <row r="76" spans="2:15" ht="14.25" customHeight="1"/>
    <row r="77" spans="2:15" ht="14.25" customHeight="1">
      <c r="E77" s="83"/>
    </row>
    <row r="78" spans="2:15" ht="14.25" customHeight="1">
      <c r="E78" s="58"/>
    </row>
    <row r="79" spans="2:15" ht="14.25" customHeight="1">
      <c r="E79" s="58"/>
    </row>
    <row r="80" spans="2:15" ht="14.25" customHeight="1">
      <c r="E80" s="58"/>
    </row>
    <row r="81" spans="5:5" ht="14.25" customHeight="1">
      <c r="E81" s="58"/>
    </row>
    <row r="82" spans="5:5" ht="14.25" customHeight="1">
      <c r="E82" s="83"/>
    </row>
    <row r="83" spans="5:5" ht="14.25" customHeight="1">
      <c r="E83" s="58"/>
    </row>
    <row r="84" spans="5:5" ht="14.25" customHeight="1">
      <c r="E84" s="58"/>
    </row>
    <row r="85" spans="5:5" ht="14.25" customHeight="1">
      <c r="E85" s="58"/>
    </row>
    <row r="86" spans="5:5" ht="14.25" customHeight="1">
      <c r="E86" s="58"/>
    </row>
    <row r="87" spans="5:5" ht="14.25" customHeight="1">
      <c r="E87" s="83"/>
    </row>
    <row r="88" spans="5:5" ht="14.25" customHeight="1">
      <c r="E88" s="58"/>
    </row>
    <row r="89" spans="5:5" ht="14.25" customHeight="1">
      <c r="E89" s="58"/>
    </row>
    <row r="90" spans="5:5" ht="14.25" customHeight="1">
      <c r="E90" s="58"/>
    </row>
    <row r="91" spans="5:5" ht="14.25" customHeight="1">
      <c r="E91" s="58"/>
    </row>
    <row r="92" spans="5:5" ht="14.25" customHeight="1">
      <c r="E92" s="83"/>
    </row>
    <row r="93" spans="5:5" ht="14.25" customHeight="1">
      <c r="E93" s="58"/>
    </row>
    <row r="94" spans="5:5" ht="14.25" customHeight="1">
      <c r="E94" s="58"/>
    </row>
    <row r="95" spans="5:5" ht="14.25" customHeight="1">
      <c r="E95" s="58"/>
    </row>
    <row r="96" spans="5:5" ht="14.25" customHeight="1">
      <c r="E96" s="58"/>
    </row>
    <row r="97" spans="5:5" ht="14.25" customHeight="1">
      <c r="E97" s="58"/>
    </row>
    <row r="98" spans="5:5" ht="14.25" customHeight="1">
      <c r="E98" s="58"/>
    </row>
    <row r="99" spans="5:5" ht="14.25" customHeight="1">
      <c r="E99" s="83"/>
    </row>
    <row r="100" spans="5:5" ht="14.25" customHeight="1">
      <c r="E100" s="58"/>
    </row>
    <row r="101" spans="5:5" ht="14.25" customHeight="1">
      <c r="E101" s="58"/>
    </row>
    <row r="102" spans="5:5" ht="14.25" customHeight="1">
      <c r="E102" s="58"/>
    </row>
    <row r="103" spans="5:5" ht="14.25" customHeight="1">
      <c r="E103" s="83"/>
    </row>
    <row r="104" spans="5:5" ht="14.25" customHeight="1">
      <c r="E104" s="58"/>
    </row>
    <row r="105" spans="5:5" ht="14.25" customHeight="1">
      <c r="E105" s="58"/>
    </row>
    <row r="106" spans="5:5" ht="14.25" customHeight="1">
      <c r="E106" s="58"/>
    </row>
    <row r="107" spans="5:5" ht="14.25" customHeight="1"/>
    <row r="108" spans="5:5" ht="14.25" customHeight="1"/>
    <row r="109" spans="5:5" ht="14.25" customHeight="1"/>
    <row r="110" spans="5:5" ht="14.25" customHeight="1"/>
    <row r="111" spans="5:5" ht="14.25" customHeight="1"/>
    <row r="112" spans="5:5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85">
    <mergeCell ref="J62:J66"/>
    <mergeCell ref="L62:L66"/>
    <mergeCell ref="M62:O66"/>
    <mergeCell ref="B62:D66"/>
    <mergeCell ref="E62:E66"/>
    <mergeCell ref="F62:F66"/>
    <mergeCell ref="H62:H66"/>
    <mergeCell ref="I62:I66"/>
    <mergeCell ref="I56:I60"/>
    <mergeCell ref="J56:J60"/>
    <mergeCell ref="L56:L60"/>
    <mergeCell ref="M56:O60"/>
    <mergeCell ref="M38:O42"/>
    <mergeCell ref="M44:O48"/>
    <mergeCell ref="I44:I48"/>
    <mergeCell ref="J44:J48"/>
    <mergeCell ref="L44:L48"/>
    <mergeCell ref="M50:O54"/>
    <mergeCell ref="J50:J54"/>
    <mergeCell ref="L50:L54"/>
    <mergeCell ref="B56:D60"/>
    <mergeCell ref="E56:E60"/>
    <mergeCell ref="F56:F60"/>
    <mergeCell ref="H56:H60"/>
    <mergeCell ref="L32:L36"/>
    <mergeCell ref="B38:D42"/>
    <mergeCell ref="E38:E42"/>
    <mergeCell ref="F38:F42"/>
    <mergeCell ref="H38:H42"/>
    <mergeCell ref="I38:I42"/>
    <mergeCell ref="J38:J42"/>
    <mergeCell ref="L38:L42"/>
    <mergeCell ref="B44:D48"/>
    <mergeCell ref="E44:E48"/>
    <mergeCell ref="F44:F48"/>
    <mergeCell ref="H44:H48"/>
    <mergeCell ref="M32:O36"/>
    <mergeCell ref="B26:D30"/>
    <mergeCell ref="B32:D36"/>
    <mergeCell ref="E32:E36"/>
    <mergeCell ref="F32:F36"/>
    <mergeCell ref="H32:H36"/>
    <mergeCell ref="I32:I36"/>
    <mergeCell ref="J32:J36"/>
    <mergeCell ref="H26:H30"/>
    <mergeCell ref="I26:I30"/>
    <mergeCell ref="J26:J30"/>
    <mergeCell ref="L26:L30"/>
    <mergeCell ref="M26:O30"/>
    <mergeCell ref="E26:E30"/>
    <mergeCell ref="F26:F30"/>
    <mergeCell ref="B50:D54"/>
    <mergeCell ref="E50:E54"/>
    <mergeCell ref="F50:F54"/>
    <mergeCell ref="H50:H54"/>
    <mergeCell ref="I50:I54"/>
    <mergeCell ref="B2:O2"/>
    <mergeCell ref="C3:E3"/>
    <mergeCell ref="I3:O3"/>
    <mergeCell ref="C4:E4"/>
    <mergeCell ref="I4:O4"/>
    <mergeCell ref="B5:O6"/>
    <mergeCell ref="J7:O7"/>
    <mergeCell ref="J12:J17"/>
    <mergeCell ref="L12:L17"/>
    <mergeCell ref="M12:O17"/>
    <mergeCell ref="F12:F17"/>
    <mergeCell ref="B11:D11"/>
    <mergeCell ref="B12:D17"/>
    <mergeCell ref="H12:H17"/>
    <mergeCell ref="I12:I17"/>
    <mergeCell ref="J8:O8"/>
    <mergeCell ref="M10:O10"/>
    <mergeCell ref="E12:E17"/>
    <mergeCell ref="B20:D24"/>
    <mergeCell ref="B7:I7"/>
    <mergeCell ref="B8:I8"/>
    <mergeCell ref="B10:D10"/>
    <mergeCell ref="E20:E24"/>
    <mergeCell ref="F20:F24"/>
    <mergeCell ref="M20:O24"/>
    <mergeCell ref="J20:J24"/>
    <mergeCell ref="L20:L24"/>
    <mergeCell ref="H20:H24"/>
    <mergeCell ref="I20:I24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0"/>
  <sheetViews>
    <sheetView workbookViewId="0"/>
  </sheetViews>
  <sheetFormatPr defaultColWidth="12.625" defaultRowHeight="15" customHeight="1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>
      <c r="B2" s="108" t="s">
        <v>0</v>
      </c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6"/>
    </row>
    <row r="3" spans="1:14" ht="14.25" customHeight="1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151" t="s">
        <v>6</v>
      </c>
      <c r="I3" s="217"/>
      <c r="J3" s="217"/>
      <c r="K3" s="217"/>
      <c r="L3" s="217"/>
      <c r="M3" s="217"/>
      <c r="N3" s="218"/>
    </row>
    <row r="4" spans="1:14" ht="14.25" customHeight="1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154" t="s">
        <v>10</v>
      </c>
      <c r="I4" s="217"/>
      <c r="J4" s="217"/>
      <c r="K4" s="217"/>
      <c r="L4" s="217"/>
      <c r="M4" s="217"/>
      <c r="N4" s="218"/>
    </row>
    <row r="5" spans="1:14" ht="14.25" customHeight="1">
      <c r="B5" s="120" t="s">
        <v>87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20"/>
    </row>
    <row r="6" spans="1:14" ht="14.25" customHeight="1">
      <c r="B6" s="221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/>
    </row>
    <row r="7" spans="1:14" ht="14.25" customHeight="1">
      <c r="B7" s="108" t="s">
        <v>88</v>
      </c>
      <c r="C7" s="215"/>
      <c r="D7" s="215"/>
      <c r="E7" s="215"/>
      <c r="F7" s="215"/>
      <c r="G7" s="215"/>
      <c r="H7" s="224"/>
      <c r="I7" s="126" t="s">
        <v>89</v>
      </c>
      <c r="J7" s="215"/>
      <c r="K7" s="215"/>
      <c r="L7" s="215"/>
      <c r="M7" s="215"/>
      <c r="N7" s="216"/>
    </row>
    <row r="8" spans="1:14" ht="14.25" customHeight="1">
      <c r="B8" s="111"/>
      <c r="C8" s="225"/>
      <c r="D8" s="225"/>
      <c r="E8" s="225"/>
      <c r="F8" s="225"/>
      <c r="G8" s="225"/>
      <c r="H8" s="226"/>
      <c r="I8" s="143"/>
      <c r="J8" s="225"/>
      <c r="K8" s="225"/>
      <c r="L8" s="225"/>
      <c r="M8" s="225"/>
      <c r="N8" s="227"/>
    </row>
    <row r="9" spans="1:14" ht="14.25" customHeight="1">
      <c r="B9" s="56"/>
      <c r="C9" s="56"/>
      <c r="D9" s="56"/>
      <c r="E9" s="56"/>
      <c r="F9" s="56"/>
      <c r="G9" s="56"/>
      <c r="H9" s="56"/>
      <c r="I9" s="57"/>
      <c r="J9" s="57"/>
      <c r="K9" s="57"/>
      <c r="L9" s="57"/>
      <c r="M9" s="57"/>
      <c r="N9" s="57"/>
    </row>
    <row r="10" spans="1:14" ht="42" customHeight="1">
      <c r="B10" s="187" t="s">
        <v>90</v>
      </c>
      <c r="C10" s="228"/>
      <c r="D10" s="229"/>
      <c r="E10" s="189" t="s">
        <v>91</v>
      </c>
      <c r="F10" s="189" t="s">
        <v>17</v>
      </c>
      <c r="G10" s="189" t="s">
        <v>92</v>
      </c>
      <c r="H10" s="190" t="s">
        <v>93</v>
      </c>
      <c r="I10" s="215"/>
      <c r="J10" s="215"/>
      <c r="K10" s="224"/>
      <c r="L10" s="191" t="s">
        <v>94</v>
      </c>
      <c r="M10" s="215"/>
      <c r="N10" s="216"/>
    </row>
    <row r="11" spans="1:14" ht="55.5" customHeight="1">
      <c r="B11" s="230"/>
      <c r="C11" s="231"/>
      <c r="D11" s="232"/>
      <c r="E11" s="233"/>
      <c r="F11" s="233"/>
      <c r="G11" s="233"/>
      <c r="H11" s="16" t="s">
        <v>95</v>
      </c>
      <c r="I11" s="16" t="s">
        <v>96</v>
      </c>
      <c r="J11" s="16" t="s">
        <v>97</v>
      </c>
      <c r="K11" s="16" t="s">
        <v>98</v>
      </c>
      <c r="L11" s="192" t="s">
        <v>99</v>
      </c>
      <c r="M11" s="225"/>
      <c r="N11" s="227"/>
    </row>
    <row r="12" spans="1:14" ht="7.5" customHeight="1">
      <c r="B12" s="188"/>
      <c r="C12" s="234"/>
      <c r="D12" s="23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>
      <c r="B13" s="186"/>
      <c r="C13" s="228"/>
      <c r="D13" s="229"/>
      <c r="E13" s="184"/>
      <c r="F13" s="12"/>
      <c r="G13" s="184"/>
      <c r="H13" s="184"/>
      <c r="I13" s="184"/>
      <c r="J13" s="184"/>
      <c r="K13" s="184"/>
      <c r="L13" s="185"/>
      <c r="M13" s="228"/>
      <c r="N13" s="235"/>
    </row>
    <row r="14" spans="1:14" ht="14.25" customHeight="1">
      <c r="B14" s="221"/>
      <c r="C14" s="234"/>
      <c r="D14" s="236"/>
      <c r="E14" s="237"/>
      <c r="F14" s="13"/>
      <c r="G14" s="237"/>
      <c r="H14" s="237"/>
      <c r="I14" s="237"/>
      <c r="J14" s="237"/>
      <c r="K14" s="237"/>
      <c r="L14" s="238"/>
      <c r="M14" s="234"/>
      <c r="N14" s="223"/>
    </row>
    <row r="15" spans="1:14" ht="14.25" customHeight="1">
      <c r="B15" s="221"/>
      <c r="C15" s="234"/>
      <c r="D15" s="236"/>
      <c r="E15" s="237"/>
      <c r="F15" s="13"/>
      <c r="G15" s="237"/>
      <c r="H15" s="237"/>
      <c r="I15" s="237"/>
      <c r="J15" s="237"/>
      <c r="K15" s="237"/>
      <c r="L15" s="238"/>
      <c r="M15" s="234"/>
      <c r="N15" s="223"/>
    </row>
    <row r="16" spans="1:14" ht="14.25" customHeight="1">
      <c r="B16" s="221"/>
      <c r="C16" s="234"/>
      <c r="D16" s="236"/>
      <c r="E16" s="237"/>
      <c r="F16" s="14"/>
      <c r="G16" s="237"/>
      <c r="H16" s="237"/>
      <c r="I16" s="237"/>
      <c r="J16" s="237"/>
      <c r="K16" s="237"/>
      <c r="L16" s="238"/>
      <c r="M16" s="234"/>
      <c r="N16" s="223"/>
    </row>
    <row r="17" spans="2:14" ht="14.25" customHeight="1">
      <c r="B17" s="230"/>
      <c r="C17" s="231"/>
      <c r="D17" s="232"/>
      <c r="E17" s="233"/>
      <c r="F17" s="15"/>
      <c r="G17" s="233"/>
      <c r="H17" s="233"/>
      <c r="I17" s="233"/>
      <c r="J17" s="233"/>
      <c r="K17" s="233"/>
      <c r="L17" s="239"/>
      <c r="M17" s="231"/>
      <c r="N17" s="240"/>
    </row>
    <row r="18" spans="2:14" ht="7.5" customHeight="1"/>
    <row r="19" spans="2:14" ht="14.25" customHeight="1">
      <c r="B19" s="186"/>
      <c r="C19" s="228"/>
      <c r="D19" s="229"/>
      <c r="E19" s="184"/>
      <c r="F19" s="12"/>
      <c r="G19" s="184"/>
      <c r="H19" s="184"/>
      <c r="I19" s="184"/>
      <c r="J19" s="184"/>
      <c r="K19" s="184"/>
      <c r="L19" s="185"/>
      <c r="M19" s="228"/>
      <c r="N19" s="235"/>
    </row>
    <row r="20" spans="2:14" ht="14.25" customHeight="1">
      <c r="B20" s="221"/>
      <c r="C20" s="234"/>
      <c r="D20" s="236"/>
      <c r="E20" s="237"/>
      <c r="F20" s="13"/>
      <c r="G20" s="237"/>
      <c r="H20" s="237"/>
      <c r="I20" s="237"/>
      <c r="J20" s="237"/>
      <c r="K20" s="237"/>
      <c r="L20" s="238"/>
      <c r="M20" s="234"/>
      <c r="N20" s="223"/>
    </row>
    <row r="21" spans="2:14" ht="14.25" customHeight="1">
      <c r="B21" s="221"/>
      <c r="C21" s="234"/>
      <c r="D21" s="236"/>
      <c r="E21" s="237"/>
      <c r="F21" s="13"/>
      <c r="G21" s="237"/>
      <c r="H21" s="237"/>
      <c r="I21" s="237"/>
      <c r="J21" s="237"/>
      <c r="K21" s="237"/>
      <c r="L21" s="238"/>
      <c r="M21" s="234"/>
      <c r="N21" s="223"/>
    </row>
    <row r="22" spans="2:14" ht="14.25" customHeight="1">
      <c r="B22" s="221"/>
      <c r="C22" s="234"/>
      <c r="D22" s="236"/>
      <c r="E22" s="237"/>
      <c r="F22" s="14"/>
      <c r="G22" s="237"/>
      <c r="H22" s="237"/>
      <c r="I22" s="237"/>
      <c r="J22" s="237"/>
      <c r="K22" s="237"/>
      <c r="L22" s="238"/>
      <c r="M22" s="234"/>
      <c r="N22" s="223"/>
    </row>
    <row r="23" spans="2:14" ht="14.25" customHeight="1">
      <c r="B23" s="230"/>
      <c r="C23" s="231"/>
      <c r="D23" s="232"/>
      <c r="E23" s="233"/>
      <c r="F23" s="15"/>
      <c r="G23" s="233"/>
      <c r="H23" s="233"/>
      <c r="I23" s="233"/>
      <c r="J23" s="233"/>
      <c r="K23" s="233"/>
      <c r="L23" s="239"/>
      <c r="M23" s="231"/>
      <c r="N23" s="240"/>
    </row>
    <row r="24" spans="2:14" ht="3.75" customHeight="1"/>
    <row r="25" spans="2:14" ht="14.25" customHeight="1">
      <c r="B25" s="186"/>
      <c r="C25" s="228"/>
      <c r="D25" s="229"/>
      <c r="E25" s="184"/>
      <c r="F25" s="12"/>
      <c r="G25" s="184"/>
      <c r="H25" s="184"/>
      <c r="I25" s="184"/>
      <c r="J25" s="184"/>
      <c r="K25" s="184"/>
      <c r="L25" s="185"/>
      <c r="M25" s="228"/>
      <c r="N25" s="235"/>
    </row>
    <row r="26" spans="2:14" ht="14.25" customHeight="1">
      <c r="B26" s="221"/>
      <c r="C26" s="234"/>
      <c r="D26" s="236"/>
      <c r="E26" s="237"/>
      <c r="F26" s="13"/>
      <c r="G26" s="237"/>
      <c r="H26" s="237"/>
      <c r="I26" s="237"/>
      <c r="J26" s="237"/>
      <c r="K26" s="237"/>
      <c r="L26" s="238"/>
      <c r="M26" s="234"/>
      <c r="N26" s="223"/>
    </row>
    <row r="27" spans="2:14" ht="14.25" customHeight="1">
      <c r="B27" s="221"/>
      <c r="C27" s="234"/>
      <c r="D27" s="236"/>
      <c r="E27" s="237"/>
      <c r="F27" s="13"/>
      <c r="G27" s="237"/>
      <c r="H27" s="237"/>
      <c r="I27" s="237"/>
      <c r="J27" s="237"/>
      <c r="K27" s="237"/>
      <c r="L27" s="238"/>
      <c r="M27" s="234"/>
      <c r="N27" s="223"/>
    </row>
    <row r="28" spans="2:14" ht="14.25" customHeight="1">
      <c r="B28" s="221"/>
      <c r="C28" s="234"/>
      <c r="D28" s="236"/>
      <c r="E28" s="237"/>
      <c r="F28" s="14"/>
      <c r="G28" s="237"/>
      <c r="H28" s="237"/>
      <c r="I28" s="237"/>
      <c r="J28" s="237"/>
      <c r="K28" s="237"/>
      <c r="L28" s="238"/>
      <c r="M28" s="234"/>
      <c r="N28" s="223"/>
    </row>
    <row r="29" spans="2:14" ht="14.25" customHeight="1">
      <c r="B29" s="230"/>
      <c r="C29" s="231"/>
      <c r="D29" s="232"/>
      <c r="E29" s="233"/>
      <c r="F29" s="15"/>
      <c r="G29" s="233"/>
      <c r="H29" s="233"/>
      <c r="I29" s="233"/>
      <c r="J29" s="233"/>
      <c r="K29" s="233"/>
      <c r="L29" s="239"/>
      <c r="M29" s="231"/>
      <c r="N29" s="240"/>
    </row>
    <row r="30" spans="2:14" ht="4.5" customHeight="1"/>
    <row r="31" spans="2:14" ht="14.25" customHeight="1">
      <c r="B31" s="186"/>
      <c r="C31" s="228"/>
      <c r="D31" s="229"/>
      <c r="E31" s="184"/>
      <c r="F31" s="12"/>
      <c r="G31" s="184"/>
      <c r="H31" s="184"/>
      <c r="I31" s="184"/>
      <c r="J31" s="184"/>
      <c r="K31" s="184"/>
      <c r="L31" s="185"/>
      <c r="M31" s="228"/>
      <c r="N31" s="235"/>
    </row>
    <row r="32" spans="2:14" ht="14.25" customHeight="1">
      <c r="B32" s="221"/>
      <c r="C32" s="234"/>
      <c r="D32" s="236"/>
      <c r="E32" s="237"/>
      <c r="F32" s="13"/>
      <c r="G32" s="237"/>
      <c r="H32" s="237"/>
      <c r="I32" s="237"/>
      <c r="J32" s="237"/>
      <c r="K32" s="237"/>
      <c r="L32" s="238"/>
      <c r="M32" s="234"/>
      <c r="N32" s="223"/>
    </row>
    <row r="33" spans="2:14" ht="14.25" customHeight="1">
      <c r="B33" s="221"/>
      <c r="C33" s="234"/>
      <c r="D33" s="236"/>
      <c r="E33" s="237"/>
      <c r="F33" s="13"/>
      <c r="G33" s="237"/>
      <c r="H33" s="237"/>
      <c r="I33" s="237"/>
      <c r="J33" s="237"/>
      <c r="K33" s="237"/>
      <c r="L33" s="238"/>
      <c r="M33" s="234"/>
      <c r="N33" s="223"/>
    </row>
    <row r="34" spans="2:14" ht="14.25" customHeight="1">
      <c r="B34" s="221"/>
      <c r="C34" s="234"/>
      <c r="D34" s="236"/>
      <c r="E34" s="237"/>
      <c r="F34" s="14"/>
      <c r="G34" s="237"/>
      <c r="H34" s="237"/>
      <c r="I34" s="237"/>
      <c r="J34" s="237"/>
      <c r="K34" s="237"/>
      <c r="L34" s="238"/>
      <c r="M34" s="234"/>
      <c r="N34" s="223"/>
    </row>
    <row r="35" spans="2:14" ht="14.25" customHeight="1">
      <c r="B35" s="230"/>
      <c r="C35" s="231"/>
      <c r="D35" s="232"/>
      <c r="E35" s="233"/>
      <c r="F35" s="15"/>
      <c r="G35" s="233"/>
      <c r="H35" s="233"/>
      <c r="I35" s="233"/>
      <c r="J35" s="233"/>
      <c r="K35" s="233"/>
      <c r="L35" s="239"/>
      <c r="M35" s="231"/>
      <c r="N35" s="240"/>
    </row>
    <row r="36" spans="2:14" ht="3.75" customHeight="1"/>
    <row r="37" spans="2:14" ht="14.25" customHeight="1">
      <c r="B37" s="186"/>
      <c r="C37" s="228"/>
      <c r="D37" s="229"/>
      <c r="E37" s="184"/>
      <c r="F37" s="12"/>
      <c r="G37" s="184"/>
      <c r="H37" s="184"/>
      <c r="I37" s="184"/>
      <c r="J37" s="184"/>
      <c r="K37" s="184"/>
      <c r="L37" s="185"/>
      <c r="M37" s="228"/>
      <c r="N37" s="235"/>
    </row>
    <row r="38" spans="2:14" ht="14.25" customHeight="1">
      <c r="B38" s="221"/>
      <c r="C38" s="234"/>
      <c r="D38" s="236"/>
      <c r="E38" s="237"/>
      <c r="F38" s="13"/>
      <c r="G38" s="237"/>
      <c r="H38" s="237"/>
      <c r="I38" s="237"/>
      <c r="J38" s="237"/>
      <c r="K38" s="237"/>
      <c r="L38" s="238"/>
      <c r="M38" s="234"/>
      <c r="N38" s="223"/>
    </row>
    <row r="39" spans="2:14" ht="14.25" customHeight="1">
      <c r="B39" s="221"/>
      <c r="C39" s="234"/>
      <c r="D39" s="236"/>
      <c r="E39" s="237"/>
      <c r="F39" s="13"/>
      <c r="G39" s="237"/>
      <c r="H39" s="237"/>
      <c r="I39" s="237"/>
      <c r="J39" s="237"/>
      <c r="K39" s="237"/>
      <c r="L39" s="238"/>
      <c r="M39" s="234"/>
      <c r="N39" s="223"/>
    </row>
    <row r="40" spans="2:14" ht="14.25" customHeight="1">
      <c r="B40" s="221"/>
      <c r="C40" s="234"/>
      <c r="D40" s="236"/>
      <c r="E40" s="237"/>
      <c r="F40" s="14"/>
      <c r="G40" s="237"/>
      <c r="H40" s="237"/>
      <c r="I40" s="237"/>
      <c r="J40" s="237"/>
      <c r="K40" s="237"/>
      <c r="L40" s="238"/>
      <c r="M40" s="234"/>
      <c r="N40" s="223"/>
    </row>
    <row r="41" spans="2:14" ht="14.25" customHeight="1">
      <c r="B41" s="230"/>
      <c r="C41" s="231"/>
      <c r="D41" s="232"/>
      <c r="E41" s="233"/>
      <c r="F41" s="15"/>
      <c r="G41" s="233"/>
      <c r="H41" s="233"/>
      <c r="I41" s="233"/>
      <c r="J41" s="233"/>
      <c r="K41" s="233"/>
      <c r="L41" s="239"/>
      <c r="M41" s="231"/>
      <c r="N41" s="240"/>
    </row>
    <row r="42" spans="2:14" ht="6" customHeight="1"/>
    <row r="43" spans="2:14" ht="14.25" customHeight="1">
      <c r="B43" s="186"/>
      <c r="C43" s="228"/>
      <c r="D43" s="229"/>
      <c r="E43" s="184"/>
      <c r="F43" s="12"/>
      <c r="G43" s="184"/>
      <c r="H43" s="184"/>
      <c r="I43" s="184"/>
      <c r="J43" s="184"/>
      <c r="K43" s="184"/>
      <c r="L43" s="185"/>
      <c r="M43" s="228"/>
      <c r="N43" s="235"/>
    </row>
    <row r="44" spans="2:14" ht="14.25" customHeight="1">
      <c r="B44" s="221"/>
      <c r="C44" s="234"/>
      <c r="D44" s="236"/>
      <c r="E44" s="237"/>
      <c r="F44" s="13"/>
      <c r="G44" s="237"/>
      <c r="H44" s="237"/>
      <c r="I44" s="237"/>
      <c r="J44" s="237"/>
      <c r="K44" s="237"/>
      <c r="L44" s="238"/>
      <c r="M44" s="234"/>
      <c r="N44" s="223"/>
    </row>
    <row r="45" spans="2:14" ht="14.25" customHeight="1">
      <c r="B45" s="221"/>
      <c r="C45" s="234"/>
      <c r="D45" s="236"/>
      <c r="E45" s="237"/>
      <c r="F45" s="13"/>
      <c r="G45" s="237"/>
      <c r="H45" s="237"/>
      <c r="I45" s="237"/>
      <c r="J45" s="237"/>
      <c r="K45" s="237"/>
      <c r="L45" s="238"/>
      <c r="M45" s="234"/>
      <c r="N45" s="223"/>
    </row>
    <row r="46" spans="2:14" ht="14.25" customHeight="1">
      <c r="B46" s="221"/>
      <c r="C46" s="234"/>
      <c r="D46" s="236"/>
      <c r="E46" s="237"/>
      <c r="F46" s="14"/>
      <c r="G46" s="237"/>
      <c r="H46" s="237"/>
      <c r="I46" s="237"/>
      <c r="J46" s="237"/>
      <c r="K46" s="237"/>
      <c r="L46" s="238"/>
      <c r="M46" s="234"/>
      <c r="N46" s="223"/>
    </row>
    <row r="47" spans="2:14" ht="14.25" customHeight="1">
      <c r="B47" s="230"/>
      <c r="C47" s="231"/>
      <c r="D47" s="232"/>
      <c r="E47" s="233"/>
      <c r="F47" s="15"/>
      <c r="G47" s="233"/>
      <c r="H47" s="233"/>
      <c r="I47" s="233"/>
      <c r="J47" s="233"/>
      <c r="K47" s="233"/>
      <c r="L47" s="239"/>
      <c r="M47" s="231"/>
      <c r="N47" s="240"/>
    </row>
    <row r="48" spans="2:14" ht="4.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4">
    <mergeCell ref="B19:D23"/>
    <mergeCell ref="B25:D29"/>
    <mergeCell ref="E25:E29"/>
    <mergeCell ref="G25:G29"/>
    <mergeCell ref="H25:H29"/>
    <mergeCell ref="E19:E23"/>
    <mergeCell ref="G19:G23"/>
    <mergeCell ref="H19:H23"/>
    <mergeCell ref="B31:D35"/>
    <mergeCell ref="B37:D41"/>
    <mergeCell ref="E37:E41"/>
    <mergeCell ref="G37:G41"/>
    <mergeCell ref="H37:H41"/>
    <mergeCell ref="E31:E35"/>
    <mergeCell ref="G31:G35"/>
    <mergeCell ref="H31:H35"/>
    <mergeCell ref="I8:N8"/>
    <mergeCell ref="B8:H8"/>
    <mergeCell ref="E10:E11"/>
    <mergeCell ref="F10:F11"/>
    <mergeCell ref="G10:G11"/>
    <mergeCell ref="H10:K10"/>
    <mergeCell ref="L10:N10"/>
    <mergeCell ref="L11:N11"/>
    <mergeCell ref="B2:N2"/>
    <mergeCell ref="H3:N3"/>
    <mergeCell ref="H4:N4"/>
    <mergeCell ref="B5:N6"/>
    <mergeCell ref="B7:H7"/>
    <mergeCell ref="I7:N7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43:J47"/>
    <mergeCell ref="K43:K47"/>
    <mergeCell ref="L43:N47"/>
    <mergeCell ref="B43:D47"/>
    <mergeCell ref="E43:E47"/>
    <mergeCell ref="G43:G47"/>
    <mergeCell ref="H43:H47"/>
    <mergeCell ref="I43:I47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971"/>
  <sheetViews>
    <sheetView showGridLines="0" tabSelected="1" topLeftCell="A36" zoomScale="55" zoomScaleNormal="55" workbookViewId="0">
      <selection activeCell="M7" sqref="M7"/>
    </sheetView>
  </sheetViews>
  <sheetFormatPr defaultColWidth="12.625" defaultRowHeight="15" customHeight="1"/>
  <cols>
    <col min="1" max="1" width="26.375" customWidth="1"/>
    <col min="2" max="2" width="6.875" customWidth="1"/>
    <col min="3" max="10" width="19.875" customWidth="1"/>
    <col min="11" max="11" width="17.875" bestFit="1" customWidth="1"/>
    <col min="12" max="12" width="7" customWidth="1"/>
    <col min="13" max="23" width="9.375" customWidth="1"/>
  </cols>
  <sheetData>
    <row r="1" spans="1:13" s="55" customFormat="1" ht="46.15">
      <c r="A1" s="196" t="s">
        <v>100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3" ht="15.6">
      <c r="A2" s="199" t="s">
        <v>101</v>
      </c>
      <c r="B2" s="199" t="s">
        <v>102</v>
      </c>
      <c r="C2" s="194" t="s">
        <v>103</v>
      </c>
      <c r="D2" s="197"/>
      <c r="E2" s="197"/>
      <c r="F2" s="197"/>
      <c r="G2" s="197"/>
      <c r="H2" s="197"/>
      <c r="I2" s="197"/>
      <c r="J2" s="198"/>
      <c r="K2" s="199" t="s">
        <v>104</v>
      </c>
    </row>
    <row r="3" spans="1:13" ht="15.6">
      <c r="A3" s="200"/>
      <c r="B3" s="201"/>
      <c r="C3" s="25">
        <v>1</v>
      </c>
      <c r="D3" s="25">
        <v>2</v>
      </c>
      <c r="E3" s="25">
        <v>3</v>
      </c>
      <c r="F3" s="25">
        <v>4</v>
      </c>
      <c r="G3" s="25">
        <v>5</v>
      </c>
      <c r="H3" s="25">
        <v>6</v>
      </c>
      <c r="I3" s="25">
        <v>7</v>
      </c>
      <c r="J3" s="25">
        <v>8</v>
      </c>
      <c r="K3" s="200"/>
    </row>
    <row r="4" spans="1:13" ht="15.6">
      <c r="A4" s="28" t="s">
        <v>105</v>
      </c>
      <c r="B4" s="29">
        <v>78</v>
      </c>
      <c r="C4" s="42"/>
      <c r="D4" s="43"/>
      <c r="E4" s="43"/>
      <c r="F4" s="43"/>
      <c r="G4" s="43"/>
      <c r="H4" s="43"/>
      <c r="I4" s="43"/>
      <c r="J4" s="43"/>
      <c r="K4" s="49">
        <f>+K5+K10+K26+K42+K46</f>
        <v>1640000000</v>
      </c>
      <c r="M4" t="s">
        <v>106</v>
      </c>
    </row>
    <row r="5" spans="1:13" ht="15.6">
      <c r="A5" s="31" t="s">
        <v>107</v>
      </c>
      <c r="B5" s="19">
        <v>5</v>
      </c>
      <c r="C5" s="44">
        <f>+C7+C6+C8+C9</f>
        <v>80000000</v>
      </c>
      <c r="D5" s="44">
        <f t="shared" ref="D5:J5" si="0">+D7+D6</f>
        <v>0</v>
      </c>
      <c r="E5" s="44">
        <f t="shared" si="0"/>
        <v>0</v>
      </c>
      <c r="F5" s="44">
        <f t="shared" si="0"/>
        <v>0</v>
      </c>
      <c r="G5" s="44">
        <f t="shared" si="0"/>
        <v>0</v>
      </c>
      <c r="H5" s="44">
        <f t="shared" si="0"/>
        <v>0</v>
      </c>
      <c r="I5" s="44">
        <f t="shared" si="0"/>
        <v>0</v>
      </c>
      <c r="J5" s="44">
        <f t="shared" si="0"/>
        <v>0</v>
      </c>
      <c r="K5" s="44">
        <f>++C5+D5+E5+F5+G5+H5+I5+J5</f>
        <v>80000000</v>
      </c>
    </row>
    <row r="6" spans="1:13" ht="31.15">
      <c r="A6" s="20" t="s">
        <v>108</v>
      </c>
      <c r="B6" s="30">
        <v>1</v>
      </c>
      <c r="C6" s="45">
        <v>20000000</v>
      </c>
      <c r="D6" s="45"/>
      <c r="E6" s="45"/>
      <c r="F6" s="45"/>
      <c r="G6" s="45"/>
      <c r="H6" s="45"/>
      <c r="I6" s="45"/>
      <c r="J6" s="45"/>
      <c r="K6" s="45"/>
    </row>
    <row r="7" spans="1:13" ht="31.15">
      <c r="A7" s="20" t="s">
        <v>109</v>
      </c>
      <c r="B7" s="30">
        <v>1</v>
      </c>
      <c r="C7" s="45">
        <v>20000000</v>
      </c>
      <c r="D7" s="45"/>
      <c r="E7" s="45"/>
      <c r="F7" s="45"/>
      <c r="G7" s="45"/>
      <c r="H7" s="45"/>
      <c r="I7" s="45"/>
      <c r="J7" s="45"/>
      <c r="K7" s="45"/>
    </row>
    <row r="8" spans="1:13" ht="15.6">
      <c r="A8" s="20" t="s">
        <v>110</v>
      </c>
      <c r="B8" s="30">
        <v>1</v>
      </c>
      <c r="C8" s="45">
        <v>20000000</v>
      </c>
      <c r="D8" s="45"/>
      <c r="E8" s="45"/>
      <c r="F8" s="45"/>
      <c r="G8" s="45"/>
      <c r="H8" s="45"/>
      <c r="I8" s="45"/>
      <c r="J8" s="45"/>
      <c r="K8" s="45"/>
    </row>
    <row r="9" spans="1:13" ht="31.15">
      <c r="A9" s="20" t="s">
        <v>111</v>
      </c>
      <c r="B9" s="30">
        <v>1</v>
      </c>
      <c r="C9" s="45">
        <v>20000000</v>
      </c>
      <c r="D9" s="45"/>
      <c r="E9" s="45"/>
      <c r="F9" s="45"/>
      <c r="G9" s="45"/>
      <c r="H9" s="45"/>
      <c r="I9" s="45"/>
      <c r="J9" s="45"/>
      <c r="K9" s="45"/>
    </row>
    <row r="10" spans="1:13" ht="15.6">
      <c r="A10" s="17" t="s">
        <v>112</v>
      </c>
      <c r="B10" s="19">
        <f>SUM(B11:B25)</f>
        <v>19</v>
      </c>
      <c r="C10" s="44">
        <f>SUM(C11:C25)</f>
        <v>0</v>
      </c>
      <c r="D10" s="44">
        <f t="shared" ref="D10:J10" si="1">SUM(D11:D25)</f>
        <v>90000000</v>
      </c>
      <c r="E10" s="44">
        <f t="shared" si="1"/>
        <v>170000000</v>
      </c>
      <c r="F10" s="44">
        <f t="shared" si="1"/>
        <v>20000000</v>
      </c>
      <c r="G10" s="44">
        <f t="shared" si="1"/>
        <v>50000000</v>
      </c>
      <c r="H10" s="44">
        <f t="shared" si="1"/>
        <v>100000000</v>
      </c>
      <c r="I10" s="44">
        <f t="shared" si="1"/>
        <v>60000000</v>
      </c>
      <c r="J10" s="44">
        <f t="shared" si="1"/>
        <v>0</v>
      </c>
      <c r="K10" s="44">
        <f>++C10+D10+E10+F10+G10+H10+I10+J10</f>
        <v>490000000</v>
      </c>
    </row>
    <row r="11" spans="1:13" ht="31.15">
      <c r="A11" s="26" t="s">
        <v>113</v>
      </c>
      <c r="B11" s="30">
        <v>1</v>
      </c>
      <c r="C11" s="45"/>
      <c r="D11" s="45">
        <v>30000000</v>
      </c>
      <c r="E11" s="51"/>
      <c r="F11" s="51"/>
      <c r="G11" s="51"/>
      <c r="H11" s="51"/>
      <c r="I11" s="51"/>
      <c r="J11" s="51"/>
      <c r="K11" s="21"/>
    </row>
    <row r="12" spans="1:13" ht="15.6">
      <c r="A12" s="26" t="s">
        <v>114</v>
      </c>
      <c r="B12" s="30">
        <v>1</v>
      </c>
      <c r="C12" s="45"/>
      <c r="D12" s="45">
        <v>30000000</v>
      </c>
      <c r="E12" s="51"/>
      <c r="F12" s="51"/>
      <c r="G12" s="51"/>
      <c r="H12" s="51"/>
      <c r="I12" s="51"/>
      <c r="J12" s="51"/>
      <c r="K12" s="21"/>
    </row>
    <row r="13" spans="1:13" ht="15.6">
      <c r="A13" s="20" t="s">
        <v>115</v>
      </c>
      <c r="B13" s="30">
        <v>1</v>
      </c>
      <c r="C13" s="45"/>
      <c r="D13" s="45">
        <v>30000000</v>
      </c>
      <c r="E13" s="51"/>
      <c r="F13" s="51"/>
      <c r="G13" s="51"/>
      <c r="H13" s="51"/>
      <c r="I13" s="51"/>
      <c r="J13" s="51"/>
      <c r="K13" s="21"/>
    </row>
    <row r="14" spans="1:13" ht="15.6">
      <c r="A14" s="26" t="s">
        <v>116</v>
      </c>
      <c r="B14" s="30">
        <v>1</v>
      </c>
      <c r="C14" s="45"/>
      <c r="D14" s="45"/>
      <c r="E14" s="51">
        <v>40000000</v>
      </c>
      <c r="F14" s="51"/>
      <c r="G14" s="51"/>
      <c r="H14" s="51"/>
      <c r="I14" s="51"/>
      <c r="J14" s="51"/>
      <c r="K14" s="21"/>
    </row>
    <row r="15" spans="1:13" ht="15.6">
      <c r="A15" s="20" t="s">
        <v>117</v>
      </c>
      <c r="B15" s="30">
        <v>1</v>
      </c>
      <c r="C15" s="45"/>
      <c r="D15" s="45"/>
      <c r="E15" s="51">
        <v>20000000</v>
      </c>
      <c r="F15" s="51"/>
      <c r="G15" s="51"/>
      <c r="H15" s="51"/>
      <c r="I15" s="51"/>
      <c r="J15" s="51"/>
      <c r="K15" s="21"/>
    </row>
    <row r="16" spans="1:13" ht="31.15">
      <c r="A16" s="40" t="s">
        <v>118</v>
      </c>
      <c r="B16" s="30">
        <v>1</v>
      </c>
      <c r="C16" s="45"/>
      <c r="D16" s="45"/>
      <c r="E16" s="51">
        <v>60000000</v>
      </c>
      <c r="F16" s="51"/>
      <c r="G16" s="51"/>
      <c r="H16" s="51"/>
      <c r="I16" s="51"/>
      <c r="J16" s="51"/>
      <c r="K16" s="21"/>
    </row>
    <row r="17" spans="1:11" ht="31.15">
      <c r="A17" s="26" t="s">
        <v>119</v>
      </c>
      <c r="B17" s="30">
        <v>5</v>
      </c>
      <c r="C17" s="45"/>
      <c r="D17" s="45"/>
      <c r="E17" s="51">
        <v>50000000</v>
      </c>
      <c r="F17" s="51"/>
      <c r="G17" s="51"/>
      <c r="H17" s="51"/>
      <c r="I17" s="51"/>
      <c r="J17" s="51"/>
      <c r="K17" s="21"/>
    </row>
    <row r="18" spans="1:11" ht="15.6">
      <c r="A18" s="20" t="s">
        <v>120</v>
      </c>
      <c r="B18" s="30">
        <v>1</v>
      </c>
      <c r="C18" s="45"/>
      <c r="D18" s="45"/>
      <c r="E18" s="51"/>
      <c r="F18" s="51">
        <v>10000000</v>
      </c>
      <c r="G18" s="51"/>
      <c r="H18" s="51"/>
      <c r="I18" s="51"/>
      <c r="J18" s="51"/>
      <c r="K18" s="21"/>
    </row>
    <row r="19" spans="1:11" ht="15.6">
      <c r="A19" s="26" t="s">
        <v>121</v>
      </c>
      <c r="B19" s="30">
        <v>1</v>
      </c>
      <c r="C19" s="45"/>
      <c r="D19" s="45"/>
      <c r="E19" s="51"/>
      <c r="F19" s="51">
        <v>10000000</v>
      </c>
      <c r="G19" s="51">
        <v>50000000</v>
      </c>
      <c r="H19" s="51"/>
      <c r="I19" s="51"/>
      <c r="J19" s="51"/>
      <c r="K19" s="21"/>
    </row>
    <row r="20" spans="1:11" ht="15.6">
      <c r="A20" s="26" t="s">
        <v>122</v>
      </c>
      <c r="B20" s="30">
        <v>1</v>
      </c>
      <c r="C20" s="45"/>
      <c r="D20" s="45"/>
      <c r="E20" s="51"/>
      <c r="F20" s="51"/>
      <c r="G20" s="51"/>
      <c r="H20" s="45">
        <v>20000000</v>
      </c>
      <c r="I20" s="51"/>
      <c r="J20" s="51"/>
      <c r="K20" s="21"/>
    </row>
    <row r="21" spans="1:11" ht="31.15">
      <c r="A21" s="26" t="s">
        <v>123</v>
      </c>
      <c r="B21" s="30">
        <v>1</v>
      </c>
      <c r="C21" s="45"/>
      <c r="D21" s="45"/>
      <c r="E21" s="51"/>
      <c r="F21" s="51"/>
      <c r="G21" s="51"/>
      <c r="H21" s="45">
        <v>20000000</v>
      </c>
      <c r="I21" s="51"/>
      <c r="J21" s="51"/>
      <c r="K21" s="21"/>
    </row>
    <row r="22" spans="1:11" ht="31.15">
      <c r="A22" s="26" t="s">
        <v>124</v>
      </c>
      <c r="B22" s="30">
        <v>1</v>
      </c>
      <c r="C22" s="45"/>
      <c r="D22" s="45"/>
      <c r="E22" s="51"/>
      <c r="F22" s="51"/>
      <c r="G22" s="51"/>
      <c r="H22" s="51">
        <v>40000000</v>
      </c>
      <c r="I22" s="51"/>
      <c r="J22" s="51"/>
      <c r="K22" s="21"/>
    </row>
    <row r="23" spans="1:11" ht="31.15">
      <c r="A23" s="26" t="s">
        <v>125</v>
      </c>
      <c r="B23" s="30">
        <v>1</v>
      </c>
      <c r="C23" s="45"/>
      <c r="D23" s="45"/>
      <c r="E23" s="51"/>
      <c r="F23" s="51"/>
      <c r="G23" s="51"/>
      <c r="H23" s="45">
        <v>20000000</v>
      </c>
      <c r="I23" s="51"/>
      <c r="J23" s="51"/>
      <c r="K23" s="21"/>
    </row>
    <row r="24" spans="1:11" ht="15.6">
      <c r="A24" s="20" t="s">
        <v>126</v>
      </c>
      <c r="B24" s="30">
        <v>1</v>
      </c>
      <c r="C24" s="45"/>
      <c r="D24" s="45"/>
      <c r="E24" s="51"/>
      <c r="F24" s="51"/>
      <c r="G24" s="51"/>
      <c r="H24" s="51"/>
      <c r="I24" s="45">
        <v>20000000</v>
      </c>
      <c r="J24" s="51"/>
      <c r="K24" s="21"/>
    </row>
    <row r="25" spans="1:11" ht="15.6">
      <c r="A25" s="20" t="s">
        <v>127</v>
      </c>
      <c r="B25" s="30">
        <v>1</v>
      </c>
      <c r="C25" s="45"/>
      <c r="D25" s="45"/>
      <c r="E25" s="51"/>
      <c r="F25" s="51"/>
      <c r="G25" s="51"/>
      <c r="H25" s="51"/>
      <c r="I25" s="51">
        <v>40000000</v>
      </c>
      <c r="J25" s="51"/>
      <c r="K25" s="21"/>
    </row>
    <row r="26" spans="1:11" ht="15.6">
      <c r="A26" s="17" t="s">
        <v>128</v>
      </c>
      <c r="B26" s="19">
        <f>SUM(B27:B41)</f>
        <v>19</v>
      </c>
      <c r="C26" s="44">
        <f>SUM(C27:C41)</f>
        <v>0</v>
      </c>
      <c r="D26" s="44">
        <f t="shared" ref="D26:I26" si="2">SUM(D27:D41)</f>
        <v>60000000</v>
      </c>
      <c r="E26" s="44">
        <f t="shared" si="2"/>
        <v>110000000</v>
      </c>
      <c r="F26" s="44">
        <f t="shared" si="2"/>
        <v>140000000</v>
      </c>
      <c r="G26" s="44">
        <f t="shared" si="2"/>
        <v>250000000</v>
      </c>
      <c r="H26" s="44">
        <f t="shared" si="2"/>
        <v>40000000</v>
      </c>
      <c r="I26" s="44">
        <f t="shared" si="2"/>
        <v>30000000</v>
      </c>
      <c r="J26" s="44">
        <f t="shared" ref="J26" si="3">SUM(J27:J41)</f>
        <v>0</v>
      </c>
      <c r="K26" s="44">
        <f>++C26+D26+E26+F26+G26+H26+I26+J26</f>
        <v>630000000</v>
      </c>
    </row>
    <row r="27" spans="1:11" ht="31.15">
      <c r="A27" s="26" t="s">
        <v>113</v>
      </c>
      <c r="B27" s="30">
        <v>1</v>
      </c>
      <c r="C27" s="45"/>
      <c r="D27" s="45">
        <v>20000000</v>
      </c>
      <c r="E27" s="46"/>
      <c r="F27" s="46"/>
      <c r="G27" s="46"/>
      <c r="H27" s="46"/>
      <c r="I27" s="46"/>
      <c r="J27" s="46"/>
      <c r="K27" s="21"/>
    </row>
    <row r="28" spans="1:11" ht="15.6">
      <c r="A28" s="26" t="s">
        <v>114</v>
      </c>
      <c r="B28" s="30">
        <v>1</v>
      </c>
      <c r="C28" s="45"/>
      <c r="D28" s="45">
        <v>20000000</v>
      </c>
      <c r="E28" s="51"/>
      <c r="F28" s="51"/>
      <c r="G28" s="51"/>
      <c r="H28" s="51"/>
      <c r="I28" s="51"/>
      <c r="J28" s="51"/>
      <c r="K28" s="21"/>
    </row>
    <row r="29" spans="1:11" ht="15.6">
      <c r="A29" s="20" t="s">
        <v>115</v>
      </c>
      <c r="B29" s="30">
        <v>1</v>
      </c>
      <c r="C29" s="45"/>
      <c r="D29" s="45">
        <v>20000000</v>
      </c>
      <c r="E29" s="51"/>
      <c r="F29" s="51"/>
      <c r="G29" s="51"/>
      <c r="H29" s="51"/>
      <c r="I29" s="51"/>
      <c r="J29" s="51"/>
      <c r="K29" s="21"/>
    </row>
    <row r="30" spans="1:11" ht="15.6">
      <c r="A30" s="26" t="s">
        <v>116</v>
      </c>
      <c r="B30" s="30">
        <v>1</v>
      </c>
      <c r="C30" s="45"/>
      <c r="D30" s="45"/>
      <c r="E30" s="45">
        <v>20000000</v>
      </c>
      <c r="F30" s="51"/>
      <c r="G30" s="51"/>
      <c r="H30" s="51"/>
      <c r="I30" s="51"/>
      <c r="J30" s="51"/>
      <c r="K30" s="21"/>
    </row>
    <row r="31" spans="1:11" ht="15.6">
      <c r="A31" s="20" t="s">
        <v>117</v>
      </c>
      <c r="B31" s="30">
        <v>1</v>
      </c>
      <c r="C31" s="45"/>
      <c r="D31" s="45"/>
      <c r="E31" s="51">
        <v>10000000</v>
      </c>
      <c r="F31" s="51"/>
      <c r="G31" s="51"/>
      <c r="H31" s="51"/>
      <c r="I31" s="51"/>
      <c r="J31" s="51"/>
      <c r="K31" s="21"/>
    </row>
    <row r="32" spans="1:11" ht="31.15">
      <c r="A32" s="40" t="s">
        <v>118</v>
      </c>
      <c r="B32" s="30">
        <v>1</v>
      </c>
      <c r="C32" s="45"/>
      <c r="D32" s="45"/>
      <c r="E32" s="45">
        <v>30000000</v>
      </c>
      <c r="F32" s="51"/>
      <c r="G32" s="51"/>
      <c r="H32" s="51"/>
      <c r="I32" s="51"/>
      <c r="J32" s="51"/>
      <c r="K32" s="21"/>
    </row>
    <row r="33" spans="1:11" ht="31.15">
      <c r="A33" s="26" t="s">
        <v>119</v>
      </c>
      <c r="B33" s="30">
        <v>5</v>
      </c>
      <c r="C33" s="45"/>
      <c r="D33" s="45"/>
      <c r="E33" s="51">
        <v>50000000</v>
      </c>
      <c r="F33" s="51"/>
      <c r="G33" s="51"/>
      <c r="H33" s="51"/>
      <c r="I33" s="51"/>
      <c r="J33" s="51"/>
      <c r="K33" s="21"/>
    </row>
    <row r="34" spans="1:11" ht="15.6">
      <c r="A34" s="20" t="s">
        <v>120</v>
      </c>
      <c r="B34" s="30">
        <v>1</v>
      </c>
      <c r="C34" s="45"/>
      <c r="D34" s="45"/>
      <c r="E34" s="51"/>
      <c r="F34" s="51">
        <v>40000000</v>
      </c>
      <c r="G34" s="51"/>
      <c r="H34" s="51"/>
      <c r="I34" s="51"/>
      <c r="J34" s="51"/>
      <c r="K34" s="21"/>
    </row>
    <row r="35" spans="1:11" ht="15.6">
      <c r="A35" s="26" t="s">
        <v>121</v>
      </c>
      <c r="B35" s="30">
        <v>1</v>
      </c>
      <c r="C35" s="45"/>
      <c r="D35" s="45"/>
      <c r="E35" s="51"/>
      <c r="F35" s="51">
        <v>50000000</v>
      </c>
      <c r="G35" s="51">
        <v>50000000</v>
      </c>
      <c r="H35" s="51"/>
      <c r="I35" s="51"/>
      <c r="J35" s="51"/>
      <c r="K35" s="21"/>
    </row>
    <row r="36" spans="1:11" ht="15.6">
      <c r="A36" s="26" t="s">
        <v>122</v>
      </c>
      <c r="B36" s="30">
        <v>1</v>
      </c>
      <c r="C36" s="45"/>
      <c r="D36" s="45"/>
      <c r="E36" s="51"/>
      <c r="F36" s="45">
        <v>20000000</v>
      </c>
      <c r="G36" s="51">
        <v>50000000</v>
      </c>
      <c r="H36" s="51">
        <v>10000000</v>
      </c>
      <c r="I36" s="51"/>
      <c r="J36" s="51"/>
      <c r="K36" s="21"/>
    </row>
    <row r="37" spans="1:11" ht="31.15">
      <c r="A37" s="26" t="s">
        <v>123</v>
      </c>
      <c r="B37" s="30">
        <v>1</v>
      </c>
      <c r="C37" s="45"/>
      <c r="D37" s="45"/>
      <c r="E37" s="51"/>
      <c r="F37" s="51">
        <v>10000000</v>
      </c>
      <c r="G37" s="51">
        <v>50000000</v>
      </c>
      <c r="H37" s="51">
        <v>10000000</v>
      </c>
      <c r="I37" s="51"/>
      <c r="J37" s="51"/>
      <c r="K37" s="21"/>
    </row>
    <row r="38" spans="1:11" ht="31.15">
      <c r="A38" s="26" t="s">
        <v>124</v>
      </c>
      <c r="B38" s="30">
        <v>1</v>
      </c>
      <c r="C38" s="45"/>
      <c r="D38" s="45"/>
      <c r="E38" s="51"/>
      <c r="F38" s="51">
        <v>10000000</v>
      </c>
      <c r="G38" s="51">
        <v>50000000</v>
      </c>
      <c r="H38" s="51">
        <v>10000000</v>
      </c>
      <c r="I38" s="51"/>
      <c r="J38" s="51"/>
      <c r="K38" s="21"/>
    </row>
    <row r="39" spans="1:11" ht="31.15">
      <c r="A39" s="26" t="s">
        <v>125</v>
      </c>
      <c r="B39" s="30">
        <v>1</v>
      </c>
      <c r="C39" s="45"/>
      <c r="D39" s="45"/>
      <c r="E39" s="51"/>
      <c r="F39" s="51">
        <v>10000000</v>
      </c>
      <c r="G39" s="51">
        <v>50000000</v>
      </c>
      <c r="H39" s="51">
        <v>10000000</v>
      </c>
      <c r="I39" s="51"/>
      <c r="J39" s="51"/>
      <c r="K39" s="21"/>
    </row>
    <row r="40" spans="1:11" ht="15.6">
      <c r="A40" s="20" t="s">
        <v>126</v>
      </c>
      <c r="B40" s="30">
        <v>1</v>
      </c>
      <c r="C40" s="45"/>
      <c r="D40" s="45"/>
      <c r="E40" s="51"/>
      <c r="F40" s="51"/>
      <c r="G40" s="51"/>
      <c r="H40" s="51"/>
      <c r="I40" s="51">
        <v>10000000</v>
      </c>
      <c r="J40" s="51"/>
      <c r="K40" s="21"/>
    </row>
    <row r="41" spans="1:11" ht="15.6">
      <c r="A41" s="20" t="s">
        <v>127</v>
      </c>
      <c r="B41" s="30">
        <v>1</v>
      </c>
      <c r="C41" s="45"/>
      <c r="D41" s="45"/>
      <c r="E41" s="51"/>
      <c r="F41" s="51"/>
      <c r="G41" s="51"/>
      <c r="H41" s="51"/>
      <c r="I41" s="45">
        <v>20000000</v>
      </c>
      <c r="J41" s="51"/>
      <c r="K41" s="21"/>
    </row>
    <row r="42" spans="1:11" ht="15.6">
      <c r="A42" s="22" t="s">
        <v>129</v>
      </c>
      <c r="B42" s="19">
        <f>SUM(B43:B45)</f>
        <v>3</v>
      </c>
      <c r="C42" s="44">
        <f>SUM(C43:C45)</f>
        <v>0</v>
      </c>
      <c r="D42" s="44">
        <f t="shared" ref="D42:J42" si="4">SUM(D43:D45)</f>
        <v>60000000</v>
      </c>
      <c r="E42" s="44">
        <f t="shared" si="4"/>
        <v>60000000</v>
      </c>
      <c r="F42" s="44">
        <f t="shared" si="4"/>
        <v>60000000</v>
      </c>
      <c r="G42" s="44">
        <f t="shared" si="4"/>
        <v>60000000</v>
      </c>
      <c r="H42" s="44">
        <f t="shared" si="4"/>
        <v>60000000</v>
      </c>
      <c r="I42" s="44">
        <f t="shared" si="4"/>
        <v>60000000</v>
      </c>
      <c r="J42" s="44">
        <f t="shared" si="4"/>
        <v>60000000</v>
      </c>
      <c r="K42" s="18">
        <f>SUM(C42:J42)</f>
        <v>420000000</v>
      </c>
    </row>
    <row r="43" spans="1:11" ht="15.6">
      <c r="A43" s="26" t="s">
        <v>130</v>
      </c>
      <c r="B43" s="30">
        <v>1</v>
      </c>
      <c r="C43" s="45"/>
      <c r="D43" s="45">
        <v>20000000</v>
      </c>
      <c r="E43" s="45">
        <v>20000000</v>
      </c>
      <c r="F43" s="45">
        <v>20000000</v>
      </c>
      <c r="G43" s="45">
        <v>20000000</v>
      </c>
      <c r="H43" s="45">
        <v>20000000</v>
      </c>
      <c r="I43" s="45">
        <v>20000000</v>
      </c>
      <c r="J43" s="45">
        <v>20000000</v>
      </c>
      <c r="K43" s="32"/>
    </row>
    <row r="44" spans="1:11" ht="15.6">
      <c r="A44" s="26" t="s">
        <v>131</v>
      </c>
      <c r="B44" s="30">
        <v>1</v>
      </c>
      <c r="C44" s="45"/>
      <c r="D44" s="45">
        <v>20000000</v>
      </c>
      <c r="E44" s="45">
        <v>20000000</v>
      </c>
      <c r="F44" s="45">
        <v>20000000</v>
      </c>
      <c r="G44" s="45">
        <v>20000000</v>
      </c>
      <c r="H44" s="45">
        <v>20000000</v>
      </c>
      <c r="I44" s="45">
        <v>20000000</v>
      </c>
      <c r="J44" s="45">
        <v>20000000</v>
      </c>
      <c r="K44" s="32"/>
    </row>
    <row r="45" spans="1:11" ht="31.15">
      <c r="A45" s="26" t="s">
        <v>132</v>
      </c>
      <c r="B45" s="30">
        <v>1</v>
      </c>
      <c r="C45" s="45"/>
      <c r="D45" s="45">
        <v>20000000</v>
      </c>
      <c r="E45" s="45">
        <v>20000000</v>
      </c>
      <c r="F45" s="45">
        <v>20000000</v>
      </c>
      <c r="G45" s="45">
        <v>20000000</v>
      </c>
      <c r="H45" s="45">
        <v>20000000</v>
      </c>
      <c r="I45" s="45">
        <v>20000000</v>
      </c>
      <c r="J45" s="45">
        <v>20000000</v>
      </c>
      <c r="K45" s="32"/>
    </row>
    <row r="46" spans="1:11" ht="15.6">
      <c r="A46" s="22" t="s">
        <v>133</v>
      </c>
      <c r="B46" s="33">
        <f>+B47+B48</f>
        <v>2</v>
      </c>
      <c r="C46" s="44">
        <f>SUM(C47:C48)</f>
        <v>0</v>
      </c>
      <c r="D46" s="44">
        <f t="shared" ref="D46:J46" si="5">SUM(D47:D48)</f>
        <v>0</v>
      </c>
      <c r="E46" s="44">
        <f t="shared" si="5"/>
        <v>0</v>
      </c>
      <c r="F46" s="44">
        <f t="shared" si="5"/>
        <v>0</v>
      </c>
      <c r="G46" s="44">
        <f t="shared" si="5"/>
        <v>0</v>
      </c>
      <c r="H46" s="44">
        <f t="shared" si="5"/>
        <v>0</v>
      </c>
      <c r="I46" s="44">
        <f t="shared" si="5"/>
        <v>0</v>
      </c>
      <c r="J46" s="44">
        <f t="shared" si="5"/>
        <v>20000000</v>
      </c>
      <c r="K46" s="18">
        <f>SUM(C46:J46)</f>
        <v>20000000</v>
      </c>
    </row>
    <row r="47" spans="1:11" ht="15.6">
      <c r="A47" s="26" t="s">
        <v>134</v>
      </c>
      <c r="B47" s="30">
        <v>1</v>
      </c>
      <c r="C47" s="45"/>
      <c r="D47" s="45"/>
      <c r="E47" s="45"/>
      <c r="F47" s="45"/>
      <c r="G47" s="45"/>
      <c r="H47" s="45"/>
      <c r="I47" s="45"/>
      <c r="J47" s="51">
        <v>10000000</v>
      </c>
      <c r="K47" s="32"/>
    </row>
    <row r="48" spans="1:11" ht="15.6">
      <c r="A48" s="26" t="s">
        <v>135</v>
      </c>
      <c r="B48" s="30">
        <v>1</v>
      </c>
      <c r="C48" s="45"/>
      <c r="D48" s="45"/>
      <c r="E48" s="45"/>
      <c r="F48" s="45"/>
      <c r="G48" s="45"/>
      <c r="H48" s="45"/>
      <c r="I48" s="45"/>
      <c r="J48" s="51">
        <v>10000000</v>
      </c>
      <c r="K48" s="32"/>
    </row>
    <row r="49" spans="1:18" ht="15.6">
      <c r="A49" s="23" t="s">
        <v>136</v>
      </c>
      <c r="B49" s="24">
        <f t="shared" ref="B49:J49" si="6">+B5+B10+B26+B42+B46</f>
        <v>48</v>
      </c>
      <c r="C49" s="47">
        <f t="shared" si="6"/>
        <v>80000000</v>
      </c>
      <c r="D49" s="47">
        <f t="shared" si="6"/>
        <v>210000000</v>
      </c>
      <c r="E49" s="47">
        <f t="shared" si="6"/>
        <v>340000000</v>
      </c>
      <c r="F49" s="47">
        <f t="shared" si="6"/>
        <v>220000000</v>
      </c>
      <c r="G49" s="47">
        <f t="shared" si="6"/>
        <v>360000000</v>
      </c>
      <c r="H49" s="47">
        <f t="shared" si="6"/>
        <v>200000000</v>
      </c>
      <c r="I49" s="47">
        <f t="shared" si="6"/>
        <v>150000000</v>
      </c>
      <c r="J49" s="47">
        <f t="shared" si="6"/>
        <v>80000000</v>
      </c>
      <c r="K49" s="53">
        <f>+C49+D49+E49+F49+G49+H49+I49+J49</f>
        <v>1640000000</v>
      </c>
    </row>
    <row r="50" spans="1:18" ht="15.6">
      <c r="A50" s="34" t="s">
        <v>137</v>
      </c>
      <c r="B50" s="35"/>
      <c r="C50" s="52">
        <f>+C49</f>
        <v>80000000</v>
      </c>
      <c r="D50" s="52">
        <f t="shared" ref="D50:J50" si="7">+C50+D49</f>
        <v>290000000</v>
      </c>
      <c r="E50" s="52">
        <f t="shared" si="7"/>
        <v>630000000</v>
      </c>
      <c r="F50" s="52">
        <f t="shared" si="7"/>
        <v>850000000</v>
      </c>
      <c r="G50" s="52">
        <f t="shared" si="7"/>
        <v>1210000000</v>
      </c>
      <c r="H50" s="52">
        <f t="shared" si="7"/>
        <v>1410000000</v>
      </c>
      <c r="I50" s="52">
        <f>+H50+I49</f>
        <v>1560000000</v>
      </c>
      <c r="J50" s="52">
        <f t="shared" si="7"/>
        <v>1640000000</v>
      </c>
      <c r="K50" s="41"/>
    </row>
    <row r="51" spans="1:18" ht="15.6">
      <c r="A51" s="27" t="s">
        <v>138</v>
      </c>
      <c r="B51" s="36"/>
      <c r="C51" s="39">
        <f>+C50/K49</f>
        <v>4.878048780487805E-2</v>
      </c>
      <c r="D51" s="39">
        <f>+D50/K49</f>
        <v>0.17682926829268292</v>
      </c>
      <c r="E51" s="39">
        <f>+E50/K49</f>
        <v>0.38414634146341464</v>
      </c>
      <c r="F51" s="54">
        <f>+F50/K49</f>
        <v>0.51829268292682928</v>
      </c>
      <c r="G51" s="39">
        <f>+G50/K49</f>
        <v>0.73780487804878048</v>
      </c>
      <c r="H51" s="39">
        <f>+H50/K49</f>
        <v>0.8597560975609756</v>
      </c>
      <c r="I51" s="39">
        <f>+I50/K49</f>
        <v>0.95121951219512191</v>
      </c>
      <c r="J51" s="39">
        <f>+J50/K49</f>
        <v>1</v>
      </c>
    </row>
    <row r="52" spans="1:18" ht="13.9"/>
    <row r="53" spans="1:18" ht="13.9"/>
    <row r="54" spans="1:18" ht="13.9"/>
    <row r="55" spans="1:18" ht="15.75" customHeight="1">
      <c r="A55" s="193" t="s">
        <v>101</v>
      </c>
      <c r="B55" s="193" t="s">
        <v>102</v>
      </c>
      <c r="C55" s="194" t="s">
        <v>103</v>
      </c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5" t="s">
        <v>104</v>
      </c>
    </row>
    <row r="56" spans="1:18" ht="15.75" customHeight="1">
      <c r="A56" s="193"/>
      <c r="B56" s="193"/>
      <c r="C56" s="25">
        <v>1</v>
      </c>
      <c r="D56" s="25">
        <v>2</v>
      </c>
      <c r="E56" s="25">
        <v>3</v>
      </c>
      <c r="F56" s="25">
        <v>4</v>
      </c>
      <c r="G56" s="25">
        <v>5</v>
      </c>
      <c r="H56" s="25">
        <v>6</v>
      </c>
      <c r="I56" s="25">
        <v>7</v>
      </c>
      <c r="J56" s="25">
        <v>8</v>
      </c>
      <c r="K56" s="25">
        <v>9</v>
      </c>
      <c r="L56" s="25">
        <v>10</v>
      </c>
      <c r="M56" s="25">
        <v>11</v>
      </c>
      <c r="N56" s="25">
        <v>12</v>
      </c>
      <c r="O56" s="25">
        <v>13</v>
      </c>
      <c r="P56" s="25">
        <v>14</v>
      </c>
      <c r="Q56" s="25">
        <v>15</v>
      </c>
      <c r="R56" s="195"/>
    </row>
    <row r="57" spans="1:18" ht="31.15">
      <c r="A57" s="28" t="s">
        <v>139</v>
      </c>
      <c r="B57" s="29">
        <v>78</v>
      </c>
      <c r="C57" s="42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50" t="e">
        <f>+R58+R63+R73+R83+R90</f>
        <v>#REF!</v>
      </c>
    </row>
    <row r="58" spans="1:18" ht="31.15">
      <c r="A58" s="31" t="s">
        <v>140</v>
      </c>
      <c r="B58" s="19">
        <f>SUM(B59:B62)</f>
        <v>4</v>
      </c>
      <c r="C58" s="44" t="e">
        <f>+C60+C59+#REF!+#REF!</f>
        <v>#REF!</v>
      </c>
      <c r="D58" s="44">
        <f t="shared" ref="D58:I58" si="8">+D60+D59</f>
        <v>0</v>
      </c>
      <c r="E58" s="44">
        <f t="shared" si="8"/>
        <v>0</v>
      </c>
      <c r="F58" s="44">
        <f t="shared" si="8"/>
        <v>0</v>
      </c>
      <c r="G58" s="44">
        <f t="shared" si="8"/>
        <v>0</v>
      </c>
      <c r="H58" s="44">
        <f t="shared" si="8"/>
        <v>0</v>
      </c>
      <c r="I58" s="44">
        <f t="shared" si="8"/>
        <v>0</v>
      </c>
      <c r="J58" s="44"/>
      <c r="K58" s="44"/>
      <c r="L58" s="44"/>
      <c r="M58" s="44"/>
      <c r="N58" s="44"/>
      <c r="O58" s="44"/>
      <c r="P58" s="44"/>
      <c r="Q58" s="44">
        <f>+Q60+Q59</f>
        <v>0</v>
      </c>
      <c r="R58" s="44" t="e">
        <f>++C58+D58+E58+F58+G58+H58+I58+Q58</f>
        <v>#REF!</v>
      </c>
    </row>
    <row r="59" spans="1:18" ht="31.15">
      <c r="A59" s="20" t="s">
        <v>108</v>
      </c>
      <c r="B59" s="30">
        <v>1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</row>
    <row r="60" spans="1:18" ht="31.15">
      <c r="A60" s="20" t="s">
        <v>109</v>
      </c>
      <c r="B60" s="30">
        <v>1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</row>
    <row r="61" spans="1:18" ht="31.15">
      <c r="A61" s="20" t="s">
        <v>141</v>
      </c>
      <c r="B61" s="30">
        <v>1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ht="31.15">
      <c r="A62" s="20" t="s">
        <v>142</v>
      </c>
      <c r="B62" s="30">
        <v>1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ht="31.15">
      <c r="A63" s="17" t="s">
        <v>143</v>
      </c>
      <c r="B63" s="19">
        <f t="shared" ref="B63:I63" si="9">SUM(B64:B72)</f>
        <v>16</v>
      </c>
      <c r="C63" s="44">
        <f t="shared" si="9"/>
        <v>0</v>
      </c>
      <c r="D63" s="44">
        <f t="shared" si="9"/>
        <v>0</v>
      </c>
      <c r="E63" s="44">
        <f t="shared" si="9"/>
        <v>0</v>
      </c>
      <c r="F63" s="44">
        <f t="shared" si="9"/>
        <v>0</v>
      </c>
      <c r="G63" s="44">
        <f t="shared" si="9"/>
        <v>0</v>
      </c>
      <c r="H63" s="44">
        <f t="shared" si="9"/>
        <v>0</v>
      </c>
      <c r="I63" s="44">
        <f t="shared" si="9"/>
        <v>0</v>
      </c>
      <c r="J63" s="44"/>
      <c r="K63" s="44"/>
      <c r="L63" s="44"/>
      <c r="M63" s="44"/>
      <c r="N63" s="44"/>
      <c r="O63" s="44"/>
      <c r="P63" s="44"/>
      <c r="Q63" s="44">
        <f>SUM(Q64:Q72)</f>
        <v>0</v>
      </c>
      <c r="R63" s="44">
        <f>++C63+D63+E63+F63+G63+H63+I63+Q63</f>
        <v>0</v>
      </c>
    </row>
    <row r="64" spans="1:18" ht="31.15">
      <c r="A64" s="26" t="s">
        <v>144</v>
      </c>
      <c r="B64" s="30">
        <v>1</v>
      </c>
      <c r="C64" s="45"/>
      <c r="D64" s="45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21"/>
    </row>
    <row r="65" spans="1:18" ht="15.6">
      <c r="A65" s="26" t="s">
        <v>114</v>
      </c>
      <c r="B65" s="30">
        <v>1</v>
      </c>
      <c r="C65" s="45"/>
      <c r="D65" s="45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21"/>
    </row>
    <row r="66" spans="1:18" ht="14.25" customHeight="1">
      <c r="A66" s="20" t="s">
        <v>145</v>
      </c>
      <c r="B66" s="30">
        <v>2</v>
      </c>
      <c r="C66" s="45"/>
      <c r="D66" s="45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21"/>
    </row>
    <row r="67" spans="1:18" ht="14.25" customHeight="1">
      <c r="A67" s="26" t="s">
        <v>116</v>
      </c>
      <c r="B67" s="30">
        <v>2</v>
      </c>
      <c r="C67" s="45"/>
      <c r="D67" s="45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21"/>
    </row>
    <row r="68" spans="1:18" ht="14.25" customHeight="1">
      <c r="A68" s="20" t="s">
        <v>117</v>
      </c>
      <c r="B68" s="30">
        <v>1</v>
      </c>
      <c r="C68" s="45"/>
      <c r="D68" s="45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21"/>
    </row>
    <row r="69" spans="1:18" ht="14.25" customHeight="1">
      <c r="A69" s="40" t="s">
        <v>118</v>
      </c>
      <c r="B69" s="30">
        <v>2</v>
      </c>
      <c r="C69" s="45"/>
      <c r="D69" s="45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21"/>
    </row>
    <row r="70" spans="1:18" ht="14.25" customHeight="1">
      <c r="A70" s="26" t="s">
        <v>146</v>
      </c>
      <c r="B70" s="30">
        <v>3</v>
      </c>
      <c r="C70" s="45"/>
      <c r="D70" s="45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21"/>
    </row>
    <row r="71" spans="1:18" ht="14.25" customHeight="1">
      <c r="A71" s="20" t="s">
        <v>120</v>
      </c>
      <c r="B71" s="30">
        <v>2</v>
      </c>
      <c r="C71" s="45"/>
      <c r="D71" s="45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21"/>
    </row>
    <row r="72" spans="1:18" ht="14.25" customHeight="1">
      <c r="A72" s="26" t="s">
        <v>121</v>
      </c>
      <c r="B72" s="30">
        <v>2</v>
      </c>
      <c r="C72" s="45"/>
      <c r="D72" s="45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21"/>
    </row>
    <row r="73" spans="1:18" ht="14.25" customHeight="1">
      <c r="A73" s="17" t="s">
        <v>147</v>
      </c>
      <c r="B73" s="19">
        <f t="shared" ref="B73:I73" si="10">SUM(B74:B82)</f>
        <v>27</v>
      </c>
      <c r="C73" s="44">
        <f t="shared" si="10"/>
        <v>0</v>
      </c>
      <c r="D73" s="44">
        <f t="shared" si="10"/>
        <v>0</v>
      </c>
      <c r="E73" s="44">
        <f t="shared" si="10"/>
        <v>0</v>
      </c>
      <c r="F73" s="44">
        <f t="shared" si="10"/>
        <v>0</v>
      </c>
      <c r="G73" s="44">
        <f t="shared" si="10"/>
        <v>0</v>
      </c>
      <c r="H73" s="44">
        <f t="shared" si="10"/>
        <v>0</v>
      </c>
      <c r="I73" s="44">
        <f t="shared" si="10"/>
        <v>0</v>
      </c>
      <c r="J73" s="44"/>
      <c r="K73" s="44"/>
      <c r="L73" s="44"/>
      <c r="M73" s="44"/>
      <c r="N73" s="44"/>
      <c r="O73" s="44"/>
      <c r="P73" s="44"/>
      <c r="Q73" s="44">
        <f>SUM(Q74:Q82)</f>
        <v>0</v>
      </c>
      <c r="R73" s="44">
        <f>++C73+D73+E73+F73+G73+H73+I73+Q73</f>
        <v>0</v>
      </c>
    </row>
    <row r="74" spans="1:18" ht="14.25" customHeight="1">
      <c r="A74" s="26" t="s">
        <v>148</v>
      </c>
      <c r="B74" s="30">
        <v>2</v>
      </c>
      <c r="C74" s="45"/>
      <c r="D74" s="45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21"/>
    </row>
    <row r="75" spans="1:18" ht="14.25" customHeight="1">
      <c r="A75" s="26" t="s">
        <v>149</v>
      </c>
      <c r="B75" s="30">
        <v>2</v>
      </c>
      <c r="C75" s="45"/>
      <c r="D75" s="45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21"/>
    </row>
    <row r="76" spans="1:18" ht="14.25" customHeight="1">
      <c r="A76" s="20" t="s">
        <v>150</v>
      </c>
      <c r="B76" s="30">
        <v>3</v>
      </c>
      <c r="C76" s="45"/>
      <c r="D76" s="45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21"/>
    </row>
    <row r="77" spans="1:18" ht="14.25" customHeight="1">
      <c r="A77" s="26" t="s">
        <v>151</v>
      </c>
      <c r="B77" s="30">
        <v>2</v>
      </c>
      <c r="C77" s="45"/>
      <c r="D77" s="45"/>
      <c r="E77" s="45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21"/>
    </row>
    <row r="78" spans="1:18" ht="14.25" customHeight="1">
      <c r="A78" s="20" t="s">
        <v>152</v>
      </c>
      <c r="B78" s="30">
        <v>1</v>
      </c>
      <c r="C78" s="45"/>
      <c r="D78" s="45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21"/>
    </row>
    <row r="79" spans="1:18" ht="14.25" customHeight="1">
      <c r="A79" s="40" t="s">
        <v>153</v>
      </c>
      <c r="B79" s="30">
        <v>4</v>
      </c>
      <c r="C79" s="45"/>
      <c r="D79" s="45"/>
      <c r="E79" s="45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21"/>
    </row>
    <row r="80" spans="1:18" ht="14.25" customHeight="1">
      <c r="A80" s="26" t="s">
        <v>154</v>
      </c>
      <c r="B80" s="30">
        <v>6</v>
      </c>
      <c r="C80" s="45"/>
      <c r="D80" s="45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21"/>
    </row>
    <row r="81" spans="1:18" ht="14.25" customHeight="1">
      <c r="A81" s="20" t="s">
        <v>155</v>
      </c>
      <c r="B81" s="30">
        <v>2</v>
      </c>
      <c r="C81" s="45"/>
      <c r="D81" s="45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21"/>
    </row>
    <row r="82" spans="1:18" ht="14.25" customHeight="1">
      <c r="A82" s="26" t="s">
        <v>156</v>
      </c>
      <c r="B82" s="30">
        <v>5</v>
      </c>
      <c r="C82" s="45"/>
      <c r="D82" s="45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21"/>
    </row>
    <row r="83" spans="1:18" ht="14.25" customHeight="1">
      <c r="A83" s="22" t="s">
        <v>157</v>
      </c>
      <c r="B83" s="19">
        <f t="shared" ref="B83:I83" si="11">SUM(B84:B86)</f>
        <v>10</v>
      </c>
      <c r="C83" s="44">
        <f t="shared" si="11"/>
        <v>0</v>
      </c>
      <c r="D83" s="44">
        <f t="shared" si="11"/>
        <v>0</v>
      </c>
      <c r="E83" s="44">
        <f t="shared" si="11"/>
        <v>0</v>
      </c>
      <c r="F83" s="44">
        <f t="shared" si="11"/>
        <v>0</v>
      </c>
      <c r="G83" s="44">
        <f t="shared" si="11"/>
        <v>0</v>
      </c>
      <c r="H83" s="44">
        <f t="shared" si="11"/>
        <v>0</v>
      </c>
      <c r="I83" s="44">
        <f t="shared" si="11"/>
        <v>0</v>
      </c>
      <c r="J83" s="44"/>
      <c r="K83" s="44"/>
      <c r="L83" s="44"/>
      <c r="M83" s="44"/>
      <c r="N83" s="44"/>
      <c r="O83" s="44"/>
      <c r="P83" s="44"/>
      <c r="Q83" s="44">
        <f>SUM(Q84:Q86)</f>
        <v>0</v>
      </c>
      <c r="R83" s="18">
        <f>SUM(C83:Q83)</f>
        <v>0</v>
      </c>
    </row>
    <row r="84" spans="1:18" ht="14.25" customHeight="1">
      <c r="A84" s="26" t="s">
        <v>158</v>
      </c>
      <c r="B84" s="30">
        <v>6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32"/>
    </row>
    <row r="85" spans="1:18" ht="14.25" customHeight="1">
      <c r="A85" s="26" t="s">
        <v>159</v>
      </c>
      <c r="B85" s="30">
        <v>2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32"/>
    </row>
    <row r="86" spans="1:18" ht="14.25" customHeight="1">
      <c r="A86" s="26" t="s">
        <v>160</v>
      </c>
      <c r="B86" s="30">
        <v>2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32"/>
    </row>
    <row r="87" spans="1:18" ht="14.25" customHeight="1">
      <c r="A87" s="22" t="s">
        <v>161</v>
      </c>
      <c r="B87" s="33">
        <f>+B88+B89</f>
        <v>5</v>
      </c>
      <c r="C87" s="44">
        <f t="shared" ref="C87:I87" si="12">SUM(C88:C89)</f>
        <v>0</v>
      </c>
      <c r="D87" s="44">
        <f t="shared" si="12"/>
        <v>0</v>
      </c>
      <c r="E87" s="44">
        <f t="shared" si="12"/>
        <v>0</v>
      </c>
      <c r="F87" s="44">
        <f t="shared" si="12"/>
        <v>0</v>
      </c>
      <c r="G87" s="44">
        <f t="shared" si="12"/>
        <v>0</v>
      </c>
      <c r="H87" s="44">
        <f t="shared" si="12"/>
        <v>0</v>
      </c>
      <c r="I87" s="44">
        <f t="shared" si="12"/>
        <v>0</v>
      </c>
      <c r="J87" s="80"/>
      <c r="K87" s="80"/>
      <c r="L87" s="80"/>
      <c r="M87" s="80"/>
      <c r="N87" s="80"/>
      <c r="O87" s="80"/>
      <c r="P87" s="80"/>
      <c r="Q87" s="44">
        <f>SUM(Q88:Q89)</f>
        <v>0</v>
      </c>
      <c r="R87" s="18">
        <f>SUM(C87:Q87)</f>
        <v>0</v>
      </c>
    </row>
    <row r="88" spans="1:18" ht="14.25" customHeight="1">
      <c r="A88" s="26" t="s">
        <v>162</v>
      </c>
      <c r="B88" s="30">
        <v>3</v>
      </c>
      <c r="C88" s="45"/>
      <c r="D88" s="45"/>
      <c r="E88" s="45"/>
      <c r="F88" s="45"/>
      <c r="G88" s="45"/>
      <c r="H88" s="45"/>
      <c r="I88" s="78"/>
      <c r="J88" s="45"/>
      <c r="K88" s="45"/>
      <c r="L88" s="45"/>
      <c r="M88" s="45"/>
      <c r="N88" s="45"/>
      <c r="O88" s="45"/>
      <c r="P88" s="45"/>
      <c r="Q88" s="79"/>
      <c r="R88" s="32"/>
    </row>
    <row r="89" spans="1:18" ht="14.25" customHeight="1">
      <c r="A89" s="26" t="s">
        <v>163</v>
      </c>
      <c r="B89" s="30">
        <v>2</v>
      </c>
      <c r="C89" s="45"/>
      <c r="D89" s="45"/>
      <c r="E89" s="45"/>
      <c r="F89" s="45"/>
      <c r="G89" s="45"/>
      <c r="H89" s="45"/>
      <c r="I89" s="78"/>
      <c r="J89" s="45"/>
      <c r="K89" s="45"/>
      <c r="L89" s="45"/>
      <c r="M89" s="45"/>
      <c r="N89" s="45"/>
      <c r="O89" s="45"/>
      <c r="P89" s="45"/>
      <c r="Q89" s="79"/>
      <c r="R89" s="32"/>
    </row>
    <row r="90" spans="1:18" ht="14.25" customHeight="1">
      <c r="A90" s="22" t="s">
        <v>164</v>
      </c>
      <c r="B90" s="33">
        <f>+B91+B93</f>
        <v>4</v>
      </c>
      <c r="C90" s="44">
        <f t="shared" ref="C90:I90" si="13">SUM(C91:C93)</f>
        <v>0</v>
      </c>
      <c r="D90" s="44">
        <f t="shared" si="13"/>
        <v>0</v>
      </c>
      <c r="E90" s="44">
        <f t="shared" si="13"/>
        <v>0</v>
      </c>
      <c r="F90" s="44">
        <f t="shared" si="13"/>
        <v>0</v>
      </c>
      <c r="G90" s="44">
        <f t="shared" si="13"/>
        <v>0</v>
      </c>
      <c r="H90" s="44">
        <f t="shared" si="13"/>
        <v>0</v>
      </c>
      <c r="I90" s="44">
        <f t="shared" si="13"/>
        <v>0</v>
      </c>
      <c r="J90" s="80"/>
      <c r="K90" s="80"/>
      <c r="L90" s="80"/>
      <c r="M90" s="80"/>
      <c r="N90" s="80"/>
      <c r="O90" s="80"/>
      <c r="P90" s="80"/>
      <c r="Q90" s="44">
        <f>SUM(Q91:Q93)</f>
        <v>0</v>
      </c>
      <c r="R90" s="18">
        <f>SUM(C90:Q90)</f>
        <v>0</v>
      </c>
    </row>
    <row r="91" spans="1:18" ht="14.25" customHeight="1">
      <c r="A91" s="26" t="s">
        <v>165</v>
      </c>
      <c r="B91" s="30">
        <v>2</v>
      </c>
      <c r="C91" s="45"/>
      <c r="D91" s="45"/>
      <c r="E91" s="45"/>
      <c r="F91" s="45"/>
      <c r="G91" s="45"/>
      <c r="H91" s="45"/>
      <c r="I91" s="78"/>
      <c r="J91" s="45"/>
      <c r="K91" s="45"/>
      <c r="L91" s="45"/>
      <c r="M91" s="45"/>
      <c r="N91" s="45"/>
      <c r="O91" s="45"/>
      <c r="P91" s="45"/>
      <c r="Q91" s="79"/>
      <c r="R91" s="32"/>
    </row>
    <row r="92" spans="1:18" ht="14.25" customHeight="1">
      <c r="A92" s="26" t="s">
        <v>166</v>
      </c>
      <c r="B92" s="30">
        <v>2</v>
      </c>
      <c r="C92" s="45"/>
      <c r="D92" s="45"/>
      <c r="E92" s="45"/>
      <c r="F92" s="45"/>
      <c r="G92" s="45"/>
      <c r="H92" s="45"/>
      <c r="I92" s="78"/>
      <c r="J92" s="45"/>
      <c r="K92" s="45"/>
      <c r="L92" s="45"/>
      <c r="M92" s="45"/>
      <c r="N92" s="45"/>
      <c r="O92" s="45"/>
      <c r="P92" s="45"/>
      <c r="Q92" s="79"/>
      <c r="R92" s="32"/>
    </row>
    <row r="93" spans="1:18" ht="14.25" customHeight="1">
      <c r="A93" s="40" t="s">
        <v>167</v>
      </c>
      <c r="B93" s="30">
        <v>2</v>
      </c>
      <c r="C93" s="45"/>
      <c r="D93" s="45"/>
      <c r="E93" s="45"/>
      <c r="F93" s="45"/>
      <c r="G93" s="45"/>
      <c r="H93" s="45"/>
      <c r="I93" s="78"/>
      <c r="J93" s="45"/>
      <c r="K93" s="45"/>
      <c r="L93" s="45"/>
      <c r="M93" s="45"/>
      <c r="N93" s="45"/>
      <c r="O93" s="45"/>
      <c r="P93" s="45"/>
      <c r="Q93" s="79"/>
      <c r="R93" s="32"/>
    </row>
    <row r="94" spans="1:18" ht="14.25" customHeight="1">
      <c r="A94" s="22" t="s">
        <v>168</v>
      </c>
      <c r="B94" s="33">
        <f>+B95+B97</f>
        <v>3</v>
      </c>
      <c r="C94" s="44">
        <f t="shared" ref="C94:I94" si="14">SUM(C95:C97)</f>
        <v>0</v>
      </c>
      <c r="D94" s="44">
        <f t="shared" si="14"/>
        <v>0</v>
      </c>
      <c r="E94" s="44">
        <f t="shared" si="14"/>
        <v>0</v>
      </c>
      <c r="F94" s="44">
        <f t="shared" si="14"/>
        <v>0</v>
      </c>
      <c r="G94" s="44">
        <f t="shared" si="14"/>
        <v>0</v>
      </c>
      <c r="H94" s="44">
        <f t="shared" si="14"/>
        <v>0</v>
      </c>
      <c r="I94" s="44">
        <f t="shared" si="14"/>
        <v>0</v>
      </c>
      <c r="J94" s="44"/>
      <c r="K94" s="44"/>
      <c r="L94" s="44"/>
      <c r="M94" s="44"/>
      <c r="N94" s="44"/>
      <c r="O94" s="44"/>
      <c r="P94" s="44"/>
      <c r="Q94" s="44">
        <f>SUM(Q95:Q97)</f>
        <v>0</v>
      </c>
      <c r="R94" s="18">
        <f>SUM(C94:Q94)</f>
        <v>0</v>
      </c>
    </row>
    <row r="95" spans="1:18" ht="14.25" customHeight="1">
      <c r="A95" s="26" t="s">
        <v>169</v>
      </c>
      <c r="B95" s="30">
        <v>2</v>
      </c>
      <c r="C95" s="45"/>
      <c r="D95" s="45"/>
      <c r="E95" s="45"/>
      <c r="F95" s="45"/>
      <c r="G95" s="45"/>
      <c r="H95" s="45"/>
      <c r="I95" s="78"/>
      <c r="J95" s="82"/>
      <c r="K95" s="82"/>
      <c r="L95" s="82"/>
      <c r="M95" s="82"/>
      <c r="N95" s="82"/>
      <c r="O95" s="82"/>
      <c r="P95" s="82"/>
      <c r="Q95" s="79"/>
      <c r="R95" s="32"/>
    </row>
    <row r="96" spans="1:18" ht="14.25" customHeight="1">
      <c r="A96" s="26" t="s">
        <v>170</v>
      </c>
      <c r="B96" s="30">
        <v>2</v>
      </c>
      <c r="C96" s="45"/>
      <c r="D96" s="45"/>
      <c r="E96" s="45"/>
      <c r="F96" s="45"/>
      <c r="G96" s="45"/>
      <c r="H96" s="45"/>
      <c r="I96" s="78"/>
      <c r="J96" s="82"/>
      <c r="K96" s="82"/>
      <c r="L96" s="82"/>
      <c r="M96" s="82"/>
      <c r="N96" s="82"/>
      <c r="O96" s="82"/>
      <c r="P96" s="82"/>
      <c r="Q96" s="79"/>
      <c r="R96" s="32"/>
    </row>
    <row r="97" spans="1:18" ht="14.25" customHeight="1">
      <c r="A97" s="40" t="s">
        <v>171</v>
      </c>
      <c r="B97" s="30">
        <v>1</v>
      </c>
      <c r="C97" s="45"/>
      <c r="D97" s="45"/>
      <c r="E97" s="45"/>
      <c r="F97" s="45"/>
      <c r="G97" s="45"/>
      <c r="H97" s="45"/>
      <c r="I97" s="78"/>
      <c r="J97" s="82"/>
      <c r="K97" s="82"/>
      <c r="L97" s="82"/>
      <c r="M97" s="82"/>
      <c r="N97" s="82"/>
      <c r="O97" s="82"/>
      <c r="P97" s="82"/>
      <c r="Q97" s="79"/>
      <c r="R97" s="32"/>
    </row>
    <row r="98" spans="1:18" ht="14.25" customHeight="1">
      <c r="A98" s="22" t="s">
        <v>172</v>
      </c>
      <c r="B98" s="33">
        <f>+B99+B101</f>
        <v>4</v>
      </c>
      <c r="C98" s="44">
        <f t="shared" ref="C98:I98" si="15">SUM(C99:C101)</f>
        <v>0</v>
      </c>
      <c r="D98" s="44">
        <f t="shared" si="15"/>
        <v>0</v>
      </c>
      <c r="E98" s="44">
        <f t="shared" si="15"/>
        <v>0</v>
      </c>
      <c r="F98" s="44">
        <f t="shared" si="15"/>
        <v>0</v>
      </c>
      <c r="G98" s="44">
        <f t="shared" si="15"/>
        <v>0</v>
      </c>
      <c r="H98" s="44">
        <f t="shared" si="15"/>
        <v>0</v>
      </c>
      <c r="I98" s="44">
        <f t="shared" si="15"/>
        <v>0</v>
      </c>
      <c r="J98" s="44"/>
      <c r="K98" s="44"/>
      <c r="L98" s="44"/>
      <c r="M98" s="44"/>
      <c r="N98" s="44"/>
      <c r="O98" s="44"/>
      <c r="P98" s="44"/>
      <c r="Q98" s="44">
        <f>SUM(Q99:Q101)</f>
        <v>0</v>
      </c>
      <c r="R98" s="18">
        <f>SUM(C98:Q98)</f>
        <v>0</v>
      </c>
    </row>
    <row r="99" spans="1:18" ht="14.25" customHeight="1">
      <c r="A99" s="26" t="s">
        <v>173</v>
      </c>
      <c r="B99" s="30">
        <v>1</v>
      </c>
      <c r="C99" s="45"/>
      <c r="D99" s="45"/>
      <c r="E99" s="45"/>
      <c r="F99" s="45"/>
      <c r="G99" s="45"/>
      <c r="H99" s="45"/>
      <c r="I99" s="78"/>
      <c r="J99" s="82"/>
      <c r="K99" s="82"/>
      <c r="L99" s="82"/>
      <c r="M99" s="82"/>
      <c r="N99" s="82"/>
      <c r="O99" s="82"/>
      <c r="P99" s="82"/>
      <c r="Q99" s="79"/>
      <c r="R99" s="32"/>
    </row>
    <row r="100" spans="1:18" ht="14.25" customHeight="1">
      <c r="A100" s="26" t="s">
        <v>174</v>
      </c>
      <c r="B100" s="30">
        <v>1</v>
      </c>
      <c r="C100" s="45"/>
      <c r="D100" s="45"/>
      <c r="E100" s="45"/>
      <c r="F100" s="45"/>
      <c r="G100" s="45"/>
      <c r="H100" s="45"/>
      <c r="I100" s="78"/>
      <c r="J100" s="82"/>
      <c r="K100" s="82"/>
      <c r="L100" s="82"/>
      <c r="M100" s="82"/>
      <c r="N100" s="82"/>
      <c r="O100" s="82"/>
      <c r="P100" s="82"/>
      <c r="Q100" s="79"/>
      <c r="R100" s="32"/>
    </row>
    <row r="101" spans="1:18" ht="14.25" customHeight="1">
      <c r="A101" s="40" t="s">
        <v>175</v>
      </c>
      <c r="B101" s="30">
        <v>3</v>
      </c>
      <c r="C101" s="45"/>
      <c r="D101" s="45"/>
      <c r="E101" s="45"/>
      <c r="F101" s="45"/>
      <c r="G101" s="45"/>
      <c r="H101" s="45"/>
      <c r="I101" s="78"/>
      <c r="J101" s="82"/>
      <c r="K101" s="82"/>
      <c r="L101" s="82"/>
      <c r="M101" s="82"/>
      <c r="N101" s="82"/>
      <c r="O101" s="82"/>
      <c r="P101" s="82"/>
      <c r="Q101" s="79"/>
      <c r="R101" s="32"/>
    </row>
    <row r="102" spans="1:18" ht="14.25" customHeight="1">
      <c r="A102" s="89" t="s">
        <v>176</v>
      </c>
      <c r="B102" s="90">
        <f>+B103+B105</f>
        <v>5</v>
      </c>
      <c r="C102" s="80">
        <f t="shared" ref="C102:I102" si="16">SUM(C103:C105)</f>
        <v>0</v>
      </c>
      <c r="D102" s="80">
        <f t="shared" si="16"/>
        <v>0</v>
      </c>
      <c r="E102" s="80">
        <f t="shared" si="16"/>
        <v>0</v>
      </c>
      <c r="F102" s="80">
        <f t="shared" si="16"/>
        <v>0</v>
      </c>
      <c r="G102" s="80">
        <f t="shared" si="16"/>
        <v>0</v>
      </c>
      <c r="H102" s="80">
        <f t="shared" si="16"/>
        <v>0</v>
      </c>
      <c r="I102" s="80">
        <f t="shared" si="16"/>
        <v>0</v>
      </c>
      <c r="J102" s="80"/>
      <c r="K102" s="80"/>
      <c r="L102" s="80"/>
      <c r="M102" s="80"/>
      <c r="N102" s="80"/>
      <c r="O102" s="80"/>
      <c r="P102" s="80"/>
      <c r="Q102" s="80">
        <f>SUM(Q103:Q105)</f>
        <v>0</v>
      </c>
      <c r="R102" s="91">
        <f>SUM(C102:Q102)</f>
        <v>0</v>
      </c>
    </row>
    <row r="103" spans="1:18" ht="14.25" customHeight="1">
      <c r="A103" s="26" t="s">
        <v>177</v>
      </c>
      <c r="B103" s="30">
        <v>4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88"/>
      <c r="R103" s="32"/>
    </row>
    <row r="104" spans="1:18" ht="14.25" customHeight="1">
      <c r="A104" s="26" t="s">
        <v>178</v>
      </c>
      <c r="B104" s="30">
        <v>2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88"/>
      <c r="R104" s="32"/>
    </row>
    <row r="105" spans="1:18" ht="14.25" customHeight="1">
      <c r="A105" s="26" t="s">
        <v>179</v>
      </c>
      <c r="B105" s="30">
        <v>1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88"/>
      <c r="R105" s="32"/>
    </row>
    <row r="106" spans="1:18" ht="14.25" customHeight="1">
      <c r="A106" s="26" t="s">
        <v>180</v>
      </c>
      <c r="B106" s="30">
        <v>1</v>
      </c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88"/>
      <c r="R106" s="32"/>
    </row>
    <row r="107" spans="1:18" ht="14.25" customHeight="1">
      <c r="A107" s="23" t="s">
        <v>136</v>
      </c>
      <c r="B107" s="24">
        <f>SUM(B58,B63,B73,B83,B87,B90,B94,B98,B102)</f>
        <v>78</v>
      </c>
      <c r="C107" s="37">
        <f t="shared" ref="C107:I107" si="17">+C59+C64+C74+C84+C91</f>
        <v>0</v>
      </c>
      <c r="D107" s="37">
        <f t="shared" si="17"/>
        <v>0</v>
      </c>
      <c r="E107" s="37">
        <f t="shared" si="17"/>
        <v>0</v>
      </c>
      <c r="F107" s="37">
        <f t="shared" si="17"/>
        <v>0</v>
      </c>
      <c r="G107" s="37">
        <f t="shared" si="17"/>
        <v>0</v>
      </c>
      <c r="H107" s="37">
        <f t="shared" si="17"/>
        <v>0</v>
      </c>
      <c r="I107" s="37">
        <f t="shared" si="17"/>
        <v>0</v>
      </c>
      <c r="J107" s="81"/>
      <c r="K107" s="81"/>
      <c r="L107" s="81"/>
      <c r="M107" s="81"/>
      <c r="N107" s="81"/>
      <c r="O107" s="81"/>
      <c r="P107" s="81"/>
      <c r="Q107" s="37">
        <f>+Q59+Q64+Q74+Q84+Q91</f>
        <v>0</v>
      </c>
      <c r="R107" s="48">
        <f>SUM(C107:Q107)</f>
        <v>0</v>
      </c>
    </row>
    <row r="108" spans="1:18" ht="14.25" customHeight="1">
      <c r="A108" s="34" t="s">
        <v>181</v>
      </c>
      <c r="B108" s="35"/>
      <c r="C108" s="38">
        <f>+C107</f>
        <v>0</v>
      </c>
      <c r="D108" s="38">
        <f t="shared" ref="D108:I108" si="18">+C108+D107</f>
        <v>0</v>
      </c>
      <c r="E108" s="38">
        <f t="shared" si="18"/>
        <v>0</v>
      </c>
      <c r="F108" s="38">
        <f t="shared" si="18"/>
        <v>0</v>
      </c>
      <c r="G108" s="38">
        <f t="shared" si="18"/>
        <v>0</v>
      </c>
      <c r="H108" s="38">
        <f t="shared" si="18"/>
        <v>0</v>
      </c>
      <c r="I108" s="38">
        <f t="shared" si="18"/>
        <v>0</v>
      </c>
      <c r="J108" s="38"/>
      <c r="K108" s="38"/>
      <c r="L108" s="38"/>
      <c r="M108" s="38"/>
      <c r="N108" s="38"/>
      <c r="O108" s="38"/>
      <c r="P108" s="38"/>
      <c r="Q108" s="38">
        <f>+I108+Q107</f>
        <v>0</v>
      </c>
    </row>
    <row r="109" spans="1:18" ht="14.25" customHeight="1">
      <c r="A109" s="27" t="s">
        <v>138</v>
      </c>
      <c r="B109" s="36"/>
      <c r="C109" s="39" t="e">
        <f>+C108/R107</f>
        <v>#DIV/0!</v>
      </c>
      <c r="D109" s="39" t="e">
        <f>+D108/R107</f>
        <v>#DIV/0!</v>
      </c>
      <c r="E109" s="39" t="e">
        <f>+E108/R107</f>
        <v>#DIV/0!</v>
      </c>
      <c r="F109" s="54" t="e">
        <f>+F108/R107</f>
        <v>#DIV/0!</v>
      </c>
      <c r="G109" s="39" t="e">
        <f>+G108/R107</f>
        <v>#DIV/0!</v>
      </c>
      <c r="H109" s="39" t="e">
        <f>+H108/R107</f>
        <v>#DIV/0!</v>
      </c>
      <c r="I109" s="39" t="e">
        <f>+I108/R107</f>
        <v>#DIV/0!</v>
      </c>
      <c r="J109" s="39"/>
      <c r="K109" s="39"/>
      <c r="L109" s="39"/>
      <c r="M109" s="39"/>
      <c r="N109" s="39"/>
      <c r="O109" s="39"/>
      <c r="P109" s="39"/>
      <c r="Q109" s="39" t="e">
        <f>+Q108/R107</f>
        <v>#DIV/0!</v>
      </c>
    </row>
    <row r="110" spans="1:18" ht="14.25" customHeight="1"/>
    <row r="111" spans="1:18" ht="14.25" customHeight="1"/>
    <row r="112" spans="1:18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</sheetData>
  <mergeCells count="9">
    <mergeCell ref="A55:A56"/>
    <mergeCell ref="B55:B56"/>
    <mergeCell ref="C55:Q55"/>
    <mergeCell ref="R55:R56"/>
    <mergeCell ref="A1:K1"/>
    <mergeCell ref="C2:J2"/>
    <mergeCell ref="A2:A3"/>
    <mergeCell ref="B2:B3"/>
    <mergeCell ref="K2:K3"/>
  </mergeCells>
  <pageMargins left="0.7" right="0.7" top="0.75" bottom="0.75" header="0" footer="0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cbb1584-b3ac-45e6-8a3f-340628be594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29E8E0F77EF43B2909C3F8924F894" ma:contentTypeVersion="16" ma:contentTypeDescription="Create a new document." ma:contentTypeScope="" ma:versionID="382b5608db9fd0f432058584a61a9c87">
  <xsd:schema xmlns:xsd="http://www.w3.org/2001/XMLSchema" xmlns:xs="http://www.w3.org/2001/XMLSchema" xmlns:p="http://schemas.microsoft.com/office/2006/metadata/properties" xmlns:ns3="8cbb1584-b3ac-45e6-8a3f-340628be5940" xmlns:ns4="4e7ad5ef-9464-4823-aaaa-56a5a7d73a32" targetNamespace="http://schemas.microsoft.com/office/2006/metadata/properties" ma:root="true" ma:fieldsID="c8b42b78f466f28c5931f932d20082b9" ns3:_="" ns4:_="">
    <xsd:import namespace="8cbb1584-b3ac-45e6-8a3f-340628be5940"/>
    <xsd:import namespace="4e7ad5ef-9464-4823-aaaa-56a5a7d73a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b1584-b3ac-45e6-8a3f-340628be59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ad5ef-9464-4823-aaaa-56a5a7d73a3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5AA54E-807A-4B6B-BD1F-46493D8B66EB}"/>
</file>

<file path=customXml/itemProps2.xml><?xml version="1.0" encoding="utf-8"?>
<ds:datastoreItem xmlns:ds="http://schemas.openxmlformats.org/officeDocument/2006/customXml" ds:itemID="{438F8A41-C7E9-4A01-9B21-BAA7DD961C5F}"/>
</file>

<file path=customXml/itemProps3.xml><?xml version="1.0" encoding="utf-8"?>
<ds:datastoreItem xmlns:ds="http://schemas.openxmlformats.org/officeDocument/2006/customXml" ds:itemID="{E453A262-9598-4FC6-B4D3-C689F7B055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2023-09-29T01:14:10Z</dcterms:created>
  <dcterms:modified xsi:type="dcterms:W3CDTF">2025-09-12T23:26:28Z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0x010100E9129E8E0F77EF43B2909C3F8924F894</vt:lpwstr>
  </property>
</Properties>
</file>