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wnloads\isc\Physics\"/>
    </mc:Choice>
  </mc:AlternateContent>
  <xr:revisionPtr revIDLastSave="0" documentId="13_ncr:1_{087E4AA9-B435-44E8-8B72-4AF818E2FEC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2" i="1"/>
  <c r="P3" i="1"/>
  <c r="P4" i="1"/>
  <c r="P5" i="1"/>
  <c r="P6" i="1"/>
  <c r="P2" i="1"/>
  <c r="O3" i="1"/>
  <c r="O4" i="1"/>
  <c r="O5" i="1"/>
  <c r="O6" i="1"/>
  <c r="O2" i="1"/>
  <c r="N3" i="1"/>
  <c r="N4" i="1"/>
  <c r="N5" i="1"/>
  <c r="N6" i="1"/>
  <c r="N2" i="1"/>
  <c r="K4" i="1"/>
  <c r="J3" i="1"/>
  <c r="J4" i="1"/>
  <c r="L4" i="1" s="1"/>
  <c r="M4" i="1" s="1"/>
  <c r="G6" i="1"/>
  <c r="H6" i="1" s="1"/>
  <c r="G5" i="1"/>
  <c r="H5" i="1" s="1"/>
  <c r="G4" i="1"/>
  <c r="H4" i="1" s="1"/>
  <c r="G3" i="1"/>
  <c r="H3" i="1" s="1"/>
  <c r="G2" i="1"/>
  <c r="K2" i="1" s="1"/>
  <c r="J6" i="1" l="1"/>
  <c r="K3" i="1"/>
  <c r="L3" i="1" s="1"/>
  <c r="M3" i="1" s="1"/>
  <c r="K5" i="1"/>
  <c r="J5" i="1"/>
  <c r="K6" i="1"/>
  <c r="H2" i="1"/>
  <c r="J2" i="1" s="1"/>
  <c r="L2" i="1" s="1"/>
  <c r="M2" i="1" s="1"/>
  <c r="L6" i="1" l="1"/>
  <c r="M6" i="1" s="1"/>
  <c r="L5" i="1"/>
  <c r="M5" i="1" s="1"/>
</calcChain>
</file>

<file path=xl/sharedStrings.xml><?xml version="1.0" encoding="utf-8"?>
<sst xmlns="http://schemas.openxmlformats.org/spreadsheetml/2006/main" count="17" uniqueCount="17">
  <si>
    <t>Trial 1</t>
  </si>
  <si>
    <t>Trial 2</t>
  </si>
  <si>
    <t>Trial 3</t>
  </si>
  <si>
    <t>Trial 4</t>
  </si>
  <si>
    <t>Trial 5</t>
  </si>
  <si>
    <t>Average</t>
  </si>
  <si>
    <t>Range</t>
  </si>
  <si>
    <t>Percentage Error</t>
  </si>
  <si>
    <t>Average Period</t>
  </si>
  <si>
    <t>Max</t>
  </si>
  <si>
    <t>Min</t>
  </si>
  <si>
    <t>Absolute Error</t>
  </si>
  <si>
    <t>Absolute Uncertainty</t>
  </si>
  <si>
    <t>Theoretical Period</t>
  </si>
  <si>
    <t>Percentage Uncertainty</t>
  </si>
  <si>
    <t>Standard Deviation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</si>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</sst>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1.0588000000000002</c:v>
                </c:pt>
                <c:pt idx="1">
                  <c:v>1.0475999999999999</c:v>
                </c:pt>
                <c:pt idx="2">
                  <c:v>1.0424</c:v>
                </c:pt>
                <c:pt idx="3">
                  <c:v>1.0384</c:v>
                </c:pt>
                <c:pt idx="4">
                  <c:v>1.0284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B-46E2-9A38-AC75FF28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7039"/>
        <c:axId val="14955375"/>
      </c:scatterChart>
      <c:valAx>
        <c:axId val="1495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375"/>
        <c:crosses val="autoZero"/>
        <c:crossBetween val="midCat"/>
      </c:valAx>
      <c:valAx>
        <c:axId val="1495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771524</xdr:colOff>
      <xdr:row>6</xdr:row>
      <xdr:rowOff>152399</xdr:rowOff>
    </xdr:from>
    <xdr:to>
      <xdr:col>7</xdr:col>
      <xdr:colOff>523874</xdr:colOff>
      <xdr:row>26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A9955-4D25-4641-B094-7773DBA29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zoomScaleNormal="100" workbookViewId="0">
      <selection activeCell="J15" sqref="J15"/>
    </sheetView>
  </sheetViews>
  <sheetFormatPr defaultColWidth="11.5703125" defaultRowHeight="12.75" x14ac:dyDescent="0.2"/>
  <cols>
    <col min="8" max="8" width="13.5703125" bestFit="1" customWidth="1"/>
    <col min="9" max="9" width="16" bestFit="1" customWidth="1"/>
    <col min="10" max="11" width="5" bestFit="1" customWidth="1"/>
    <col min="12" max="12" width="6.28515625" bestFit="1" customWidth="1"/>
    <col min="13" max="13" width="18.5703125" bestFit="1" customWidth="1"/>
    <col min="14" max="14" width="20.7109375" bestFit="1" customWidth="1"/>
    <col min="15" max="15" width="12.85546875" bestFit="1" customWidth="1"/>
    <col min="16" max="16" width="15.140625" bestFit="1" customWidth="1"/>
    <col min="17" max="17" width="16.5703125" bestFit="1" customWidth="1"/>
  </cols>
  <sheetData>
    <row r="1" spans="1:17" x14ac:dyDescent="0.2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13</v>
      </c>
      <c r="J1" t="s">
        <v>9</v>
      </c>
      <c r="K1" t="s">
        <v>10</v>
      </c>
      <c r="L1" t="s">
        <v>6</v>
      </c>
      <c r="M1" t="s">
        <v>12</v>
      </c>
      <c r="N1" t="s">
        <v>14</v>
      </c>
      <c r="O1" t="s">
        <v>11</v>
      </c>
      <c r="P1" t="s">
        <v>7</v>
      </c>
      <c r="Q1" t="s">
        <v>15</v>
      </c>
    </row>
    <row r="2" spans="1:17" x14ac:dyDescent="0.2">
      <c r="A2">
        <v>100</v>
      </c>
      <c r="B2">
        <v>5.22</v>
      </c>
      <c r="C2">
        <v>5.4</v>
      </c>
      <c r="D2">
        <v>5.25</v>
      </c>
      <c r="E2">
        <v>5.19</v>
      </c>
      <c r="F2">
        <v>5.41</v>
      </c>
      <c r="G2">
        <f>AVERAGE(B2:F2)</f>
        <v>5.2940000000000005</v>
      </c>
      <c r="H2">
        <f>G2/5</f>
        <v>1.0588000000000002</v>
      </c>
      <c r="I2">
        <v>1.099</v>
      </c>
      <c r="J2">
        <f>MAX(B2:H2)</f>
        <v>5.41</v>
      </c>
      <c r="K2">
        <f>MIN(B2:G2)</f>
        <v>5.19</v>
      </c>
      <c r="L2">
        <f>J2-K2</f>
        <v>0.21999999999999975</v>
      </c>
      <c r="M2">
        <f>L2/2</f>
        <v>0.10999999999999988</v>
      </c>
      <c r="N2">
        <f>M2/H2*100</f>
        <v>10.389119758216836</v>
      </c>
      <c r="O2">
        <f>I2-H2</f>
        <v>4.0199999999999791E-2</v>
      </c>
      <c r="P2">
        <f>O2/I2*100</f>
        <v>3.6578707916287345</v>
      </c>
      <c r="Q2">
        <f>STDEV(B2:F2)</f>
        <v>0.10358571330062856</v>
      </c>
    </row>
    <row r="3" spans="1:17" x14ac:dyDescent="0.2">
      <c r="A3">
        <v>200</v>
      </c>
      <c r="B3">
        <v>5.16</v>
      </c>
      <c r="C3">
        <v>5.22</v>
      </c>
      <c r="D3">
        <v>5.34</v>
      </c>
      <c r="E3">
        <v>5.16</v>
      </c>
      <c r="F3">
        <v>5.31</v>
      </c>
      <c r="G3">
        <f>AVERAGE(B3:F3)</f>
        <v>5.2379999999999995</v>
      </c>
      <c r="H3">
        <f t="shared" ref="H3:H6" si="0">G3/5</f>
        <v>1.0475999999999999</v>
      </c>
      <c r="I3">
        <v>1.099</v>
      </c>
      <c r="J3">
        <f>MAX(B3:H3)</f>
        <v>5.34</v>
      </c>
      <c r="K3">
        <f>MIN(B3:G3)</f>
        <v>5.16</v>
      </c>
      <c r="L3">
        <f t="shared" ref="L3:L6" si="1">J3-K3</f>
        <v>0.17999999999999972</v>
      </c>
      <c r="M3">
        <f t="shared" ref="M3:M6" si="2">L3/2</f>
        <v>8.9999999999999858E-2</v>
      </c>
      <c r="N3">
        <f t="shared" ref="N3:N6" si="3">M3/H3*100</f>
        <v>8.5910652920962072</v>
      </c>
      <c r="O3">
        <f t="shared" ref="O3:O6" si="4">I3-H3</f>
        <v>5.1400000000000112E-2</v>
      </c>
      <c r="P3">
        <f t="shared" ref="P3:P6" si="5">O3/I3*100</f>
        <v>4.6769790718835402</v>
      </c>
      <c r="Q3">
        <f t="shared" ref="Q3:Q6" si="6">STDEV(B3:F3)</f>
        <v>8.3785440262613475E-2</v>
      </c>
    </row>
    <row r="4" spans="1:17" x14ac:dyDescent="0.2">
      <c r="A4">
        <v>300</v>
      </c>
      <c r="B4">
        <v>5.13</v>
      </c>
      <c r="C4">
        <v>5.18</v>
      </c>
      <c r="D4">
        <v>5.34</v>
      </c>
      <c r="E4">
        <v>5.13</v>
      </c>
      <c r="F4">
        <v>5.28</v>
      </c>
      <c r="G4">
        <f>AVERAGE(B4:F4)</f>
        <v>5.2119999999999997</v>
      </c>
      <c r="H4">
        <f t="shared" si="0"/>
        <v>1.0424</v>
      </c>
      <c r="I4">
        <v>1.099</v>
      </c>
      <c r="J4">
        <f>MAX(B4:H4)</f>
        <v>5.34</v>
      </c>
      <c r="K4">
        <f>MIN(B4:G4)</f>
        <v>5.13</v>
      </c>
      <c r="L4">
        <f t="shared" si="1"/>
        <v>0.20999999999999996</v>
      </c>
      <c r="M4">
        <f t="shared" si="2"/>
        <v>0.10499999999999998</v>
      </c>
      <c r="N4">
        <f t="shared" si="3"/>
        <v>10.072908672294703</v>
      </c>
      <c r="O4">
        <f t="shared" si="4"/>
        <v>5.6599999999999984E-2</v>
      </c>
      <c r="P4">
        <f t="shared" si="5"/>
        <v>5.1501364877161038</v>
      </c>
      <c r="Q4">
        <f t="shared" si="6"/>
        <v>9.4180677423768899E-2</v>
      </c>
    </row>
    <row r="5" spans="1:17" x14ac:dyDescent="0.2">
      <c r="A5">
        <v>400</v>
      </c>
      <c r="B5">
        <v>5.22</v>
      </c>
      <c r="C5">
        <v>5.0599999999999996</v>
      </c>
      <c r="D5">
        <v>5.47</v>
      </c>
      <c r="E5">
        <v>5.09</v>
      </c>
      <c r="F5">
        <v>5.12</v>
      </c>
      <c r="G5">
        <f>AVERAGE(B5:F5)</f>
        <v>5.1920000000000002</v>
      </c>
      <c r="H5">
        <f t="shared" si="0"/>
        <v>1.0384</v>
      </c>
      <c r="I5">
        <v>1.099</v>
      </c>
      <c r="J5">
        <f>MAX(B5:H5)</f>
        <v>5.47</v>
      </c>
      <c r="K5">
        <f>MIN(B5:G5)</f>
        <v>5.0599999999999996</v>
      </c>
      <c r="L5">
        <f t="shared" si="1"/>
        <v>0.41000000000000014</v>
      </c>
      <c r="M5">
        <f t="shared" si="2"/>
        <v>0.20500000000000007</v>
      </c>
      <c r="N5">
        <f t="shared" si="3"/>
        <v>19.741910631741145</v>
      </c>
      <c r="O5">
        <f t="shared" si="4"/>
        <v>6.0599999999999987E-2</v>
      </c>
      <c r="P5">
        <f t="shared" si="5"/>
        <v>5.5141037306642389</v>
      </c>
      <c r="Q5">
        <f t="shared" si="6"/>
        <v>0.16664333169977127</v>
      </c>
    </row>
    <row r="6" spans="1:17" x14ac:dyDescent="0.2">
      <c r="A6">
        <v>500</v>
      </c>
      <c r="B6">
        <v>4.9400000000000004</v>
      </c>
      <c r="C6">
        <v>5.28</v>
      </c>
      <c r="D6">
        <v>5.16</v>
      </c>
      <c r="E6">
        <v>5.21</v>
      </c>
      <c r="F6">
        <v>5.12</v>
      </c>
      <c r="G6">
        <f>AVERAGE(B6:F6)</f>
        <v>5.1420000000000003</v>
      </c>
      <c r="H6">
        <f t="shared" si="0"/>
        <v>1.0284</v>
      </c>
      <c r="I6">
        <v>1.099</v>
      </c>
      <c r="J6">
        <f>MAX(B6:H6)</f>
        <v>5.28</v>
      </c>
      <c r="K6">
        <f>MIN(B6:G6)</f>
        <v>4.9400000000000004</v>
      </c>
      <c r="L6">
        <f t="shared" si="1"/>
        <v>0.33999999999999986</v>
      </c>
      <c r="M6">
        <f t="shared" si="2"/>
        <v>0.16999999999999993</v>
      </c>
      <c r="N6">
        <f t="shared" si="3"/>
        <v>16.530532866588871</v>
      </c>
      <c r="O6">
        <f t="shared" si="4"/>
        <v>7.0599999999999996E-2</v>
      </c>
      <c r="P6">
        <f t="shared" si="5"/>
        <v>6.4240218380345766</v>
      </c>
      <c r="Q6">
        <f t="shared" si="6"/>
        <v>0.1277497553813704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MACGILLIVRAY, James</cp:lastModifiedBy>
  <cp:revision>1</cp:revision>
  <dcterms:created xsi:type="dcterms:W3CDTF">2023-04-26T10:10:05Z</dcterms:created>
  <dcterms:modified xsi:type="dcterms:W3CDTF">2023-04-27T04:29:20Z</dcterms:modified>
  <dc:language>en-AU</dc:language>
</cp:coreProperties>
</file>