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f0b59adfdd4be1/Documents/"/>
    </mc:Choice>
  </mc:AlternateContent>
  <xr:revisionPtr revIDLastSave="3" documentId="8_{3E87A491-B094-4243-A25E-3E2B67E934B7}" xr6:coauthVersionLast="47" xr6:coauthVersionMax="47" xr10:uidLastSave="{CBE81C4E-2740-4EBC-B694-AFEB1A4E899F}"/>
  <bookViews>
    <workbookView xWindow="-110" yWindow="-110" windowWidth="19420" windowHeight="10300" xr2:uid="{F3B4D9BA-07B5-4E6F-A0C5-C95A9CBB2EDF}"/>
  </bookViews>
  <sheets>
    <sheet name="Netmask Calc" sheetId="1" r:id="rId1"/>
    <sheet name="CIDR-Subnet" sheetId="4" r:id="rId2"/>
    <sheet name="GNS3" sheetId="3" r:id="rId3"/>
    <sheet name="Subnet Li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15" i="3"/>
  <c r="L16" i="3"/>
  <c r="L17" i="3"/>
  <c r="L18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M9" i="2"/>
  <c r="M8" i="2"/>
  <c r="M7" i="2"/>
  <c r="L6" i="2"/>
  <c r="L7" i="2"/>
  <c r="L8" i="2"/>
  <c r="L9" i="2"/>
  <c r="L10" i="2"/>
  <c r="L3" i="2"/>
  <c r="K4" i="2"/>
  <c r="L4" i="2" s="1"/>
  <c r="K5" i="2"/>
  <c r="L5" i="2" s="1"/>
  <c r="K6" i="2"/>
  <c r="K7" i="2"/>
  <c r="K8" i="2"/>
  <c r="K9" i="2"/>
  <c r="K10" i="2"/>
  <c r="K3" i="2"/>
  <c r="K7" i="3"/>
  <c r="L5" i="3"/>
  <c r="L6" i="3"/>
  <c r="L19" i="3"/>
  <c r="L20" i="3"/>
  <c r="L21" i="3"/>
  <c r="L4" i="3"/>
  <c r="K6" i="3"/>
  <c r="K5" i="3"/>
  <c r="K4" i="3"/>
  <c r="M3" i="2"/>
  <c r="M4" i="2"/>
  <c r="M5" i="2"/>
  <c r="M6" i="2"/>
  <c r="M10" i="2"/>
  <c r="N43" i="4"/>
  <c r="N46" i="4"/>
  <c r="N47" i="4"/>
  <c r="N45" i="4"/>
  <c r="N44" i="4"/>
  <c r="N41" i="4"/>
  <c r="N40" i="4"/>
  <c r="N42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Q2" i="1"/>
  <c r="C3" i="1"/>
  <c r="D3" i="1" s="1"/>
  <c r="I3" i="1" s="1"/>
  <c r="N3" i="1" s="1"/>
  <c r="C4" i="1"/>
  <c r="D4" i="1" s="1"/>
  <c r="I4" i="1" s="1"/>
  <c r="N4" i="1" s="1"/>
  <c r="C5" i="1"/>
  <c r="D5" i="1" s="1"/>
  <c r="I5" i="1" s="1"/>
  <c r="N5" i="1" s="1"/>
  <c r="C6" i="1"/>
  <c r="E6" i="1" s="1"/>
  <c r="J6" i="1" s="1"/>
  <c r="O6" i="1" s="1"/>
  <c r="C7" i="1"/>
  <c r="D7" i="1" s="1"/>
  <c r="I7" i="1" s="1"/>
  <c r="N7" i="1" s="1"/>
  <c r="C8" i="1"/>
  <c r="C9" i="1"/>
  <c r="G9" i="1" s="1"/>
  <c r="L9" i="1" s="1"/>
  <c r="C10" i="1"/>
  <c r="D10" i="1" s="1"/>
  <c r="I10" i="1" s="1"/>
  <c r="N10" i="1" s="1"/>
  <c r="C11" i="1"/>
  <c r="D11" i="1" s="1"/>
  <c r="I11" i="1" s="1"/>
  <c r="N11" i="1" s="1"/>
  <c r="C12" i="1"/>
  <c r="D12" i="1" s="1"/>
  <c r="I12" i="1" s="1"/>
  <c r="C13" i="1"/>
  <c r="G13" i="1" s="1"/>
  <c r="L13" i="1" s="1"/>
  <c r="C14" i="1"/>
  <c r="D14" i="1" s="1"/>
  <c r="I14" i="1" s="1"/>
  <c r="E14" i="1"/>
  <c r="J14" i="1" s="1"/>
  <c r="O14" i="1" s="1"/>
  <c r="F14" i="1"/>
  <c r="K14" i="1" s="1"/>
  <c r="P14" i="1" s="1"/>
  <c r="G14" i="1"/>
  <c r="L14" i="1" s="1"/>
  <c r="C15" i="1"/>
  <c r="D15" i="1" s="1"/>
  <c r="I15" i="1" s="1"/>
  <c r="N15" i="1" s="1"/>
  <c r="E15" i="1"/>
  <c r="J15" i="1" s="1"/>
  <c r="O15" i="1" s="1"/>
  <c r="C16" i="1"/>
  <c r="D16" i="1" s="1"/>
  <c r="I16" i="1" s="1"/>
  <c r="N16" i="1" s="1"/>
  <c r="C17" i="1"/>
  <c r="D17" i="1" s="1"/>
  <c r="I17" i="1" s="1"/>
  <c r="N17" i="1" s="1"/>
  <c r="C18" i="1"/>
  <c r="D18" i="1" s="1"/>
  <c r="I18" i="1" s="1"/>
  <c r="N18" i="1" s="1"/>
  <c r="C19" i="1"/>
  <c r="D19" i="1" s="1"/>
  <c r="I19" i="1" s="1"/>
  <c r="C20" i="1"/>
  <c r="C21" i="1"/>
  <c r="D21" i="1"/>
  <c r="E21" i="1"/>
  <c r="J21" i="1" s="1"/>
  <c r="F21" i="1"/>
  <c r="K21" i="1" s="1"/>
  <c r="G21" i="1"/>
  <c r="L21" i="1" s="1"/>
  <c r="I21" i="1"/>
  <c r="C22" i="1"/>
  <c r="G22" i="1" s="1"/>
  <c r="L22" i="1" s="1"/>
  <c r="D22" i="1"/>
  <c r="I22" i="1" s="1"/>
  <c r="E22" i="1"/>
  <c r="J22" i="1" s="1"/>
  <c r="F22" i="1"/>
  <c r="K22" i="1" s="1"/>
  <c r="C23" i="1"/>
  <c r="D23" i="1" s="1"/>
  <c r="E23" i="1"/>
  <c r="F23" i="1"/>
  <c r="G23" i="1"/>
  <c r="L23" i="1" s="1"/>
  <c r="I23" i="1"/>
  <c r="J23" i="1"/>
  <c r="K23" i="1"/>
  <c r="C24" i="1"/>
  <c r="D24" i="1" s="1"/>
  <c r="I24" i="1" s="1"/>
  <c r="C25" i="1"/>
  <c r="G25" i="1" s="1"/>
  <c r="L25" i="1" s="1"/>
  <c r="D25" i="1"/>
  <c r="I25" i="1" s="1"/>
  <c r="E25" i="1"/>
  <c r="J25" i="1" s="1"/>
  <c r="F25" i="1"/>
  <c r="K25" i="1" s="1"/>
  <c r="C26" i="1"/>
  <c r="D26" i="1"/>
  <c r="E26" i="1"/>
  <c r="J26" i="1" s="1"/>
  <c r="F26" i="1"/>
  <c r="K26" i="1" s="1"/>
  <c r="G26" i="1"/>
  <c r="L26" i="1" s="1"/>
  <c r="I26" i="1"/>
  <c r="C27" i="1"/>
  <c r="D27" i="1" s="1"/>
  <c r="I27" i="1" s="1"/>
  <c r="E27" i="1"/>
  <c r="F27" i="1"/>
  <c r="G27" i="1"/>
  <c r="J27" i="1"/>
  <c r="K27" i="1"/>
  <c r="L27" i="1"/>
  <c r="C28" i="1"/>
  <c r="E28" i="1" s="1"/>
  <c r="J28" i="1" s="1"/>
  <c r="D28" i="1"/>
  <c r="I28" i="1" s="1"/>
  <c r="C29" i="1"/>
  <c r="D29" i="1" s="1"/>
  <c r="I29" i="1" s="1"/>
  <c r="E29" i="1"/>
  <c r="J29" i="1" s="1"/>
  <c r="F29" i="1"/>
  <c r="K29" i="1" s="1"/>
  <c r="G29" i="1"/>
  <c r="L29" i="1" s="1"/>
  <c r="C30" i="1"/>
  <c r="D30" i="1"/>
  <c r="E30" i="1"/>
  <c r="J30" i="1" s="1"/>
  <c r="F30" i="1"/>
  <c r="K30" i="1" s="1"/>
  <c r="G30" i="1"/>
  <c r="L30" i="1" s="1"/>
  <c r="I30" i="1"/>
  <c r="C31" i="1"/>
  <c r="D31" i="1" s="1"/>
  <c r="I31" i="1" s="1"/>
  <c r="C32" i="1"/>
  <c r="C33" i="1"/>
  <c r="G33" i="1" s="1"/>
  <c r="L33" i="1" s="1"/>
  <c r="D33" i="1"/>
  <c r="I33" i="1" s="1"/>
  <c r="E33" i="1"/>
  <c r="J33" i="1" s="1"/>
  <c r="F33" i="1"/>
  <c r="K33" i="1" s="1"/>
  <c r="C34" i="1"/>
  <c r="D34" i="1"/>
  <c r="I34" i="1" s="1"/>
  <c r="E34" i="1"/>
  <c r="F34" i="1"/>
  <c r="G34" i="1"/>
  <c r="J34" i="1"/>
  <c r="K34" i="1"/>
  <c r="L34" i="1"/>
  <c r="C35" i="1"/>
  <c r="D35" i="1" s="1"/>
  <c r="I35" i="1" s="1"/>
  <c r="E35" i="1"/>
  <c r="J35" i="1" s="1"/>
  <c r="C36" i="1"/>
  <c r="D36" i="1"/>
  <c r="I36" i="1" s="1"/>
  <c r="E36" i="1"/>
  <c r="J36" i="1" s="1"/>
  <c r="C37" i="1"/>
  <c r="G37" i="1" s="1"/>
  <c r="L37" i="1" s="1"/>
  <c r="D37" i="1"/>
  <c r="I37" i="1" s="1"/>
  <c r="E37" i="1"/>
  <c r="J37" i="1" s="1"/>
  <c r="F37" i="1"/>
  <c r="K37" i="1" s="1"/>
  <c r="C38" i="1"/>
  <c r="D38" i="1"/>
  <c r="E38" i="1"/>
  <c r="F38" i="1"/>
  <c r="G38" i="1"/>
  <c r="I38" i="1"/>
  <c r="J38" i="1"/>
  <c r="K38" i="1"/>
  <c r="L38" i="1"/>
  <c r="C39" i="1"/>
  <c r="D39" i="1" s="1"/>
  <c r="I39" i="1" s="1"/>
  <c r="E39" i="1"/>
  <c r="J39" i="1" s="1"/>
  <c r="F39" i="1"/>
  <c r="K39" i="1" s="1"/>
  <c r="C40" i="1"/>
  <c r="D40" i="1"/>
  <c r="I40" i="1" s="1"/>
  <c r="E40" i="1"/>
  <c r="J40" i="1" s="1"/>
  <c r="C41" i="1"/>
  <c r="D41" i="1" s="1"/>
  <c r="I41" i="1" s="1"/>
  <c r="E41" i="1"/>
  <c r="J41" i="1" s="1"/>
  <c r="F41" i="1"/>
  <c r="K41" i="1" s="1"/>
  <c r="G41" i="1"/>
  <c r="L41" i="1" s="1"/>
  <c r="C42" i="1"/>
  <c r="D42" i="1" s="1"/>
  <c r="I42" i="1" s="1"/>
  <c r="C43" i="1"/>
  <c r="D43" i="1" s="1"/>
  <c r="E43" i="1"/>
  <c r="F43" i="1"/>
  <c r="G43" i="1"/>
  <c r="L43" i="1" s="1"/>
  <c r="I43" i="1"/>
  <c r="J43" i="1"/>
  <c r="K43" i="1"/>
  <c r="C44" i="1"/>
  <c r="E44" i="1" s="1"/>
  <c r="J44" i="1" s="1"/>
  <c r="C45" i="1"/>
  <c r="D45" i="1"/>
  <c r="E45" i="1"/>
  <c r="J45" i="1" s="1"/>
  <c r="F45" i="1"/>
  <c r="K45" i="1" s="1"/>
  <c r="G45" i="1"/>
  <c r="L45" i="1" s="1"/>
  <c r="I45" i="1"/>
  <c r="C46" i="1"/>
  <c r="G46" i="1" s="1"/>
  <c r="L46" i="1" s="1"/>
  <c r="D46" i="1"/>
  <c r="I46" i="1" s="1"/>
  <c r="E46" i="1"/>
  <c r="J46" i="1" s="1"/>
  <c r="F46" i="1"/>
  <c r="K46" i="1" s="1"/>
  <c r="C47" i="1"/>
  <c r="D47" i="1" s="1"/>
  <c r="E47" i="1"/>
  <c r="F47" i="1"/>
  <c r="G47" i="1"/>
  <c r="L47" i="1" s="1"/>
  <c r="I47" i="1"/>
  <c r="J47" i="1"/>
  <c r="K47" i="1"/>
  <c r="C48" i="1"/>
  <c r="D48" i="1" s="1"/>
  <c r="I48" i="1" s="1"/>
  <c r="C49" i="1"/>
  <c r="G49" i="1" s="1"/>
  <c r="L49" i="1" s="1"/>
  <c r="D49" i="1"/>
  <c r="I49" i="1" s="1"/>
  <c r="E49" i="1"/>
  <c r="J49" i="1" s="1"/>
  <c r="F49" i="1"/>
  <c r="K49" i="1" s="1"/>
  <c r="C50" i="1"/>
  <c r="D50" i="1"/>
  <c r="E50" i="1"/>
  <c r="J50" i="1" s="1"/>
  <c r="F50" i="1"/>
  <c r="K50" i="1" s="1"/>
  <c r="G50" i="1"/>
  <c r="L50" i="1" s="1"/>
  <c r="I50" i="1"/>
  <c r="C51" i="1"/>
  <c r="D51" i="1" s="1"/>
  <c r="I51" i="1" s="1"/>
  <c r="E51" i="1"/>
  <c r="F51" i="1"/>
  <c r="G51" i="1"/>
  <c r="J51" i="1"/>
  <c r="K51" i="1"/>
  <c r="L51" i="1"/>
  <c r="C52" i="1"/>
  <c r="E52" i="1" s="1"/>
  <c r="J52" i="1" s="1"/>
  <c r="D52" i="1"/>
  <c r="I52" i="1" s="1"/>
  <c r="C53" i="1"/>
  <c r="D53" i="1" s="1"/>
  <c r="I53" i="1" s="1"/>
  <c r="E53" i="1"/>
  <c r="J53" i="1" s="1"/>
  <c r="F53" i="1"/>
  <c r="K53" i="1" s="1"/>
  <c r="G53" i="1"/>
  <c r="L53" i="1" s="1"/>
  <c r="C54" i="1"/>
  <c r="D54" i="1"/>
  <c r="E54" i="1"/>
  <c r="J54" i="1" s="1"/>
  <c r="F54" i="1"/>
  <c r="K54" i="1" s="1"/>
  <c r="G54" i="1"/>
  <c r="L54" i="1" s="1"/>
  <c r="I54" i="1"/>
  <c r="C55" i="1"/>
  <c r="D55" i="1" s="1"/>
  <c r="I55" i="1" s="1"/>
  <c r="C56" i="1"/>
  <c r="C57" i="1"/>
  <c r="G57" i="1" s="1"/>
  <c r="L57" i="1" s="1"/>
  <c r="D57" i="1"/>
  <c r="I57" i="1" s="1"/>
  <c r="E57" i="1"/>
  <c r="J57" i="1" s="1"/>
  <c r="F57" i="1"/>
  <c r="K57" i="1" s="1"/>
  <c r="C58" i="1"/>
  <c r="D58" i="1"/>
  <c r="I58" i="1" s="1"/>
  <c r="E58" i="1"/>
  <c r="F58" i="1"/>
  <c r="G58" i="1"/>
  <c r="J58" i="1"/>
  <c r="K58" i="1"/>
  <c r="L58" i="1"/>
  <c r="C59" i="1"/>
  <c r="D59" i="1" s="1"/>
  <c r="I59" i="1" s="1"/>
  <c r="F59" i="1"/>
  <c r="K59" i="1" s="1"/>
  <c r="C60" i="1"/>
  <c r="D60" i="1"/>
  <c r="I60" i="1" s="1"/>
  <c r="E60" i="1"/>
  <c r="J60" i="1" s="1"/>
  <c r="C61" i="1"/>
  <c r="D61" i="1"/>
  <c r="I61" i="1" s="1"/>
  <c r="E61" i="1"/>
  <c r="J61" i="1" s="1"/>
  <c r="F61" i="1"/>
  <c r="K61" i="1" s="1"/>
  <c r="G61" i="1"/>
  <c r="L61" i="1" s="1"/>
  <c r="C62" i="1"/>
  <c r="D62" i="1" s="1"/>
  <c r="I62" i="1" s="1"/>
  <c r="C2" i="1"/>
  <c r="G2" i="1" s="1"/>
  <c r="L2" i="1" s="1"/>
  <c r="F17" i="1" l="1"/>
  <c r="K17" i="1" s="1"/>
  <c r="P17" i="1" s="1"/>
  <c r="E11" i="1"/>
  <c r="J11" i="1" s="1"/>
  <c r="O11" i="1" s="1"/>
  <c r="E17" i="1"/>
  <c r="J17" i="1" s="1"/>
  <c r="O17" i="1" s="1"/>
  <c r="E16" i="1"/>
  <c r="J16" i="1" s="1"/>
  <c r="O16" i="1" s="1"/>
  <c r="E12" i="1"/>
  <c r="J12" i="1" s="1"/>
  <c r="O12" i="1" s="1"/>
  <c r="F15" i="1"/>
  <c r="K15" i="1" s="1"/>
  <c r="P15" i="1" s="1"/>
  <c r="N14" i="1"/>
  <c r="M14" i="1"/>
  <c r="N19" i="1"/>
  <c r="N12" i="1"/>
  <c r="F13" i="1"/>
  <c r="K13" i="1" s="1"/>
  <c r="P13" i="1" s="1"/>
  <c r="G10" i="1"/>
  <c r="L10" i="1" s="1"/>
  <c r="E13" i="1"/>
  <c r="J13" i="1" s="1"/>
  <c r="O13" i="1" s="1"/>
  <c r="F10" i="1"/>
  <c r="K10" i="1" s="1"/>
  <c r="P10" i="1" s="1"/>
  <c r="D13" i="1"/>
  <c r="I13" i="1" s="1"/>
  <c r="E10" i="1"/>
  <c r="J10" i="1" s="1"/>
  <c r="O10" i="1" s="1"/>
  <c r="G19" i="1"/>
  <c r="L19" i="1" s="1"/>
  <c r="F19" i="1"/>
  <c r="K19" i="1" s="1"/>
  <c r="P19" i="1" s="1"/>
  <c r="E19" i="1"/>
  <c r="J19" i="1" s="1"/>
  <c r="O19" i="1" s="1"/>
  <c r="D2" i="1"/>
  <c r="I2" i="1" s="1"/>
  <c r="E2" i="1"/>
  <c r="J2" i="1" s="1"/>
  <c r="O2" i="1" s="1"/>
  <c r="F2" i="1"/>
  <c r="K2" i="1" s="1"/>
  <c r="P2" i="1" s="1"/>
  <c r="G17" i="1"/>
  <c r="L17" i="1" s="1"/>
  <c r="M17" i="1" s="1"/>
  <c r="D9" i="1"/>
  <c r="I9" i="1" s="1"/>
  <c r="E4" i="1"/>
  <c r="J4" i="1" s="1"/>
  <c r="O4" i="1" s="1"/>
  <c r="F9" i="1"/>
  <c r="K9" i="1" s="1"/>
  <c r="P9" i="1" s="1"/>
  <c r="E9" i="1"/>
  <c r="J9" i="1" s="1"/>
  <c r="O9" i="1" s="1"/>
  <c r="D6" i="1"/>
  <c r="I6" i="1" s="1"/>
  <c r="E3" i="1"/>
  <c r="J3" i="1" s="1"/>
  <c r="G6" i="1"/>
  <c r="L6" i="1" s="1"/>
  <c r="F6" i="1"/>
  <c r="K6" i="1" s="1"/>
  <c r="P6" i="1" s="1"/>
  <c r="G3" i="1"/>
  <c r="L3" i="1" s="1"/>
  <c r="F3" i="1"/>
  <c r="K3" i="1" s="1"/>
  <c r="P3" i="1" s="1"/>
  <c r="G62" i="1"/>
  <c r="L62" i="1" s="1"/>
  <c r="G5" i="1"/>
  <c r="L5" i="1" s="1"/>
  <c r="G55" i="1"/>
  <c r="L55" i="1" s="1"/>
  <c r="G31" i="1"/>
  <c r="L31" i="1" s="1"/>
  <c r="F18" i="1"/>
  <c r="K18" i="1" s="1"/>
  <c r="P18" i="1" s="1"/>
  <c r="F5" i="1"/>
  <c r="K5" i="1" s="1"/>
  <c r="P5" i="1" s="1"/>
  <c r="E48" i="1"/>
  <c r="J48" i="1" s="1"/>
  <c r="E24" i="1"/>
  <c r="J24" i="1" s="1"/>
  <c r="E18" i="1"/>
  <c r="J18" i="1" s="1"/>
  <c r="O18" i="1" s="1"/>
  <c r="G11" i="1"/>
  <c r="L11" i="1" s="1"/>
  <c r="F7" i="1"/>
  <c r="K7" i="1" s="1"/>
  <c r="P7" i="1" s="1"/>
  <c r="E5" i="1"/>
  <c r="J5" i="1" s="1"/>
  <c r="O5" i="1" s="1"/>
  <c r="G42" i="1"/>
  <c r="L42" i="1" s="1"/>
  <c r="G18" i="1"/>
  <c r="L18" i="1" s="1"/>
  <c r="F62" i="1"/>
  <c r="K62" i="1" s="1"/>
  <c r="F42" i="1"/>
  <c r="K42" i="1" s="1"/>
  <c r="G7" i="1"/>
  <c r="L7" i="1" s="1"/>
  <c r="E62" i="1"/>
  <c r="J62" i="1" s="1"/>
  <c r="F55" i="1"/>
  <c r="K55" i="1" s="1"/>
  <c r="E42" i="1"/>
  <c r="J42" i="1" s="1"/>
  <c r="G35" i="1"/>
  <c r="L35" i="1" s="1"/>
  <c r="F31" i="1"/>
  <c r="K31" i="1" s="1"/>
  <c r="G59" i="1"/>
  <c r="L59" i="1" s="1"/>
  <c r="E55" i="1"/>
  <c r="J55" i="1" s="1"/>
  <c r="G39" i="1"/>
  <c r="L39" i="1" s="1"/>
  <c r="F35" i="1"/>
  <c r="K35" i="1" s="1"/>
  <c r="E31" i="1"/>
  <c r="J31" i="1" s="1"/>
  <c r="G15" i="1"/>
  <c r="L15" i="1" s="1"/>
  <c r="M15" i="1" s="1"/>
  <c r="F11" i="1"/>
  <c r="K11" i="1" s="1"/>
  <c r="P11" i="1" s="1"/>
  <c r="E7" i="1"/>
  <c r="J7" i="1" s="1"/>
  <c r="F56" i="1"/>
  <c r="K56" i="1" s="1"/>
  <c r="G56" i="1"/>
  <c r="L56" i="1" s="1"/>
  <c r="F32" i="1"/>
  <c r="K32" i="1" s="1"/>
  <c r="G32" i="1"/>
  <c r="L32" i="1" s="1"/>
  <c r="F20" i="1"/>
  <c r="K20" i="1" s="1"/>
  <c r="G20" i="1"/>
  <c r="L20" i="1" s="1"/>
  <c r="F8" i="1"/>
  <c r="K8" i="1" s="1"/>
  <c r="P8" i="1" s="1"/>
  <c r="G8" i="1"/>
  <c r="L8" i="1" s="1"/>
  <c r="F52" i="1"/>
  <c r="K52" i="1" s="1"/>
  <c r="G52" i="1"/>
  <c r="L52" i="1" s="1"/>
  <c r="F40" i="1"/>
  <c r="K40" i="1" s="1"/>
  <c r="G40" i="1"/>
  <c r="L40" i="1" s="1"/>
  <c r="F48" i="1"/>
  <c r="K48" i="1" s="1"/>
  <c r="G48" i="1"/>
  <c r="L48" i="1" s="1"/>
  <c r="F36" i="1"/>
  <c r="K36" i="1" s="1"/>
  <c r="G36" i="1"/>
  <c r="L36" i="1" s="1"/>
  <c r="F24" i="1"/>
  <c r="K24" i="1" s="1"/>
  <c r="G24" i="1"/>
  <c r="L24" i="1" s="1"/>
  <c r="F60" i="1"/>
  <c r="K60" i="1" s="1"/>
  <c r="G60" i="1"/>
  <c r="L60" i="1" s="1"/>
  <c r="E56" i="1"/>
  <c r="J56" i="1" s="1"/>
  <c r="E32" i="1"/>
  <c r="J32" i="1" s="1"/>
  <c r="E20" i="1"/>
  <c r="J20" i="1" s="1"/>
  <c r="E8" i="1"/>
  <c r="J8" i="1" s="1"/>
  <c r="O8" i="1" s="1"/>
  <c r="F44" i="1"/>
  <c r="K44" i="1" s="1"/>
  <c r="G44" i="1"/>
  <c r="L44" i="1" s="1"/>
  <c r="F4" i="1"/>
  <c r="K4" i="1" s="1"/>
  <c r="P4" i="1" s="1"/>
  <c r="G4" i="1"/>
  <c r="L4" i="1" s="1"/>
  <c r="F28" i="1"/>
  <c r="K28" i="1" s="1"/>
  <c r="G28" i="1"/>
  <c r="L28" i="1" s="1"/>
  <c r="F16" i="1"/>
  <c r="K16" i="1" s="1"/>
  <c r="P16" i="1" s="1"/>
  <c r="G16" i="1"/>
  <c r="L16" i="1" s="1"/>
  <c r="F12" i="1"/>
  <c r="K12" i="1" s="1"/>
  <c r="P12" i="1" s="1"/>
  <c r="G12" i="1"/>
  <c r="L12" i="1" s="1"/>
  <c r="D56" i="1"/>
  <c r="I56" i="1" s="1"/>
  <c r="D44" i="1"/>
  <c r="I44" i="1" s="1"/>
  <c r="D32" i="1"/>
  <c r="I32" i="1" s="1"/>
  <c r="D20" i="1"/>
  <c r="I20" i="1" s="1"/>
  <c r="D8" i="1"/>
  <c r="I8" i="1" s="1"/>
  <c r="E59" i="1"/>
  <c r="J59" i="1" s="1"/>
  <c r="M11" i="1" l="1"/>
  <c r="M12" i="1"/>
  <c r="M16" i="1"/>
  <c r="N8" i="1"/>
  <c r="M8" i="1"/>
  <c r="N6" i="1"/>
  <c r="M6" i="1"/>
  <c r="M10" i="1"/>
  <c r="M18" i="1"/>
  <c r="M19" i="1"/>
  <c r="N9" i="1"/>
  <c r="M9" i="1"/>
  <c r="M5" i="1"/>
  <c r="M4" i="1"/>
  <c r="O7" i="1"/>
  <c r="M7" i="1"/>
  <c r="N13" i="1"/>
  <c r="M13" i="1"/>
  <c r="O3" i="1"/>
  <c r="M3" i="1"/>
  <c r="N2" i="1"/>
  <c r="M2" i="1"/>
</calcChain>
</file>

<file path=xl/sharedStrings.xml><?xml version="1.0" encoding="utf-8"?>
<sst xmlns="http://schemas.openxmlformats.org/spreadsheetml/2006/main" count="227" uniqueCount="107">
  <si>
    <t>IP</t>
  </si>
  <si>
    <t>Net Mask</t>
  </si>
  <si>
    <t>Subnet</t>
  </si>
  <si>
    <t>Netmask</t>
  </si>
  <si>
    <t>A1</t>
  </si>
  <si>
    <t>A2</t>
  </si>
  <si>
    <t>A3</t>
  </si>
  <si>
    <t>A4</t>
  </si>
  <si>
    <t>A5</t>
  </si>
  <si>
    <t>A6</t>
  </si>
  <si>
    <t>A7</t>
  </si>
  <si>
    <t>A8</t>
  </si>
  <si>
    <t>No</t>
  </si>
  <si>
    <t>Devices</t>
  </si>
  <si>
    <t>Keterangan</t>
  </si>
  <si>
    <t>Router - PC</t>
  </si>
  <si>
    <t>Router - Router</t>
  </si>
  <si>
    <t>Column2</t>
  </si>
  <si>
    <t>Column3</t>
  </si>
  <si>
    <t>Jenis</t>
  </si>
  <si>
    <t>Interface</t>
  </si>
  <si>
    <t>IP Address</t>
  </si>
  <si>
    <t>gw</t>
  </si>
  <si>
    <t>Router</t>
  </si>
  <si>
    <t>eth0</t>
  </si>
  <si>
    <t>eth1</t>
  </si>
  <si>
    <t>eth2</t>
  </si>
  <si>
    <t>eth3</t>
  </si>
  <si>
    <t>PC</t>
  </si>
  <si>
    <t>Cloud</t>
  </si>
  <si>
    <t>A8/25</t>
  </si>
  <si>
    <t>C1/21</t>
  </si>
  <si>
    <t>Network Id</t>
  </si>
  <si>
    <t>NID</t>
  </si>
  <si>
    <t>10.20.6.0</t>
  </si>
  <si>
    <t>10.20.4.0</t>
  </si>
  <si>
    <t>10.20.0.0</t>
  </si>
  <si>
    <t>255.255.252.0</t>
  </si>
  <si>
    <t>255.255.255.0</t>
  </si>
  <si>
    <t>255.255.255.128</t>
  </si>
  <si>
    <t>255.255.254.0</t>
  </si>
  <si>
    <t>255.255.255.252</t>
  </si>
  <si>
    <t>~</t>
  </si>
  <si>
    <t>10.20.0.1</t>
  </si>
  <si>
    <t>10.20.0.2</t>
  </si>
  <si>
    <t>10.20.4.1</t>
  </si>
  <si>
    <t>10.20.4.2</t>
  </si>
  <si>
    <t>10.20.6.2</t>
  </si>
  <si>
    <t>10.20.6.1</t>
  </si>
  <si>
    <t>Connected Devices</t>
  </si>
  <si>
    <t>Strix</t>
  </si>
  <si>
    <t>Ostania</t>
  </si>
  <si>
    <t>Westalis</t>
  </si>
  <si>
    <t>Blackbell (255)</t>
  </si>
  <si>
    <t>Briar (250)</t>
  </si>
  <si>
    <t>Desmond (700)</t>
  </si>
  <si>
    <t>Garden-SSS</t>
  </si>
  <si>
    <t>Forger (62)</t>
  </si>
  <si>
    <t>Eden-WISE</t>
  </si>
  <si>
    <t>Eden</t>
  </si>
  <si>
    <t>DNS Server</t>
  </si>
  <si>
    <t>WISE</t>
  </si>
  <si>
    <t>DHCP Server</t>
  </si>
  <si>
    <t>Garden</t>
  </si>
  <si>
    <t>Web Server</t>
  </si>
  <si>
    <t>SSS</t>
  </si>
  <si>
    <t>Strix - Ostania</t>
  </si>
  <si>
    <t>Strix - Westalis</t>
  </si>
  <si>
    <t>Ostania - Garden - SSS</t>
  </si>
  <si>
    <t>Ostania - Blackbell</t>
  </si>
  <si>
    <t>Ostania - Briar</t>
  </si>
  <si>
    <t>Router - Web server</t>
  </si>
  <si>
    <t>Jumlah IP</t>
  </si>
  <si>
    <t>Netmask2</t>
  </si>
  <si>
    <t>Westalis - Desmond</t>
  </si>
  <si>
    <t>Westalis - Eden - WISE</t>
  </si>
  <si>
    <t>Westalis - Forger</t>
  </si>
  <si>
    <t xml:space="preserve">Router - DNS - DHCP </t>
  </si>
  <si>
    <t>255.255.255.248</t>
  </si>
  <si>
    <t>A1/30</t>
  </si>
  <si>
    <t>A5/30</t>
  </si>
  <si>
    <t>A2/29</t>
  </si>
  <si>
    <t>A3/23</t>
  </si>
  <si>
    <t>A4/24</t>
  </si>
  <si>
    <t>A7/22</t>
  </si>
  <si>
    <t>A6/29</t>
  </si>
  <si>
    <t>B1/22</t>
  </si>
  <si>
    <t>B2/21</t>
  </si>
  <si>
    <t>C2/20</t>
  </si>
  <si>
    <t>D1/19</t>
  </si>
  <si>
    <t>10.20.5.0</t>
  </si>
  <si>
    <t>10.20.16.0</t>
  </si>
  <si>
    <t>10.20.24.0</t>
  </si>
  <si>
    <t>10.20.28.0</t>
  </si>
  <si>
    <t>10.20.24.128</t>
  </si>
  <si>
    <t>10.20.16.1</t>
  </si>
  <si>
    <t>10.20.16.2</t>
  </si>
  <si>
    <t>10.20.4.3</t>
  </si>
  <si>
    <t>10.20.5.1</t>
  </si>
  <si>
    <t>10.20.5.2</t>
  </si>
  <si>
    <t>10.20.24.1</t>
  </si>
  <si>
    <t>10.20.24.2</t>
  </si>
  <si>
    <t>10.20.24.3</t>
  </si>
  <si>
    <t>10.20.28.1</t>
  </si>
  <si>
    <t>10.20.28.2</t>
  </si>
  <si>
    <t>10.20.24.129</t>
  </si>
  <si>
    <t>10.20.24.130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</si>
</sst>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2" fillId="5" borderId="19" xfId="0" applyFont="1" applyFill="1" applyBorder="1" applyAlignment="1">
      <alignment wrapText="1"/>
    </xf>
    <xf numFmtId="0" fontId="1" fillId="0" borderId="18" xfId="0" applyFont="1" applyBorder="1" applyAlignment="1">
      <alignment horizontal="center" wrapText="1"/>
    </xf>
    <xf numFmtId="0" fontId="1" fillId="0" borderId="20" xfId="0" applyFont="1" applyBorder="1" applyAlignment="1">
      <alignment horizontal="right"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3" fontId="2" fillId="0" borderId="12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0" fontId="2" fillId="5" borderId="22" xfId="0" applyFont="1" applyFill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5" borderId="27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5" borderId="31" xfId="0" applyFill="1" applyBorder="1"/>
    <xf numFmtId="0" fontId="0" fillId="0" borderId="0" xfId="0" applyAlignment="1">
      <alignment horizontal="center"/>
    </xf>
    <xf numFmtId="0" fontId="4" fillId="4" borderId="15" xfId="3" applyBorder="1" applyAlignment="1">
      <alignment horizontal="center" vertical="center"/>
    </xf>
    <xf numFmtId="0" fontId="4" fillId="4" borderId="11" xfId="3" applyBorder="1" applyAlignment="1">
      <alignment horizontal="center" vertical="center"/>
    </xf>
    <xf numFmtId="0" fontId="4" fillId="4" borderId="13" xfId="3" applyBorder="1" applyAlignment="1">
      <alignment horizontal="center" vertical="center"/>
    </xf>
    <xf numFmtId="0" fontId="5" fillId="2" borderId="25" xfId="1" applyBorder="1" applyAlignment="1">
      <alignment horizontal="center" vertical="center"/>
    </xf>
    <xf numFmtId="0" fontId="5" fillId="2" borderId="26" xfId="1" applyBorder="1" applyAlignment="1">
      <alignment horizontal="center" vertical="center"/>
    </xf>
    <xf numFmtId="0" fontId="4" fillId="3" borderId="11" xfId="2" applyBorder="1" applyAlignment="1">
      <alignment horizontal="center" vertical="center"/>
    </xf>
    <xf numFmtId="0" fontId="4" fillId="3" borderId="13" xfId="2" applyBorder="1" applyAlignment="1">
      <alignment horizontal="center" vertical="center"/>
    </xf>
  </cellXfs>
  <cellStyles count="4">
    <cellStyle name="40% - Accent5" xfId="3" builtinId="47"/>
    <cellStyle name="60% - Accent2" xfId="2" builtinId="36"/>
    <cellStyle name="Good" xfId="1" builtinId="26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left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outline="0">
        <top style="medium">
          <color rgb="FFCCCCCC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FCBD4B2-4E69-43FB-8D75-A7CDAE5AA858}" type="doc">
      <dgm:prSet loTypeId="urn:microsoft.com/office/officeart/2005/8/layout/hierarchy4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ID"/>
        </a:p>
      </dgm:t>
    </dgm:pt>
    <dgm:pt modelId="{AC6A1C5E-5CCD-4E56-B829-9F19889CE824}">
      <dgm:prSet phldrT="[Text]"/>
      <dgm:spPr/>
      <dgm:t>
        <a:bodyPr/>
        <a:lstStyle/>
        <a:p>
          <a:r>
            <a:rPr lang="en-ID"/>
            <a:t>10.20.0.0/19</a:t>
          </a:r>
        </a:p>
      </dgm:t>
    </dgm:pt>
    <dgm:pt modelId="{527BEAD0-6BDF-4466-B8C1-CEA874EA4428}" type="parTrans" cxnId="{3441FA53-F7BB-4142-96C3-D9D44CA0F800}">
      <dgm:prSet/>
      <dgm:spPr/>
      <dgm:t>
        <a:bodyPr/>
        <a:lstStyle/>
        <a:p>
          <a:endParaRPr lang="en-ID"/>
        </a:p>
      </dgm:t>
    </dgm:pt>
    <dgm:pt modelId="{BC3FE76F-A5EE-4FAD-8863-C54DCFAC95DA}" type="sibTrans" cxnId="{3441FA53-F7BB-4142-96C3-D9D44CA0F800}">
      <dgm:prSet/>
      <dgm:spPr/>
      <dgm:t>
        <a:bodyPr/>
        <a:lstStyle/>
        <a:p>
          <a:endParaRPr lang="en-ID"/>
        </a:p>
      </dgm:t>
    </dgm:pt>
    <dgm:pt modelId="{576BAE5D-4800-481F-BAAF-5150A3304639}">
      <dgm:prSet phldrT="[Text]"/>
      <dgm:spPr/>
      <dgm:t>
        <a:bodyPr/>
        <a:lstStyle/>
        <a:p>
          <a:r>
            <a:rPr lang="en-ID"/>
            <a:t>10.20.16.0/20 (C2)</a:t>
          </a:r>
        </a:p>
      </dgm:t>
    </dgm:pt>
    <dgm:pt modelId="{14C5421F-8DDC-4AD3-BD91-7B17ECEC0312}" type="parTrans" cxnId="{B59B285A-B095-429C-9EA2-4B0E3C8DD628}">
      <dgm:prSet/>
      <dgm:spPr/>
      <dgm:t>
        <a:bodyPr/>
        <a:lstStyle/>
        <a:p>
          <a:endParaRPr lang="en-ID"/>
        </a:p>
      </dgm:t>
    </dgm:pt>
    <dgm:pt modelId="{B6213A78-FFD7-4DC1-8856-33133C4ADA61}" type="sibTrans" cxnId="{B59B285A-B095-429C-9EA2-4B0E3C8DD628}">
      <dgm:prSet/>
      <dgm:spPr/>
      <dgm:t>
        <a:bodyPr/>
        <a:lstStyle/>
        <a:p>
          <a:endParaRPr lang="en-ID"/>
        </a:p>
      </dgm:t>
    </dgm:pt>
    <dgm:pt modelId="{0A698A03-F09B-4C62-BB9F-EBF02FD157CB}">
      <dgm:prSet phldrT="[Text]"/>
      <dgm:spPr/>
      <dgm:t>
        <a:bodyPr/>
        <a:lstStyle/>
        <a:p>
          <a:r>
            <a:rPr lang="en-ID"/>
            <a:t>10.20.0.0/20</a:t>
          </a:r>
        </a:p>
      </dgm:t>
    </dgm:pt>
    <dgm:pt modelId="{5D6208EF-44EF-47C0-A4AC-3FD53BC476BC}" type="parTrans" cxnId="{30DCF5F4-8DB7-4F6A-867D-2BC2B013A2BA}">
      <dgm:prSet/>
      <dgm:spPr/>
      <dgm:t>
        <a:bodyPr/>
        <a:lstStyle/>
        <a:p>
          <a:endParaRPr lang="en-ID"/>
        </a:p>
      </dgm:t>
    </dgm:pt>
    <dgm:pt modelId="{A0796418-345D-4310-A2D4-350C9FF679BF}" type="sibTrans" cxnId="{30DCF5F4-8DB7-4F6A-867D-2BC2B013A2BA}">
      <dgm:prSet/>
      <dgm:spPr/>
      <dgm:t>
        <a:bodyPr/>
        <a:lstStyle/>
        <a:p>
          <a:endParaRPr lang="en-ID"/>
        </a:p>
      </dgm:t>
    </dgm:pt>
    <dgm:pt modelId="{DA487CFE-78D7-4942-AD05-E95ECBFC3803}">
      <dgm:prSet phldrT="[Text]"/>
      <dgm:spPr/>
      <dgm:t>
        <a:bodyPr/>
        <a:lstStyle/>
        <a:p>
          <a:r>
            <a:rPr lang="en-ID"/>
            <a:t>10.20.0.0/21 (C1)</a:t>
          </a:r>
        </a:p>
      </dgm:t>
    </dgm:pt>
    <dgm:pt modelId="{63294D8A-E1E2-4E4C-9C1B-174BFF60BAC0}" type="parTrans" cxnId="{0A99DEB0-A844-4D83-A02A-F066445A4706}">
      <dgm:prSet/>
      <dgm:spPr/>
      <dgm:t>
        <a:bodyPr/>
        <a:lstStyle/>
        <a:p>
          <a:endParaRPr lang="en-ID"/>
        </a:p>
      </dgm:t>
    </dgm:pt>
    <dgm:pt modelId="{D762DCB8-2A4C-4D33-9942-5F29B369078A}" type="sibTrans" cxnId="{0A99DEB0-A844-4D83-A02A-F066445A4706}">
      <dgm:prSet/>
      <dgm:spPr/>
      <dgm:t>
        <a:bodyPr/>
        <a:lstStyle/>
        <a:p>
          <a:endParaRPr lang="en-ID"/>
        </a:p>
      </dgm:t>
    </dgm:pt>
    <dgm:pt modelId="{1226E3CA-1A98-412C-8D5F-84DC1F88D8A4}">
      <dgm:prSet phldrT="[Text]"/>
      <dgm:spPr/>
      <dgm:t>
        <a:bodyPr/>
        <a:lstStyle/>
        <a:p>
          <a:r>
            <a:rPr lang="en-ID"/>
            <a:t>10.20.8.0/21</a:t>
          </a:r>
        </a:p>
      </dgm:t>
    </dgm:pt>
    <dgm:pt modelId="{CA54CFDA-5E1F-4CDB-A32F-8B996FAE1693}" type="parTrans" cxnId="{DE032868-788C-4EB7-A896-9B039B8FA9DC}">
      <dgm:prSet/>
      <dgm:spPr/>
      <dgm:t>
        <a:bodyPr/>
        <a:lstStyle/>
        <a:p>
          <a:endParaRPr lang="en-ID"/>
        </a:p>
      </dgm:t>
    </dgm:pt>
    <dgm:pt modelId="{AD8086C9-A1E2-4928-B9C2-C4B8395E6083}" type="sibTrans" cxnId="{DE032868-788C-4EB7-A896-9B039B8FA9DC}">
      <dgm:prSet/>
      <dgm:spPr/>
      <dgm:t>
        <a:bodyPr/>
        <a:lstStyle/>
        <a:p>
          <a:endParaRPr lang="en-ID"/>
        </a:p>
      </dgm:t>
    </dgm:pt>
    <dgm:pt modelId="{CE076E29-03D4-4FDF-A132-D9B7867EB695}">
      <dgm:prSet phldrT="[Text]"/>
      <dgm:spPr/>
      <dgm:t>
        <a:bodyPr/>
        <a:lstStyle/>
        <a:p>
          <a:r>
            <a:rPr lang="en-ID"/>
            <a:t>10.20.0.0/22</a:t>
          </a:r>
        </a:p>
      </dgm:t>
    </dgm:pt>
    <dgm:pt modelId="{1E3B5782-366D-4590-A0FB-B490C0DA7961}" type="parTrans" cxnId="{CC24D79E-1075-41C1-A789-3074CC6A40F3}">
      <dgm:prSet/>
      <dgm:spPr/>
      <dgm:t>
        <a:bodyPr/>
        <a:lstStyle/>
        <a:p>
          <a:endParaRPr lang="en-ID"/>
        </a:p>
      </dgm:t>
    </dgm:pt>
    <dgm:pt modelId="{F13A57FF-E91E-44C9-BF8F-BA46529A01FB}" type="sibTrans" cxnId="{CC24D79E-1075-41C1-A789-3074CC6A40F3}">
      <dgm:prSet/>
      <dgm:spPr/>
      <dgm:t>
        <a:bodyPr/>
        <a:lstStyle/>
        <a:p>
          <a:endParaRPr lang="en-ID"/>
        </a:p>
      </dgm:t>
    </dgm:pt>
    <dgm:pt modelId="{83A27131-9375-4852-8E9C-AA041E97DF42}">
      <dgm:prSet phldrT="[Text]"/>
      <dgm:spPr/>
      <dgm:t>
        <a:bodyPr/>
        <a:lstStyle/>
        <a:p>
          <a:r>
            <a:rPr lang="en-ID"/>
            <a:t>10.20.4.0/22 (B1)</a:t>
          </a:r>
        </a:p>
      </dgm:t>
    </dgm:pt>
    <dgm:pt modelId="{5C8F59D5-E3EC-4FD1-91BF-55E1067C8074}" type="parTrans" cxnId="{C13F8BB3-3092-4275-BE7C-AE2BDEA1E17A}">
      <dgm:prSet/>
      <dgm:spPr/>
      <dgm:t>
        <a:bodyPr/>
        <a:lstStyle/>
        <a:p>
          <a:endParaRPr lang="en-ID"/>
        </a:p>
      </dgm:t>
    </dgm:pt>
    <dgm:pt modelId="{DD61D14D-EFB0-4A8D-B6A3-BDE5E58872F6}" type="sibTrans" cxnId="{C13F8BB3-3092-4275-BE7C-AE2BDEA1E17A}">
      <dgm:prSet/>
      <dgm:spPr/>
      <dgm:t>
        <a:bodyPr/>
        <a:lstStyle/>
        <a:p>
          <a:endParaRPr lang="en-ID"/>
        </a:p>
      </dgm:t>
    </dgm:pt>
    <dgm:pt modelId="{EC6009DC-E8BA-4B23-BE23-5448B3E9E7F6}">
      <dgm:prSet phldrT="[Text]"/>
      <dgm:spPr/>
      <dgm:t>
        <a:bodyPr/>
        <a:lstStyle/>
        <a:p>
          <a:r>
            <a:rPr lang="en-ID"/>
            <a:t>10.20.0.0/30 (A1)</a:t>
          </a:r>
        </a:p>
      </dgm:t>
    </dgm:pt>
    <dgm:pt modelId="{F30770C8-CF63-4B32-8891-FCDEF88E1178}" type="parTrans" cxnId="{A4CD2095-87B5-4206-8563-440F651F7BF1}">
      <dgm:prSet/>
      <dgm:spPr/>
      <dgm:t>
        <a:bodyPr/>
        <a:lstStyle/>
        <a:p>
          <a:endParaRPr lang="en-ID"/>
        </a:p>
      </dgm:t>
    </dgm:pt>
    <dgm:pt modelId="{A924F666-F1A4-45A0-98DF-3D99AD35F4ED}" type="sibTrans" cxnId="{A4CD2095-87B5-4206-8563-440F651F7BF1}">
      <dgm:prSet/>
      <dgm:spPr/>
      <dgm:t>
        <a:bodyPr/>
        <a:lstStyle/>
        <a:p>
          <a:endParaRPr lang="en-ID"/>
        </a:p>
      </dgm:t>
    </dgm:pt>
    <dgm:pt modelId="{6A43D9AA-38BE-40D8-9D62-7068EC88BE23}">
      <dgm:prSet phldrT="[Text]"/>
      <dgm:spPr/>
      <dgm:t>
        <a:bodyPr/>
        <a:lstStyle/>
        <a:p>
          <a:r>
            <a:rPr lang="en-ID"/>
            <a:t>10.20.4.0/23</a:t>
          </a:r>
        </a:p>
      </dgm:t>
    </dgm:pt>
    <dgm:pt modelId="{C50A73A3-2C4F-43EF-83E8-1F0347505C6F}" type="parTrans" cxnId="{58791D40-1483-4952-8348-A4184B922E2B}">
      <dgm:prSet/>
      <dgm:spPr/>
      <dgm:t>
        <a:bodyPr/>
        <a:lstStyle/>
        <a:p>
          <a:endParaRPr lang="en-ID"/>
        </a:p>
      </dgm:t>
    </dgm:pt>
    <dgm:pt modelId="{D9078F7A-59E6-4E47-930E-8B44A983EBB2}" type="sibTrans" cxnId="{58791D40-1483-4952-8348-A4184B922E2B}">
      <dgm:prSet/>
      <dgm:spPr/>
      <dgm:t>
        <a:bodyPr/>
        <a:lstStyle/>
        <a:p>
          <a:endParaRPr lang="en-ID"/>
        </a:p>
      </dgm:t>
    </dgm:pt>
    <dgm:pt modelId="{40DFF5BA-CED3-4D90-B5CD-1A41BD597933}">
      <dgm:prSet phldrT="[Text]"/>
      <dgm:spPr/>
      <dgm:t>
        <a:bodyPr/>
        <a:lstStyle/>
        <a:p>
          <a:r>
            <a:rPr lang="en-ID"/>
            <a:t>10.20.6.0/23 (A3)</a:t>
          </a:r>
        </a:p>
      </dgm:t>
    </dgm:pt>
    <dgm:pt modelId="{BDEB10EE-3F4F-4942-B736-4FA13274744C}" type="parTrans" cxnId="{38ADDC0D-57A1-4889-BB7B-6ADC8A2752C0}">
      <dgm:prSet/>
      <dgm:spPr/>
      <dgm:t>
        <a:bodyPr/>
        <a:lstStyle/>
        <a:p>
          <a:endParaRPr lang="en-ID"/>
        </a:p>
      </dgm:t>
    </dgm:pt>
    <dgm:pt modelId="{D649703C-DD02-4F10-ABD5-FB01D58964FE}" type="sibTrans" cxnId="{38ADDC0D-57A1-4889-BB7B-6ADC8A2752C0}">
      <dgm:prSet/>
      <dgm:spPr/>
      <dgm:t>
        <a:bodyPr/>
        <a:lstStyle/>
        <a:p>
          <a:endParaRPr lang="en-ID"/>
        </a:p>
      </dgm:t>
    </dgm:pt>
    <dgm:pt modelId="{C472C526-7E51-4B62-908A-2CD0AC215E3B}">
      <dgm:prSet phldrT="[Text]"/>
      <dgm:spPr/>
      <dgm:t>
        <a:bodyPr/>
        <a:lstStyle/>
        <a:p>
          <a:r>
            <a:rPr lang="en-ID"/>
            <a:t>10.20.4.0/24</a:t>
          </a:r>
        </a:p>
      </dgm:t>
    </dgm:pt>
    <dgm:pt modelId="{FAD464E8-882F-46F2-848E-9BAFDAE2D97D}" type="parTrans" cxnId="{13003B6F-DD54-4DC3-AD03-286863AFD863}">
      <dgm:prSet/>
      <dgm:spPr/>
      <dgm:t>
        <a:bodyPr/>
        <a:lstStyle/>
        <a:p>
          <a:endParaRPr lang="en-ID"/>
        </a:p>
      </dgm:t>
    </dgm:pt>
    <dgm:pt modelId="{9B233668-FC63-45E0-B5D5-4EDC180FCB60}" type="sibTrans" cxnId="{13003B6F-DD54-4DC3-AD03-286863AFD863}">
      <dgm:prSet/>
      <dgm:spPr/>
      <dgm:t>
        <a:bodyPr/>
        <a:lstStyle/>
        <a:p>
          <a:endParaRPr lang="en-ID"/>
        </a:p>
      </dgm:t>
    </dgm:pt>
    <dgm:pt modelId="{38CBE0E8-2911-497F-B5D6-8417683FF682}">
      <dgm:prSet phldrT="[Text]"/>
      <dgm:spPr/>
      <dgm:t>
        <a:bodyPr/>
        <a:lstStyle/>
        <a:p>
          <a:r>
            <a:rPr lang="en-ID"/>
            <a:t>10.20.5.0/24 (A4)</a:t>
          </a:r>
        </a:p>
      </dgm:t>
    </dgm:pt>
    <dgm:pt modelId="{A8D59221-747A-4B00-9AAE-48DB12253479}" type="parTrans" cxnId="{D1FF66B3-7B14-4CAF-A170-D12BB49B512F}">
      <dgm:prSet/>
      <dgm:spPr/>
      <dgm:t>
        <a:bodyPr/>
        <a:lstStyle/>
        <a:p>
          <a:endParaRPr lang="en-ID"/>
        </a:p>
      </dgm:t>
    </dgm:pt>
    <dgm:pt modelId="{7EDC76E1-B406-45E2-B87A-197C830025B7}" type="sibTrans" cxnId="{D1FF66B3-7B14-4CAF-A170-D12BB49B512F}">
      <dgm:prSet/>
      <dgm:spPr/>
      <dgm:t>
        <a:bodyPr/>
        <a:lstStyle/>
        <a:p>
          <a:endParaRPr lang="en-ID"/>
        </a:p>
      </dgm:t>
    </dgm:pt>
    <dgm:pt modelId="{698DED07-6060-4A55-8DF5-4DFB1006142D}">
      <dgm:prSet phldrT="[Text]"/>
      <dgm:spPr/>
      <dgm:t>
        <a:bodyPr/>
        <a:lstStyle/>
        <a:p>
          <a:r>
            <a:rPr lang="en-ID"/>
            <a:t>10.20.4.0/29 (A2)</a:t>
          </a:r>
        </a:p>
      </dgm:t>
    </dgm:pt>
    <dgm:pt modelId="{F5283011-7BDC-42EC-924D-76AFE3740729}" type="parTrans" cxnId="{616C83A4-DA55-4A44-842F-4DE54D30E98A}">
      <dgm:prSet/>
      <dgm:spPr/>
      <dgm:t>
        <a:bodyPr/>
        <a:lstStyle/>
        <a:p>
          <a:endParaRPr lang="en-ID"/>
        </a:p>
      </dgm:t>
    </dgm:pt>
    <dgm:pt modelId="{F2CF7E99-7F73-4F30-9181-D85E80ED75E1}" type="sibTrans" cxnId="{616C83A4-DA55-4A44-842F-4DE54D30E98A}">
      <dgm:prSet/>
      <dgm:spPr/>
      <dgm:t>
        <a:bodyPr/>
        <a:lstStyle/>
        <a:p>
          <a:endParaRPr lang="en-ID"/>
        </a:p>
      </dgm:t>
    </dgm:pt>
    <dgm:pt modelId="{94D7CDB4-38B7-4DD9-BC3A-F2EEE343D0D3}">
      <dgm:prSet phldrT="[Text]"/>
      <dgm:spPr/>
      <dgm:t>
        <a:bodyPr/>
        <a:lstStyle/>
        <a:p>
          <a:r>
            <a:rPr lang="en-ID"/>
            <a:t>10.20.16.0/21</a:t>
          </a:r>
        </a:p>
      </dgm:t>
    </dgm:pt>
    <dgm:pt modelId="{7B7DC527-E62C-4D43-A385-692110682E41}" type="parTrans" cxnId="{793403BE-8524-4C2A-A375-F3EF1331D93C}">
      <dgm:prSet/>
      <dgm:spPr/>
      <dgm:t>
        <a:bodyPr/>
        <a:lstStyle/>
        <a:p>
          <a:endParaRPr lang="en-ID"/>
        </a:p>
      </dgm:t>
    </dgm:pt>
    <dgm:pt modelId="{A4E6CCE1-7C71-4764-90E6-556F03CAB383}" type="sibTrans" cxnId="{793403BE-8524-4C2A-A375-F3EF1331D93C}">
      <dgm:prSet/>
      <dgm:spPr/>
      <dgm:t>
        <a:bodyPr/>
        <a:lstStyle/>
        <a:p>
          <a:endParaRPr lang="en-ID"/>
        </a:p>
      </dgm:t>
    </dgm:pt>
    <dgm:pt modelId="{54080F53-04FB-468B-A5AD-49DB172D5268}">
      <dgm:prSet phldrT="[Text]"/>
      <dgm:spPr/>
      <dgm:t>
        <a:bodyPr/>
        <a:lstStyle/>
        <a:p>
          <a:r>
            <a:rPr lang="en-ID"/>
            <a:t>10.20.24.0/21 (B1)</a:t>
          </a:r>
        </a:p>
      </dgm:t>
    </dgm:pt>
    <dgm:pt modelId="{2E5A0090-F59F-4E56-9854-982D437C183C}" type="parTrans" cxnId="{3FA25418-BA80-405C-873E-9AC671BBC8CB}">
      <dgm:prSet/>
      <dgm:spPr/>
      <dgm:t>
        <a:bodyPr/>
        <a:lstStyle/>
        <a:p>
          <a:endParaRPr lang="en-ID"/>
        </a:p>
      </dgm:t>
    </dgm:pt>
    <dgm:pt modelId="{12FF1E6C-5E90-4118-BB06-CE110A55DCFE}" type="sibTrans" cxnId="{3FA25418-BA80-405C-873E-9AC671BBC8CB}">
      <dgm:prSet/>
      <dgm:spPr/>
      <dgm:t>
        <a:bodyPr/>
        <a:lstStyle/>
        <a:p>
          <a:endParaRPr lang="en-ID"/>
        </a:p>
      </dgm:t>
    </dgm:pt>
    <dgm:pt modelId="{F89684F8-014B-4A08-92BA-4AD3E6D749F4}">
      <dgm:prSet phldrT="[Text]"/>
      <dgm:spPr/>
      <dgm:t>
        <a:bodyPr/>
        <a:lstStyle/>
        <a:p>
          <a:r>
            <a:rPr lang="en-ID"/>
            <a:t>10.20.16.0/30 (A5)</a:t>
          </a:r>
        </a:p>
      </dgm:t>
    </dgm:pt>
    <dgm:pt modelId="{8D43A3DE-3900-4070-8EBE-6014EC0FB9E0}" type="parTrans" cxnId="{B68F48DF-FDE9-4D7D-BFDF-DEA98F678E26}">
      <dgm:prSet/>
      <dgm:spPr/>
      <dgm:t>
        <a:bodyPr/>
        <a:lstStyle/>
        <a:p>
          <a:endParaRPr lang="en-ID"/>
        </a:p>
      </dgm:t>
    </dgm:pt>
    <dgm:pt modelId="{C0F04EAF-0D02-4DAD-AFBB-18BD19E5627F}" type="sibTrans" cxnId="{B68F48DF-FDE9-4D7D-BFDF-DEA98F678E26}">
      <dgm:prSet/>
      <dgm:spPr/>
      <dgm:t>
        <a:bodyPr/>
        <a:lstStyle/>
        <a:p>
          <a:endParaRPr lang="en-ID"/>
        </a:p>
      </dgm:t>
    </dgm:pt>
    <dgm:pt modelId="{56F527E0-C0D3-4224-9073-FBDD5B5B9A09}">
      <dgm:prSet phldrT="[Text]"/>
      <dgm:spPr/>
      <dgm:t>
        <a:bodyPr/>
        <a:lstStyle/>
        <a:p>
          <a:r>
            <a:rPr lang="en-ID"/>
            <a:t>10.20.24.0/22</a:t>
          </a:r>
        </a:p>
      </dgm:t>
    </dgm:pt>
    <dgm:pt modelId="{AF835BE3-9F95-4B59-8B62-54FD01A89B15}" type="parTrans" cxnId="{F97FC63C-42DC-4356-9753-D2BE3AA431B3}">
      <dgm:prSet/>
      <dgm:spPr/>
      <dgm:t>
        <a:bodyPr/>
        <a:lstStyle/>
        <a:p>
          <a:endParaRPr lang="en-ID"/>
        </a:p>
      </dgm:t>
    </dgm:pt>
    <dgm:pt modelId="{5FBD9DEB-9D75-4583-8464-6303A9064B66}" type="sibTrans" cxnId="{F97FC63C-42DC-4356-9753-D2BE3AA431B3}">
      <dgm:prSet/>
      <dgm:spPr/>
      <dgm:t>
        <a:bodyPr/>
        <a:lstStyle/>
        <a:p>
          <a:endParaRPr lang="en-ID"/>
        </a:p>
      </dgm:t>
    </dgm:pt>
    <dgm:pt modelId="{66B69824-10BB-4C0D-BC35-FD1973F4C9B2}">
      <dgm:prSet phldrT="[Text]"/>
      <dgm:spPr/>
      <dgm:t>
        <a:bodyPr/>
        <a:lstStyle/>
        <a:p>
          <a:r>
            <a:rPr lang="en-ID"/>
            <a:t>10.20.28.0/22 (A7)</a:t>
          </a:r>
        </a:p>
      </dgm:t>
    </dgm:pt>
    <dgm:pt modelId="{79F2D640-F18D-40EA-8A3F-F69BAD517979}" type="parTrans" cxnId="{667CF7CE-5F1A-48F2-A14B-CCF124AAD5EE}">
      <dgm:prSet/>
      <dgm:spPr/>
      <dgm:t>
        <a:bodyPr/>
        <a:lstStyle/>
        <a:p>
          <a:endParaRPr lang="en-ID"/>
        </a:p>
      </dgm:t>
    </dgm:pt>
    <dgm:pt modelId="{FE6F6EEA-20B3-4377-A462-602A4ADBD59E}" type="sibTrans" cxnId="{667CF7CE-5F1A-48F2-A14B-CCF124AAD5EE}">
      <dgm:prSet/>
      <dgm:spPr/>
      <dgm:t>
        <a:bodyPr/>
        <a:lstStyle/>
        <a:p>
          <a:endParaRPr lang="en-ID"/>
        </a:p>
      </dgm:t>
    </dgm:pt>
    <dgm:pt modelId="{E05889AB-37D6-40A6-AB9B-A253E04F0608}">
      <dgm:prSet phldrT="[Text]"/>
      <dgm:spPr/>
      <dgm:t>
        <a:bodyPr/>
        <a:lstStyle/>
        <a:p>
          <a:r>
            <a:rPr lang="en-ID"/>
            <a:t>10.20.24.0/25</a:t>
          </a:r>
        </a:p>
      </dgm:t>
    </dgm:pt>
    <dgm:pt modelId="{3A8C69B0-E8CA-441D-A779-CC45AF78BA00}" type="parTrans" cxnId="{38B6C357-7650-4642-B622-134802B1C40C}">
      <dgm:prSet/>
      <dgm:spPr/>
      <dgm:t>
        <a:bodyPr/>
        <a:lstStyle/>
        <a:p>
          <a:endParaRPr lang="en-ID"/>
        </a:p>
      </dgm:t>
    </dgm:pt>
    <dgm:pt modelId="{FFC84D72-F06E-4300-8740-BB7DAFE193AE}" type="sibTrans" cxnId="{38B6C357-7650-4642-B622-134802B1C40C}">
      <dgm:prSet/>
      <dgm:spPr/>
      <dgm:t>
        <a:bodyPr/>
        <a:lstStyle/>
        <a:p>
          <a:endParaRPr lang="en-ID"/>
        </a:p>
      </dgm:t>
    </dgm:pt>
    <dgm:pt modelId="{FC2F87D9-944D-4028-B255-5B4F6D332D86}">
      <dgm:prSet phldrT="[Text]"/>
      <dgm:spPr/>
      <dgm:t>
        <a:bodyPr/>
        <a:lstStyle/>
        <a:p>
          <a:r>
            <a:rPr lang="en-ID"/>
            <a:t>10.20.24.128/25 (A8)</a:t>
          </a:r>
        </a:p>
      </dgm:t>
    </dgm:pt>
    <dgm:pt modelId="{895A637F-FED1-458C-8A3C-0B2BDFB182D3}" type="parTrans" cxnId="{940494C1-B9AF-40E0-8EA4-219D70CA956D}">
      <dgm:prSet/>
      <dgm:spPr/>
      <dgm:t>
        <a:bodyPr/>
        <a:lstStyle/>
        <a:p>
          <a:endParaRPr lang="en-ID"/>
        </a:p>
      </dgm:t>
    </dgm:pt>
    <dgm:pt modelId="{DBA0410D-665C-44C1-8E3E-A0BA339F5D7C}" type="sibTrans" cxnId="{940494C1-B9AF-40E0-8EA4-219D70CA956D}">
      <dgm:prSet/>
      <dgm:spPr/>
      <dgm:t>
        <a:bodyPr/>
        <a:lstStyle/>
        <a:p>
          <a:endParaRPr lang="en-ID"/>
        </a:p>
      </dgm:t>
    </dgm:pt>
    <dgm:pt modelId="{494E1B77-934E-416B-82F0-C00EC9297A27}">
      <dgm:prSet phldrT="[Text]"/>
      <dgm:spPr/>
      <dgm:t>
        <a:bodyPr/>
        <a:lstStyle/>
        <a:p>
          <a:r>
            <a:rPr lang="en-ID"/>
            <a:t>10.20.24.0/29 (A6)</a:t>
          </a:r>
        </a:p>
      </dgm:t>
    </dgm:pt>
    <dgm:pt modelId="{2A6C5CA0-4228-4760-B062-2E5CBCF4974D}" type="parTrans" cxnId="{83B06106-B225-4458-90BF-4507624F6007}">
      <dgm:prSet/>
      <dgm:spPr/>
      <dgm:t>
        <a:bodyPr/>
        <a:lstStyle/>
        <a:p>
          <a:endParaRPr lang="en-ID"/>
        </a:p>
      </dgm:t>
    </dgm:pt>
    <dgm:pt modelId="{85C528AB-5CF6-42A4-8F37-7C59EAE2DD69}" type="sibTrans" cxnId="{83B06106-B225-4458-90BF-4507624F6007}">
      <dgm:prSet/>
      <dgm:spPr/>
      <dgm:t>
        <a:bodyPr/>
        <a:lstStyle/>
        <a:p>
          <a:endParaRPr lang="en-ID"/>
        </a:p>
      </dgm:t>
    </dgm:pt>
    <dgm:pt modelId="{C22C7641-A73C-48F8-9083-1D9DE6977E33}" type="pres">
      <dgm:prSet presAssocID="{BFCBD4B2-4E69-43FB-8D75-A7CDAE5AA858}" presName="Name0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B43F781E-896B-406E-8D04-65682650C91D}" type="pres">
      <dgm:prSet presAssocID="{AC6A1C5E-5CCD-4E56-B829-9F19889CE824}" presName="vertOne" presStyleCnt="0"/>
      <dgm:spPr/>
    </dgm:pt>
    <dgm:pt modelId="{D2B98DF3-9477-4E4F-A4E0-821DFABA0E9E}" type="pres">
      <dgm:prSet presAssocID="{AC6A1C5E-5CCD-4E56-B829-9F19889CE824}" presName="txOne" presStyleLbl="node0" presStyleIdx="0" presStyleCnt="1">
        <dgm:presLayoutVars>
          <dgm:chPref val="3"/>
        </dgm:presLayoutVars>
      </dgm:prSet>
      <dgm:spPr/>
    </dgm:pt>
    <dgm:pt modelId="{E2A906AB-3F38-489B-A0BD-280135629F41}" type="pres">
      <dgm:prSet presAssocID="{AC6A1C5E-5CCD-4E56-B829-9F19889CE824}" presName="parTransOne" presStyleCnt="0"/>
      <dgm:spPr/>
    </dgm:pt>
    <dgm:pt modelId="{56DF940F-D547-47EF-A257-22664341B8CF}" type="pres">
      <dgm:prSet presAssocID="{AC6A1C5E-5CCD-4E56-B829-9F19889CE824}" presName="horzOne" presStyleCnt="0"/>
      <dgm:spPr/>
    </dgm:pt>
    <dgm:pt modelId="{C6452848-16EF-45AA-AA20-6E1D38A90B8E}" type="pres">
      <dgm:prSet presAssocID="{0A698A03-F09B-4C62-BB9F-EBF02FD157CB}" presName="vertTwo" presStyleCnt="0"/>
      <dgm:spPr/>
    </dgm:pt>
    <dgm:pt modelId="{ACF027E1-C2C7-4BA8-8483-C83A5B7D4CEF}" type="pres">
      <dgm:prSet presAssocID="{0A698A03-F09B-4C62-BB9F-EBF02FD157CB}" presName="txTwo" presStyleLbl="node2" presStyleIdx="0" presStyleCnt="2">
        <dgm:presLayoutVars>
          <dgm:chPref val="3"/>
        </dgm:presLayoutVars>
      </dgm:prSet>
      <dgm:spPr/>
    </dgm:pt>
    <dgm:pt modelId="{C4DF2ECD-6760-44EA-AB3C-237F7F1DDC86}" type="pres">
      <dgm:prSet presAssocID="{0A698A03-F09B-4C62-BB9F-EBF02FD157CB}" presName="parTransTwo" presStyleCnt="0"/>
      <dgm:spPr/>
    </dgm:pt>
    <dgm:pt modelId="{3926E883-3B93-407D-A9D1-C9A997D3E09E}" type="pres">
      <dgm:prSet presAssocID="{0A698A03-F09B-4C62-BB9F-EBF02FD157CB}" presName="horzTwo" presStyleCnt="0"/>
      <dgm:spPr/>
    </dgm:pt>
    <dgm:pt modelId="{C54F290E-77F1-43B5-B7E1-298F703F0794}" type="pres">
      <dgm:prSet presAssocID="{DA487CFE-78D7-4942-AD05-E95ECBFC3803}" presName="vertThree" presStyleCnt="0"/>
      <dgm:spPr/>
    </dgm:pt>
    <dgm:pt modelId="{E36DD51D-B12C-4506-820F-C5B68E4CB26B}" type="pres">
      <dgm:prSet presAssocID="{DA487CFE-78D7-4942-AD05-E95ECBFC3803}" presName="txThree" presStyleLbl="node3" presStyleIdx="0" presStyleCnt="4">
        <dgm:presLayoutVars>
          <dgm:chPref val="3"/>
        </dgm:presLayoutVars>
      </dgm:prSet>
      <dgm:spPr/>
    </dgm:pt>
    <dgm:pt modelId="{37B7F4D8-3161-46F5-99DE-7EDC5B2025AE}" type="pres">
      <dgm:prSet presAssocID="{DA487CFE-78D7-4942-AD05-E95ECBFC3803}" presName="parTransThree" presStyleCnt="0"/>
      <dgm:spPr/>
    </dgm:pt>
    <dgm:pt modelId="{664AF922-C715-4CD3-BAF4-A799A8C41C0B}" type="pres">
      <dgm:prSet presAssocID="{DA487CFE-78D7-4942-AD05-E95ECBFC3803}" presName="horzThree" presStyleCnt="0"/>
      <dgm:spPr/>
    </dgm:pt>
    <dgm:pt modelId="{8678407A-ED75-49F8-B409-8B05AA7D5AB0}" type="pres">
      <dgm:prSet presAssocID="{CE076E29-03D4-4FDF-A132-D9B7867EB695}" presName="vertFour" presStyleCnt="0">
        <dgm:presLayoutVars>
          <dgm:chPref val="3"/>
        </dgm:presLayoutVars>
      </dgm:prSet>
      <dgm:spPr/>
    </dgm:pt>
    <dgm:pt modelId="{9AE3439D-0191-41C6-9414-79709DCA5593}" type="pres">
      <dgm:prSet presAssocID="{CE076E29-03D4-4FDF-A132-D9B7867EB695}" presName="txFour" presStyleLbl="node4" presStyleIdx="0" presStyleCnt="14">
        <dgm:presLayoutVars>
          <dgm:chPref val="3"/>
        </dgm:presLayoutVars>
      </dgm:prSet>
      <dgm:spPr/>
    </dgm:pt>
    <dgm:pt modelId="{243EA0F4-E282-462B-AA27-17A64782BB35}" type="pres">
      <dgm:prSet presAssocID="{CE076E29-03D4-4FDF-A132-D9B7867EB695}" presName="parTransFour" presStyleCnt="0"/>
      <dgm:spPr/>
    </dgm:pt>
    <dgm:pt modelId="{342D602C-C9E0-45C9-BD5C-A89B0AED731A}" type="pres">
      <dgm:prSet presAssocID="{CE076E29-03D4-4FDF-A132-D9B7867EB695}" presName="horzFour" presStyleCnt="0"/>
      <dgm:spPr/>
    </dgm:pt>
    <dgm:pt modelId="{AE91CBD4-7957-4C52-81BB-B51E4B3F4AEA}" type="pres">
      <dgm:prSet presAssocID="{EC6009DC-E8BA-4B23-BE23-5448B3E9E7F6}" presName="vertFour" presStyleCnt="0">
        <dgm:presLayoutVars>
          <dgm:chPref val="3"/>
        </dgm:presLayoutVars>
      </dgm:prSet>
      <dgm:spPr/>
    </dgm:pt>
    <dgm:pt modelId="{D066F54B-8C7C-4214-B644-530B029ABB61}" type="pres">
      <dgm:prSet presAssocID="{EC6009DC-E8BA-4B23-BE23-5448B3E9E7F6}" presName="txFour" presStyleLbl="node4" presStyleIdx="1" presStyleCnt="14">
        <dgm:presLayoutVars>
          <dgm:chPref val="3"/>
        </dgm:presLayoutVars>
      </dgm:prSet>
      <dgm:spPr/>
    </dgm:pt>
    <dgm:pt modelId="{2DADB08C-C400-4858-B49C-7D015FBB1A82}" type="pres">
      <dgm:prSet presAssocID="{EC6009DC-E8BA-4B23-BE23-5448B3E9E7F6}" presName="horzFour" presStyleCnt="0"/>
      <dgm:spPr/>
    </dgm:pt>
    <dgm:pt modelId="{1F272C24-C98B-4B00-95B2-8EAEB88C0073}" type="pres">
      <dgm:prSet presAssocID="{F13A57FF-E91E-44C9-BF8F-BA46529A01FB}" presName="sibSpaceFour" presStyleCnt="0"/>
      <dgm:spPr/>
    </dgm:pt>
    <dgm:pt modelId="{B51E98A5-C968-4629-BA80-09B258E056AB}" type="pres">
      <dgm:prSet presAssocID="{83A27131-9375-4852-8E9C-AA041E97DF42}" presName="vertFour" presStyleCnt="0">
        <dgm:presLayoutVars>
          <dgm:chPref val="3"/>
        </dgm:presLayoutVars>
      </dgm:prSet>
      <dgm:spPr/>
    </dgm:pt>
    <dgm:pt modelId="{0E6C15E9-C20D-4B06-969E-53F4A25B115B}" type="pres">
      <dgm:prSet presAssocID="{83A27131-9375-4852-8E9C-AA041E97DF42}" presName="txFour" presStyleLbl="node4" presStyleIdx="2" presStyleCnt="14">
        <dgm:presLayoutVars>
          <dgm:chPref val="3"/>
        </dgm:presLayoutVars>
      </dgm:prSet>
      <dgm:spPr/>
    </dgm:pt>
    <dgm:pt modelId="{C0C45C72-E47B-4347-BA06-B8E347E54C03}" type="pres">
      <dgm:prSet presAssocID="{83A27131-9375-4852-8E9C-AA041E97DF42}" presName="parTransFour" presStyleCnt="0"/>
      <dgm:spPr/>
    </dgm:pt>
    <dgm:pt modelId="{FC70DBC3-A038-4542-B674-618C51D015C4}" type="pres">
      <dgm:prSet presAssocID="{83A27131-9375-4852-8E9C-AA041E97DF42}" presName="horzFour" presStyleCnt="0"/>
      <dgm:spPr/>
    </dgm:pt>
    <dgm:pt modelId="{36D84EC4-8539-4C09-862D-753DF5A45C0C}" type="pres">
      <dgm:prSet presAssocID="{6A43D9AA-38BE-40D8-9D62-7068EC88BE23}" presName="vertFour" presStyleCnt="0">
        <dgm:presLayoutVars>
          <dgm:chPref val="3"/>
        </dgm:presLayoutVars>
      </dgm:prSet>
      <dgm:spPr/>
    </dgm:pt>
    <dgm:pt modelId="{37231F1F-A8BF-49A8-93C9-D140890552B9}" type="pres">
      <dgm:prSet presAssocID="{6A43D9AA-38BE-40D8-9D62-7068EC88BE23}" presName="txFour" presStyleLbl="node4" presStyleIdx="3" presStyleCnt="14">
        <dgm:presLayoutVars>
          <dgm:chPref val="3"/>
        </dgm:presLayoutVars>
      </dgm:prSet>
      <dgm:spPr/>
    </dgm:pt>
    <dgm:pt modelId="{0B9012CB-659B-48CD-A55F-E0A7B95EA89B}" type="pres">
      <dgm:prSet presAssocID="{6A43D9AA-38BE-40D8-9D62-7068EC88BE23}" presName="parTransFour" presStyleCnt="0"/>
      <dgm:spPr/>
    </dgm:pt>
    <dgm:pt modelId="{2F374FE9-2D43-4D95-BECE-C2BCB534579F}" type="pres">
      <dgm:prSet presAssocID="{6A43D9AA-38BE-40D8-9D62-7068EC88BE23}" presName="horzFour" presStyleCnt="0"/>
      <dgm:spPr/>
    </dgm:pt>
    <dgm:pt modelId="{F0B9651A-C4F8-4101-A206-9CEE890DFAB5}" type="pres">
      <dgm:prSet presAssocID="{C472C526-7E51-4B62-908A-2CD0AC215E3B}" presName="vertFour" presStyleCnt="0">
        <dgm:presLayoutVars>
          <dgm:chPref val="3"/>
        </dgm:presLayoutVars>
      </dgm:prSet>
      <dgm:spPr/>
    </dgm:pt>
    <dgm:pt modelId="{9B839108-62EB-46F7-AA98-393577CA985C}" type="pres">
      <dgm:prSet presAssocID="{C472C526-7E51-4B62-908A-2CD0AC215E3B}" presName="txFour" presStyleLbl="node4" presStyleIdx="4" presStyleCnt="14">
        <dgm:presLayoutVars>
          <dgm:chPref val="3"/>
        </dgm:presLayoutVars>
      </dgm:prSet>
      <dgm:spPr/>
    </dgm:pt>
    <dgm:pt modelId="{772AD922-D2F3-4FE0-A461-A47633DD5CF7}" type="pres">
      <dgm:prSet presAssocID="{C472C526-7E51-4B62-908A-2CD0AC215E3B}" presName="parTransFour" presStyleCnt="0"/>
      <dgm:spPr/>
    </dgm:pt>
    <dgm:pt modelId="{8849C337-6846-49FD-ABC5-D12887A3AFBB}" type="pres">
      <dgm:prSet presAssocID="{C472C526-7E51-4B62-908A-2CD0AC215E3B}" presName="horzFour" presStyleCnt="0"/>
      <dgm:spPr/>
    </dgm:pt>
    <dgm:pt modelId="{784AB565-254E-4306-864C-44D8E0481CCC}" type="pres">
      <dgm:prSet presAssocID="{698DED07-6060-4A55-8DF5-4DFB1006142D}" presName="vertFour" presStyleCnt="0">
        <dgm:presLayoutVars>
          <dgm:chPref val="3"/>
        </dgm:presLayoutVars>
      </dgm:prSet>
      <dgm:spPr/>
    </dgm:pt>
    <dgm:pt modelId="{15A64388-9B44-4EA3-A8D2-D1C3921AA2DB}" type="pres">
      <dgm:prSet presAssocID="{698DED07-6060-4A55-8DF5-4DFB1006142D}" presName="txFour" presStyleLbl="node4" presStyleIdx="5" presStyleCnt="14">
        <dgm:presLayoutVars>
          <dgm:chPref val="3"/>
        </dgm:presLayoutVars>
      </dgm:prSet>
      <dgm:spPr/>
    </dgm:pt>
    <dgm:pt modelId="{C0D3FDFC-8740-460B-B4C4-4119E1D7D2DA}" type="pres">
      <dgm:prSet presAssocID="{698DED07-6060-4A55-8DF5-4DFB1006142D}" presName="horzFour" presStyleCnt="0"/>
      <dgm:spPr/>
    </dgm:pt>
    <dgm:pt modelId="{9D2F6AA5-C8CE-44D8-9816-91437034E1C1}" type="pres">
      <dgm:prSet presAssocID="{9B233668-FC63-45E0-B5D5-4EDC180FCB60}" presName="sibSpaceFour" presStyleCnt="0"/>
      <dgm:spPr/>
    </dgm:pt>
    <dgm:pt modelId="{F42C352D-6D70-4E31-AFCC-6229D327B5F3}" type="pres">
      <dgm:prSet presAssocID="{38CBE0E8-2911-497F-B5D6-8417683FF682}" presName="vertFour" presStyleCnt="0">
        <dgm:presLayoutVars>
          <dgm:chPref val="3"/>
        </dgm:presLayoutVars>
      </dgm:prSet>
      <dgm:spPr/>
    </dgm:pt>
    <dgm:pt modelId="{F504143C-C3F0-4224-A37B-68F434F4D84C}" type="pres">
      <dgm:prSet presAssocID="{38CBE0E8-2911-497F-B5D6-8417683FF682}" presName="txFour" presStyleLbl="node4" presStyleIdx="6" presStyleCnt="14">
        <dgm:presLayoutVars>
          <dgm:chPref val="3"/>
        </dgm:presLayoutVars>
      </dgm:prSet>
      <dgm:spPr/>
    </dgm:pt>
    <dgm:pt modelId="{5998BBCF-4B2F-491B-BD58-1727902B0553}" type="pres">
      <dgm:prSet presAssocID="{38CBE0E8-2911-497F-B5D6-8417683FF682}" presName="horzFour" presStyleCnt="0"/>
      <dgm:spPr/>
    </dgm:pt>
    <dgm:pt modelId="{05235A37-C9BB-4B85-8556-D02746C00C2A}" type="pres">
      <dgm:prSet presAssocID="{D9078F7A-59E6-4E47-930E-8B44A983EBB2}" presName="sibSpaceFour" presStyleCnt="0"/>
      <dgm:spPr/>
    </dgm:pt>
    <dgm:pt modelId="{DA40ADA8-7693-43FD-A67B-F97769391C8A}" type="pres">
      <dgm:prSet presAssocID="{40DFF5BA-CED3-4D90-B5CD-1A41BD597933}" presName="vertFour" presStyleCnt="0">
        <dgm:presLayoutVars>
          <dgm:chPref val="3"/>
        </dgm:presLayoutVars>
      </dgm:prSet>
      <dgm:spPr/>
    </dgm:pt>
    <dgm:pt modelId="{ABD38529-60D6-4399-924C-1307FD115002}" type="pres">
      <dgm:prSet presAssocID="{40DFF5BA-CED3-4D90-B5CD-1A41BD597933}" presName="txFour" presStyleLbl="node4" presStyleIdx="7" presStyleCnt="14">
        <dgm:presLayoutVars>
          <dgm:chPref val="3"/>
        </dgm:presLayoutVars>
      </dgm:prSet>
      <dgm:spPr/>
    </dgm:pt>
    <dgm:pt modelId="{6A370157-4CC0-4956-8E36-D924F3A4618C}" type="pres">
      <dgm:prSet presAssocID="{40DFF5BA-CED3-4D90-B5CD-1A41BD597933}" presName="horzFour" presStyleCnt="0"/>
      <dgm:spPr/>
    </dgm:pt>
    <dgm:pt modelId="{7F22D7E4-6ABD-4651-AE90-27256F7191F0}" type="pres">
      <dgm:prSet presAssocID="{D762DCB8-2A4C-4D33-9942-5F29B369078A}" presName="sibSpaceThree" presStyleCnt="0"/>
      <dgm:spPr/>
    </dgm:pt>
    <dgm:pt modelId="{1CEBA834-A359-4711-9034-F789D9ED1947}" type="pres">
      <dgm:prSet presAssocID="{1226E3CA-1A98-412C-8D5F-84DC1F88D8A4}" presName="vertThree" presStyleCnt="0"/>
      <dgm:spPr/>
    </dgm:pt>
    <dgm:pt modelId="{78E63253-3AC1-4FA9-A989-1765E62B23E9}" type="pres">
      <dgm:prSet presAssocID="{1226E3CA-1A98-412C-8D5F-84DC1F88D8A4}" presName="txThree" presStyleLbl="node3" presStyleIdx="1" presStyleCnt="4">
        <dgm:presLayoutVars>
          <dgm:chPref val="3"/>
        </dgm:presLayoutVars>
      </dgm:prSet>
      <dgm:spPr/>
    </dgm:pt>
    <dgm:pt modelId="{27F34830-F997-4BC7-B5FF-F8262E8511FE}" type="pres">
      <dgm:prSet presAssocID="{1226E3CA-1A98-412C-8D5F-84DC1F88D8A4}" presName="horzThree" presStyleCnt="0"/>
      <dgm:spPr/>
    </dgm:pt>
    <dgm:pt modelId="{1D5D379A-0315-48E6-AA10-147DEA970FB1}" type="pres">
      <dgm:prSet presAssocID="{A0796418-345D-4310-A2D4-350C9FF679BF}" presName="sibSpaceTwo" presStyleCnt="0"/>
      <dgm:spPr/>
    </dgm:pt>
    <dgm:pt modelId="{85E1F608-94BD-4D71-ACA5-4D6BCAB56A6D}" type="pres">
      <dgm:prSet presAssocID="{576BAE5D-4800-481F-BAAF-5150A3304639}" presName="vertTwo" presStyleCnt="0"/>
      <dgm:spPr/>
    </dgm:pt>
    <dgm:pt modelId="{05B7933B-0E9D-494A-813C-EEFEE495B382}" type="pres">
      <dgm:prSet presAssocID="{576BAE5D-4800-481F-BAAF-5150A3304639}" presName="txTwo" presStyleLbl="node2" presStyleIdx="1" presStyleCnt="2">
        <dgm:presLayoutVars>
          <dgm:chPref val="3"/>
        </dgm:presLayoutVars>
      </dgm:prSet>
      <dgm:spPr/>
    </dgm:pt>
    <dgm:pt modelId="{AD4CDA4A-FA79-4AED-BF57-635B7D63F65C}" type="pres">
      <dgm:prSet presAssocID="{576BAE5D-4800-481F-BAAF-5150A3304639}" presName="parTransTwo" presStyleCnt="0"/>
      <dgm:spPr/>
    </dgm:pt>
    <dgm:pt modelId="{12348FB5-71EA-4800-B8CD-682796713006}" type="pres">
      <dgm:prSet presAssocID="{576BAE5D-4800-481F-BAAF-5150A3304639}" presName="horzTwo" presStyleCnt="0"/>
      <dgm:spPr/>
    </dgm:pt>
    <dgm:pt modelId="{0C913213-53E4-44A2-8E07-E165A6159A85}" type="pres">
      <dgm:prSet presAssocID="{94D7CDB4-38B7-4DD9-BC3A-F2EEE343D0D3}" presName="vertThree" presStyleCnt="0"/>
      <dgm:spPr/>
    </dgm:pt>
    <dgm:pt modelId="{0C55C76D-56E7-4F58-BB7B-0C8A60675C5C}" type="pres">
      <dgm:prSet presAssocID="{94D7CDB4-38B7-4DD9-BC3A-F2EEE343D0D3}" presName="txThree" presStyleLbl="node3" presStyleIdx="2" presStyleCnt="4">
        <dgm:presLayoutVars>
          <dgm:chPref val="3"/>
        </dgm:presLayoutVars>
      </dgm:prSet>
      <dgm:spPr/>
    </dgm:pt>
    <dgm:pt modelId="{10590E0F-D680-4ABC-BA85-2BC0F9FBB55B}" type="pres">
      <dgm:prSet presAssocID="{94D7CDB4-38B7-4DD9-BC3A-F2EEE343D0D3}" presName="parTransThree" presStyleCnt="0"/>
      <dgm:spPr/>
    </dgm:pt>
    <dgm:pt modelId="{39C6B529-D4CD-424D-845D-F3CA73406FD1}" type="pres">
      <dgm:prSet presAssocID="{94D7CDB4-38B7-4DD9-BC3A-F2EEE343D0D3}" presName="horzThree" presStyleCnt="0"/>
      <dgm:spPr/>
    </dgm:pt>
    <dgm:pt modelId="{8A3ED965-3892-43B6-A12B-E298F76AA333}" type="pres">
      <dgm:prSet presAssocID="{F89684F8-014B-4A08-92BA-4AD3E6D749F4}" presName="vertFour" presStyleCnt="0">
        <dgm:presLayoutVars>
          <dgm:chPref val="3"/>
        </dgm:presLayoutVars>
      </dgm:prSet>
      <dgm:spPr/>
    </dgm:pt>
    <dgm:pt modelId="{ACE1EF00-DA43-4FE0-82CB-A143BA2E1156}" type="pres">
      <dgm:prSet presAssocID="{F89684F8-014B-4A08-92BA-4AD3E6D749F4}" presName="txFour" presStyleLbl="node4" presStyleIdx="8" presStyleCnt="14">
        <dgm:presLayoutVars>
          <dgm:chPref val="3"/>
        </dgm:presLayoutVars>
      </dgm:prSet>
      <dgm:spPr/>
    </dgm:pt>
    <dgm:pt modelId="{006EC085-33B9-420D-80B5-F68312878AAA}" type="pres">
      <dgm:prSet presAssocID="{F89684F8-014B-4A08-92BA-4AD3E6D749F4}" presName="horzFour" presStyleCnt="0"/>
      <dgm:spPr/>
    </dgm:pt>
    <dgm:pt modelId="{279AB1C9-B594-4731-9FDD-F3D2699CD9BF}" type="pres">
      <dgm:prSet presAssocID="{A4E6CCE1-7C71-4764-90E6-556F03CAB383}" presName="sibSpaceThree" presStyleCnt="0"/>
      <dgm:spPr/>
    </dgm:pt>
    <dgm:pt modelId="{09FED0AA-302D-46BA-8812-84D32A7AA90F}" type="pres">
      <dgm:prSet presAssocID="{54080F53-04FB-468B-A5AD-49DB172D5268}" presName="vertThree" presStyleCnt="0"/>
      <dgm:spPr/>
    </dgm:pt>
    <dgm:pt modelId="{2A629B96-84E5-4089-AB2B-B8EFD4AE032C}" type="pres">
      <dgm:prSet presAssocID="{54080F53-04FB-468B-A5AD-49DB172D5268}" presName="txThree" presStyleLbl="node3" presStyleIdx="3" presStyleCnt="4">
        <dgm:presLayoutVars>
          <dgm:chPref val="3"/>
        </dgm:presLayoutVars>
      </dgm:prSet>
      <dgm:spPr/>
    </dgm:pt>
    <dgm:pt modelId="{1580F770-68F8-422B-A4C4-643DF31CADFF}" type="pres">
      <dgm:prSet presAssocID="{54080F53-04FB-468B-A5AD-49DB172D5268}" presName="parTransThree" presStyleCnt="0"/>
      <dgm:spPr/>
    </dgm:pt>
    <dgm:pt modelId="{E52BEC81-A3E9-4839-9CDA-626A35BF2F84}" type="pres">
      <dgm:prSet presAssocID="{54080F53-04FB-468B-A5AD-49DB172D5268}" presName="horzThree" presStyleCnt="0"/>
      <dgm:spPr/>
    </dgm:pt>
    <dgm:pt modelId="{8C98091B-6599-42A0-BDDA-50F3BFFA3448}" type="pres">
      <dgm:prSet presAssocID="{56F527E0-C0D3-4224-9073-FBDD5B5B9A09}" presName="vertFour" presStyleCnt="0">
        <dgm:presLayoutVars>
          <dgm:chPref val="3"/>
        </dgm:presLayoutVars>
      </dgm:prSet>
      <dgm:spPr/>
    </dgm:pt>
    <dgm:pt modelId="{111D3A89-2CBF-434E-82B6-DDB0F2CA93DE}" type="pres">
      <dgm:prSet presAssocID="{56F527E0-C0D3-4224-9073-FBDD5B5B9A09}" presName="txFour" presStyleLbl="node4" presStyleIdx="9" presStyleCnt="14">
        <dgm:presLayoutVars>
          <dgm:chPref val="3"/>
        </dgm:presLayoutVars>
      </dgm:prSet>
      <dgm:spPr/>
    </dgm:pt>
    <dgm:pt modelId="{131A558B-AB95-4C11-9182-B5B1ECAD2CEB}" type="pres">
      <dgm:prSet presAssocID="{56F527E0-C0D3-4224-9073-FBDD5B5B9A09}" presName="parTransFour" presStyleCnt="0"/>
      <dgm:spPr/>
    </dgm:pt>
    <dgm:pt modelId="{E85FE7C9-1DA3-406D-B99B-2CD8C57F3FE5}" type="pres">
      <dgm:prSet presAssocID="{56F527E0-C0D3-4224-9073-FBDD5B5B9A09}" presName="horzFour" presStyleCnt="0"/>
      <dgm:spPr/>
    </dgm:pt>
    <dgm:pt modelId="{43E20387-4B9E-449B-9F9A-7358B73A148F}" type="pres">
      <dgm:prSet presAssocID="{E05889AB-37D6-40A6-AB9B-A253E04F0608}" presName="vertFour" presStyleCnt="0">
        <dgm:presLayoutVars>
          <dgm:chPref val="3"/>
        </dgm:presLayoutVars>
      </dgm:prSet>
      <dgm:spPr/>
    </dgm:pt>
    <dgm:pt modelId="{71EDC382-7251-4ADB-AFD5-88F033E63D2B}" type="pres">
      <dgm:prSet presAssocID="{E05889AB-37D6-40A6-AB9B-A253E04F0608}" presName="txFour" presStyleLbl="node4" presStyleIdx="10" presStyleCnt="14">
        <dgm:presLayoutVars>
          <dgm:chPref val="3"/>
        </dgm:presLayoutVars>
      </dgm:prSet>
      <dgm:spPr/>
    </dgm:pt>
    <dgm:pt modelId="{F5C97590-26D2-45AF-8E83-0D31802634C6}" type="pres">
      <dgm:prSet presAssocID="{E05889AB-37D6-40A6-AB9B-A253E04F0608}" presName="parTransFour" presStyleCnt="0"/>
      <dgm:spPr/>
    </dgm:pt>
    <dgm:pt modelId="{B7680BAA-F615-443C-888C-01E3FBB36B86}" type="pres">
      <dgm:prSet presAssocID="{E05889AB-37D6-40A6-AB9B-A253E04F0608}" presName="horzFour" presStyleCnt="0"/>
      <dgm:spPr/>
    </dgm:pt>
    <dgm:pt modelId="{D065EF69-3195-4FB2-96F6-043E05373E3C}" type="pres">
      <dgm:prSet presAssocID="{494E1B77-934E-416B-82F0-C00EC9297A27}" presName="vertFour" presStyleCnt="0">
        <dgm:presLayoutVars>
          <dgm:chPref val="3"/>
        </dgm:presLayoutVars>
      </dgm:prSet>
      <dgm:spPr/>
    </dgm:pt>
    <dgm:pt modelId="{230A1E48-1B1B-4D1E-AB25-385840DB8EA9}" type="pres">
      <dgm:prSet presAssocID="{494E1B77-934E-416B-82F0-C00EC9297A27}" presName="txFour" presStyleLbl="node4" presStyleIdx="11" presStyleCnt="14">
        <dgm:presLayoutVars>
          <dgm:chPref val="3"/>
        </dgm:presLayoutVars>
      </dgm:prSet>
      <dgm:spPr/>
    </dgm:pt>
    <dgm:pt modelId="{43EFA521-096B-46FB-86AE-2C742ED756BD}" type="pres">
      <dgm:prSet presAssocID="{494E1B77-934E-416B-82F0-C00EC9297A27}" presName="horzFour" presStyleCnt="0"/>
      <dgm:spPr/>
    </dgm:pt>
    <dgm:pt modelId="{FCABBF5D-DBB9-457C-84ED-8F8BE089979C}" type="pres">
      <dgm:prSet presAssocID="{FFC84D72-F06E-4300-8740-BB7DAFE193AE}" presName="sibSpaceFour" presStyleCnt="0"/>
      <dgm:spPr/>
    </dgm:pt>
    <dgm:pt modelId="{2BE0234F-7877-459E-808D-18A219A619E6}" type="pres">
      <dgm:prSet presAssocID="{FC2F87D9-944D-4028-B255-5B4F6D332D86}" presName="vertFour" presStyleCnt="0">
        <dgm:presLayoutVars>
          <dgm:chPref val="3"/>
        </dgm:presLayoutVars>
      </dgm:prSet>
      <dgm:spPr/>
    </dgm:pt>
    <dgm:pt modelId="{5A0BAB8A-66A5-4089-8A7E-8FE4E0302B97}" type="pres">
      <dgm:prSet presAssocID="{FC2F87D9-944D-4028-B255-5B4F6D332D86}" presName="txFour" presStyleLbl="node4" presStyleIdx="12" presStyleCnt="14">
        <dgm:presLayoutVars>
          <dgm:chPref val="3"/>
        </dgm:presLayoutVars>
      </dgm:prSet>
      <dgm:spPr/>
    </dgm:pt>
    <dgm:pt modelId="{310F4D08-F3C0-40A0-90D3-05AA17B21175}" type="pres">
      <dgm:prSet presAssocID="{FC2F87D9-944D-4028-B255-5B4F6D332D86}" presName="horzFour" presStyleCnt="0"/>
      <dgm:spPr/>
    </dgm:pt>
    <dgm:pt modelId="{8E2838B4-45E2-44AB-A3E8-58B07615CD26}" type="pres">
      <dgm:prSet presAssocID="{5FBD9DEB-9D75-4583-8464-6303A9064B66}" presName="sibSpaceFour" presStyleCnt="0"/>
      <dgm:spPr/>
    </dgm:pt>
    <dgm:pt modelId="{F5F3E47E-5CC1-4169-A352-EF9B0E835C1D}" type="pres">
      <dgm:prSet presAssocID="{66B69824-10BB-4C0D-BC35-FD1973F4C9B2}" presName="vertFour" presStyleCnt="0">
        <dgm:presLayoutVars>
          <dgm:chPref val="3"/>
        </dgm:presLayoutVars>
      </dgm:prSet>
      <dgm:spPr/>
    </dgm:pt>
    <dgm:pt modelId="{30C118C4-E1C4-475B-A505-E2B80BEEB615}" type="pres">
      <dgm:prSet presAssocID="{66B69824-10BB-4C0D-BC35-FD1973F4C9B2}" presName="txFour" presStyleLbl="node4" presStyleIdx="13" presStyleCnt="14">
        <dgm:presLayoutVars>
          <dgm:chPref val="3"/>
        </dgm:presLayoutVars>
      </dgm:prSet>
      <dgm:spPr/>
    </dgm:pt>
    <dgm:pt modelId="{4FCE3554-3425-4287-9E82-54A8D320E828}" type="pres">
      <dgm:prSet presAssocID="{66B69824-10BB-4C0D-BC35-FD1973F4C9B2}" presName="horzFour" presStyleCnt="0"/>
      <dgm:spPr/>
    </dgm:pt>
  </dgm:ptLst>
  <dgm:cxnLst>
    <dgm:cxn modelId="{83B06106-B225-4458-90BF-4507624F6007}" srcId="{E05889AB-37D6-40A6-AB9B-A253E04F0608}" destId="{494E1B77-934E-416B-82F0-C00EC9297A27}" srcOrd="0" destOrd="0" parTransId="{2A6C5CA0-4228-4760-B062-2E5CBCF4974D}" sibTransId="{85C528AB-5CF6-42A4-8F37-7C59EAE2DD69}"/>
    <dgm:cxn modelId="{AB3ACB07-E568-44E0-A06E-8C6A823020F0}" type="presOf" srcId="{FC2F87D9-944D-4028-B255-5B4F6D332D86}" destId="{5A0BAB8A-66A5-4089-8A7E-8FE4E0302B97}" srcOrd="0" destOrd="0" presId="urn:microsoft.com/office/officeart/2005/8/layout/hierarchy4"/>
    <dgm:cxn modelId="{1A67A40B-64E2-4B07-9D47-2906C9B76E7A}" type="presOf" srcId="{0A698A03-F09B-4C62-BB9F-EBF02FD157CB}" destId="{ACF027E1-C2C7-4BA8-8483-C83A5B7D4CEF}" srcOrd="0" destOrd="0" presId="urn:microsoft.com/office/officeart/2005/8/layout/hierarchy4"/>
    <dgm:cxn modelId="{38ADDC0D-57A1-4889-BB7B-6ADC8A2752C0}" srcId="{83A27131-9375-4852-8E9C-AA041E97DF42}" destId="{40DFF5BA-CED3-4D90-B5CD-1A41BD597933}" srcOrd="1" destOrd="0" parTransId="{BDEB10EE-3F4F-4942-B736-4FA13274744C}" sibTransId="{D649703C-DD02-4F10-ABD5-FB01D58964FE}"/>
    <dgm:cxn modelId="{3FA25418-BA80-405C-873E-9AC671BBC8CB}" srcId="{576BAE5D-4800-481F-BAAF-5150A3304639}" destId="{54080F53-04FB-468B-A5AD-49DB172D5268}" srcOrd="1" destOrd="0" parTransId="{2E5A0090-F59F-4E56-9854-982D437C183C}" sibTransId="{12FF1E6C-5E90-4118-BB06-CE110A55DCFE}"/>
    <dgm:cxn modelId="{07CE3D21-3648-460F-8A3F-3C2693240DBD}" type="presOf" srcId="{C472C526-7E51-4B62-908A-2CD0AC215E3B}" destId="{9B839108-62EB-46F7-AA98-393577CA985C}" srcOrd="0" destOrd="0" presId="urn:microsoft.com/office/officeart/2005/8/layout/hierarchy4"/>
    <dgm:cxn modelId="{5D6A8531-F4E5-4FFA-9BD7-E05923573093}" type="presOf" srcId="{83A27131-9375-4852-8E9C-AA041E97DF42}" destId="{0E6C15E9-C20D-4B06-969E-53F4A25B115B}" srcOrd="0" destOrd="0" presId="urn:microsoft.com/office/officeart/2005/8/layout/hierarchy4"/>
    <dgm:cxn modelId="{F97FC63C-42DC-4356-9753-D2BE3AA431B3}" srcId="{54080F53-04FB-468B-A5AD-49DB172D5268}" destId="{56F527E0-C0D3-4224-9073-FBDD5B5B9A09}" srcOrd="0" destOrd="0" parTransId="{AF835BE3-9F95-4B59-8B62-54FD01A89B15}" sibTransId="{5FBD9DEB-9D75-4583-8464-6303A9064B66}"/>
    <dgm:cxn modelId="{BE95963E-7E4D-4D78-B056-F7B8BB7F7556}" type="presOf" srcId="{54080F53-04FB-468B-A5AD-49DB172D5268}" destId="{2A629B96-84E5-4089-AB2B-B8EFD4AE032C}" srcOrd="0" destOrd="0" presId="urn:microsoft.com/office/officeart/2005/8/layout/hierarchy4"/>
    <dgm:cxn modelId="{58791D40-1483-4952-8348-A4184B922E2B}" srcId="{83A27131-9375-4852-8E9C-AA041E97DF42}" destId="{6A43D9AA-38BE-40D8-9D62-7068EC88BE23}" srcOrd="0" destOrd="0" parTransId="{C50A73A3-2C4F-43EF-83E8-1F0347505C6F}" sibTransId="{D9078F7A-59E6-4E47-930E-8B44A983EBB2}"/>
    <dgm:cxn modelId="{DE032868-788C-4EB7-A896-9B039B8FA9DC}" srcId="{0A698A03-F09B-4C62-BB9F-EBF02FD157CB}" destId="{1226E3CA-1A98-412C-8D5F-84DC1F88D8A4}" srcOrd="1" destOrd="0" parTransId="{CA54CFDA-5E1F-4CDB-A32F-8B996FAE1693}" sibTransId="{AD8086C9-A1E2-4928-B9C2-C4B8395E6083}"/>
    <dgm:cxn modelId="{0FB1454B-0B03-47EB-9B46-9003F5FAA628}" type="presOf" srcId="{94D7CDB4-38B7-4DD9-BC3A-F2EEE343D0D3}" destId="{0C55C76D-56E7-4F58-BB7B-0C8A60675C5C}" srcOrd="0" destOrd="0" presId="urn:microsoft.com/office/officeart/2005/8/layout/hierarchy4"/>
    <dgm:cxn modelId="{7AA9626E-059C-413B-99E9-D17486F4AD7F}" type="presOf" srcId="{38CBE0E8-2911-497F-B5D6-8417683FF682}" destId="{F504143C-C3F0-4224-A37B-68F434F4D84C}" srcOrd="0" destOrd="0" presId="urn:microsoft.com/office/officeart/2005/8/layout/hierarchy4"/>
    <dgm:cxn modelId="{13003B6F-DD54-4DC3-AD03-286863AFD863}" srcId="{6A43D9AA-38BE-40D8-9D62-7068EC88BE23}" destId="{C472C526-7E51-4B62-908A-2CD0AC215E3B}" srcOrd="0" destOrd="0" parTransId="{FAD464E8-882F-46F2-848E-9BAFDAE2D97D}" sibTransId="{9B233668-FC63-45E0-B5D5-4EDC180FCB60}"/>
    <dgm:cxn modelId="{3441FA53-F7BB-4142-96C3-D9D44CA0F800}" srcId="{BFCBD4B2-4E69-43FB-8D75-A7CDAE5AA858}" destId="{AC6A1C5E-5CCD-4E56-B829-9F19889CE824}" srcOrd="0" destOrd="0" parTransId="{527BEAD0-6BDF-4466-B8C1-CEA874EA4428}" sibTransId="{BC3FE76F-A5EE-4FAD-8863-C54DCFAC95DA}"/>
    <dgm:cxn modelId="{7C0DB156-9641-4CFD-8F38-ED665B6CD5EB}" type="presOf" srcId="{66B69824-10BB-4C0D-BC35-FD1973F4C9B2}" destId="{30C118C4-E1C4-475B-A505-E2B80BEEB615}" srcOrd="0" destOrd="0" presId="urn:microsoft.com/office/officeart/2005/8/layout/hierarchy4"/>
    <dgm:cxn modelId="{38B6C357-7650-4642-B622-134802B1C40C}" srcId="{56F527E0-C0D3-4224-9073-FBDD5B5B9A09}" destId="{E05889AB-37D6-40A6-AB9B-A253E04F0608}" srcOrd="0" destOrd="0" parTransId="{3A8C69B0-E8CA-441D-A779-CC45AF78BA00}" sibTransId="{FFC84D72-F06E-4300-8740-BB7DAFE193AE}"/>
    <dgm:cxn modelId="{C7DB5478-3A9A-4686-9E47-BC152CF1801D}" type="presOf" srcId="{698DED07-6060-4A55-8DF5-4DFB1006142D}" destId="{15A64388-9B44-4EA3-A8D2-D1C3921AA2DB}" srcOrd="0" destOrd="0" presId="urn:microsoft.com/office/officeart/2005/8/layout/hierarchy4"/>
    <dgm:cxn modelId="{B59B285A-B095-429C-9EA2-4B0E3C8DD628}" srcId="{AC6A1C5E-5CCD-4E56-B829-9F19889CE824}" destId="{576BAE5D-4800-481F-BAAF-5150A3304639}" srcOrd="1" destOrd="0" parTransId="{14C5421F-8DDC-4AD3-BD91-7B17ECEC0312}" sibTransId="{B6213A78-FFD7-4DC1-8856-33133C4ADA61}"/>
    <dgm:cxn modelId="{97D76D8C-2E1A-4099-B2D3-ED36B116ED54}" type="presOf" srcId="{EC6009DC-E8BA-4B23-BE23-5448B3E9E7F6}" destId="{D066F54B-8C7C-4214-B644-530B029ABB61}" srcOrd="0" destOrd="0" presId="urn:microsoft.com/office/officeart/2005/8/layout/hierarchy4"/>
    <dgm:cxn modelId="{A4CD2095-87B5-4206-8563-440F651F7BF1}" srcId="{CE076E29-03D4-4FDF-A132-D9B7867EB695}" destId="{EC6009DC-E8BA-4B23-BE23-5448B3E9E7F6}" srcOrd="0" destOrd="0" parTransId="{F30770C8-CF63-4B32-8891-FCDEF88E1178}" sibTransId="{A924F666-F1A4-45A0-98DF-3D99AD35F4ED}"/>
    <dgm:cxn modelId="{F8D7B19B-9A9F-4635-89BE-944EE6108156}" type="presOf" srcId="{1226E3CA-1A98-412C-8D5F-84DC1F88D8A4}" destId="{78E63253-3AC1-4FA9-A989-1765E62B23E9}" srcOrd="0" destOrd="0" presId="urn:microsoft.com/office/officeart/2005/8/layout/hierarchy4"/>
    <dgm:cxn modelId="{D23D059D-1043-4208-B1E4-DD24633476DC}" type="presOf" srcId="{6A43D9AA-38BE-40D8-9D62-7068EC88BE23}" destId="{37231F1F-A8BF-49A8-93C9-D140890552B9}" srcOrd="0" destOrd="0" presId="urn:microsoft.com/office/officeart/2005/8/layout/hierarchy4"/>
    <dgm:cxn modelId="{CC24D79E-1075-41C1-A789-3074CC6A40F3}" srcId="{DA487CFE-78D7-4942-AD05-E95ECBFC3803}" destId="{CE076E29-03D4-4FDF-A132-D9B7867EB695}" srcOrd="0" destOrd="0" parTransId="{1E3B5782-366D-4590-A0FB-B490C0DA7961}" sibTransId="{F13A57FF-E91E-44C9-BF8F-BA46529A01FB}"/>
    <dgm:cxn modelId="{616C83A4-DA55-4A44-842F-4DE54D30E98A}" srcId="{C472C526-7E51-4B62-908A-2CD0AC215E3B}" destId="{698DED07-6060-4A55-8DF5-4DFB1006142D}" srcOrd="0" destOrd="0" parTransId="{F5283011-7BDC-42EC-924D-76AFE3740729}" sibTransId="{F2CF7E99-7F73-4F30-9181-D85E80ED75E1}"/>
    <dgm:cxn modelId="{5B30A6AF-4F89-4EEC-B620-975C22B93941}" type="presOf" srcId="{E05889AB-37D6-40A6-AB9B-A253E04F0608}" destId="{71EDC382-7251-4ADB-AFD5-88F033E63D2B}" srcOrd="0" destOrd="0" presId="urn:microsoft.com/office/officeart/2005/8/layout/hierarchy4"/>
    <dgm:cxn modelId="{0A99DEB0-A844-4D83-A02A-F066445A4706}" srcId="{0A698A03-F09B-4C62-BB9F-EBF02FD157CB}" destId="{DA487CFE-78D7-4942-AD05-E95ECBFC3803}" srcOrd="0" destOrd="0" parTransId="{63294D8A-E1E2-4E4C-9C1B-174BFF60BAC0}" sibTransId="{D762DCB8-2A4C-4D33-9942-5F29B369078A}"/>
    <dgm:cxn modelId="{168735B3-41BC-4DDA-8372-B06A7B9F7822}" type="presOf" srcId="{40DFF5BA-CED3-4D90-B5CD-1A41BD597933}" destId="{ABD38529-60D6-4399-924C-1307FD115002}" srcOrd="0" destOrd="0" presId="urn:microsoft.com/office/officeart/2005/8/layout/hierarchy4"/>
    <dgm:cxn modelId="{D1FF66B3-7B14-4CAF-A170-D12BB49B512F}" srcId="{6A43D9AA-38BE-40D8-9D62-7068EC88BE23}" destId="{38CBE0E8-2911-497F-B5D6-8417683FF682}" srcOrd="1" destOrd="0" parTransId="{A8D59221-747A-4B00-9AAE-48DB12253479}" sibTransId="{7EDC76E1-B406-45E2-B87A-197C830025B7}"/>
    <dgm:cxn modelId="{C13F8BB3-3092-4275-BE7C-AE2BDEA1E17A}" srcId="{DA487CFE-78D7-4942-AD05-E95ECBFC3803}" destId="{83A27131-9375-4852-8E9C-AA041E97DF42}" srcOrd="1" destOrd="0" parTransId="{5C8F59D5-E3EC-4FD1-91BF-55E1067C8074}" sibTransId="{DD61D14D-EFB0-4A8D-B6A3-BDE5E58872F6}"/>
    <dgm:cxn modelId="{793403BE-8524-4C2A-A375-F3EF1331D93C}" srcId="{576BAE5D-4800-481F-BAAF-5150A3304639}" destId="{94D7CDB4-38B7-4DD9-BC3A-F2EEE343D0D3}" srcOrd="0" destOrd="0" parTransId="{7B7DC527-E62C-4D43-A385-692110682E41}" sibTransId="{A4E6CCE1-7C71-4764-90E6-556F03CAB383}"/>
    <dgm:cxn modelId="{940494C1-B9AF-40E0-8EA4-219D70CA956D}" srcId="{56F527E0-C0D3-4224-9073-FBDD5B5B9A09}" destId="{FC2F87D9-944D-4028-B255-5B4F6D332D86}" srcOrd="1" destOrd="0" parTransId="{895A637F-FED1-458C-8A3C-0B2BDFB182D3}" sibTransId="{DBA0410D-665C-44C1-8E3E-A0BA339F5D7C}"/>
    <dgm:cxn modelId="{A480F2C1-8147-4955-89E3-3BA581A6FC51}" type="presOf" srcId="{BFCBD4B2-4E69-43FB-8D75-A7CDAE5AA858}" destId="{C22C7641-A73C-48F8-9083-1D9DE6977E33}" srcOrd="0" destOrd="0" presId="urn:microsoft.com/office/officeart/2005/8/layout/hierarchy4"/>
    <dgm:cxn modelId="{4D0302CC-F78F-442B-AD2E-0018CABB7840}" type="presOf" srcId="{494E1B77-934E-416B-82F0-C00EC9297A27}" destId="{230A1E48-1B1B-4D1E-AB25-385840DB8EA9}" srcOrd="0" destOrd="0" presId="urn:microsoft.com/office/officeart/2005/8/layout/hierarchy4"/>
    <dgm:cxn modelId="{667CF7CE-5F1A-48F2-A14B-CCF124AAD5EE}" srcId="{54080F53-04FB-468B-A5AD-49DB172D5268}" destId="{66B69824-10BB-4C0D-BC35-FD1973F4C9B2}" srcOrd="1" destOrd="0" parTransId="{79F2D640-F18D-40EA-8A3F-F69BAD517979}" sibTransId="{FE6F6EEA-20B3-4377-A462-602A4ADBD59E}"/>
    <dgm:cxn modelId="{E3A248CF-316D-4396-A81D-E5C301CA0E30}" type="presOf" srcId="{576BAE5D-4800-481F-BAAF-5150A3304639}" destId="{05B7933B-0E9D-494A-813C-EEFEE495B382}" srcOrd="0" destOrd="0" presId="urn:microsoft.com/office/officeart/2005/8/layout/hierarchy4"/>
    <dgm:cxn modelId="{4BA4DDCF-0ABE-4630-92AF-5127FE5ECFB2}" type="presOf" srcId="{AC6A1C5E-5CCD-4E56-B829-9F19889CE824}" destId="{D2B98DF3-9477-4E4F-A4E0-821DFABA0E9E}" srcOrd="0" destOrd="0" presId="urn:microsoft.com/office/officeart/2005/8/layout/hierarchy4"/>
    <dgm:cxn modelId="{1EB924D8-D057-468C-821D-86C052906D1A}" type="presOf" srcId="{56F527E0-C0D3-4224-9073-FBDD5B5B9A09}" destId="{111D3A89-2CBF-434E-82B6-DDB0F2CA93DE}" srcOrd="0" destOrd="0" presId="urn:microsoft.com/office/officeart/2005/8/layout/hierarchy4"/>
    <dgm:cxn modelId="{B68F48DF-FDE9-4D7D-BFDF-DEA98F678E26}" srcId="{94D7CDB4-38B7-4DD9-BC3A-F2EEE343D0D3}" destId="{F89684F8-014B-4A08-92BA-4AD3E6D749F4}" srcOrd="0" destOrd="0" parTransId="{8D43A3DE-3900-4070-8EBE-6014EC0FB9E0}" sibTransId="{C0F04EAF-0D02-4DAD-AFBB-18BD19E5627F}"/>
    <dgm:cxn modelId="{BE90B6E1-BF41-4903-9AAE-F9240EA8400E}" type="presOf" srcId="{F89684F8-014B-4A08-92BA-4AD3E6D749F4}" destId="{ACE1EF00-DA43-4FE0-82CB-A143BA2E1156}" srcOrd="0" destOrd="0" presId="urn:microsoft.com/office/officeart/2005/8/layout/hierarchy4"/>
    <dgm:cxn modelId="{0241F0ED-583B-41CD-A8A9-1ECDA306B43B}" type="presOf" srcId="{CE076E29-03D4-4FDF-A132-D9B7867EB695}" destId="{9AE3439D-0191-41C6-9414-79709DCA5593}" srcOrd="0" destOrd="0" presId="urn:microsoft.com/office/officeart/2005/8/layout/hierarchy4"/>
    <dgm:cxn modelId="{30DCF5F4-8DB7-4F6A-867D-2BC2B013A2BA}" srcId="{AC6A1C5E-5CCD-4E56-B829-9F19889CE824}" destId="{0A698A03-F09B-4C62-BB9F-EBF02FD157CB}" srcOrd="0" destOrd="0" parTransId="{5D6208EF-44EF-47C0-A4AC-3FD53BC476BC}" sibTransId="{A0796418-345D-4310-A2D4-350C9FF679BF}"/>
    <dgm:cxn modelId="{3C7C7DF9-7C64-4A77-9AD8-7BDC003DB3CB}" type="presOf" srcId="{DA487CFE-78D7-4942-AD05-E95ECBFC3803}" destId="{E36DD51D-B12C-4506-820F-C5B68E4CB26B}" srcOrd="0" destOrd="0" presId="urn:microsoft.com/office/officeart/2005/8/layout/hierarchy4"/>
    <dgm:cxn modelId="{0CDC2ECF-3591-4249-8900-7CEA6E3534D7}" type="presParOf" srcId="{C22C7641-A73C-48F8-9083-1D9DE6977E33}" destId="{B43F781E-896B-406E-8D04-65682650C91D}" srcOrd="0" destOrd="0" presId="urn:microsoft.com/office/officeart/2005/8/layout/hierarchy4"/>
    <dgm:cxn modelId="{AFC2EBDC-AA0D-4568-A4AB-3CBEA8B50AE5}" type="presParOf" srcId="{B43F781E-896B-406E-8D04-65682650C91D}" destId="{D2B98DF3-9477-4E4F-A4E0-821DFABA0E9E}" srcOrd="0" destOrd="0" presId="urn:microsoft.com/office/officeart/2005/8/layout/hierarchy4"/>
    <dgm:cxn modelId="{16B0D5B3-E3BF-4319-90A2-A0D80C0EFD23}" type="presParOf" srcId="{B43F781E-896B-406E-8D04-65682650C91D}" destId="{E2A906AB-3F38-489B-A0BD-280135629F41}" srcOrd="1" destOrd="0" presId="urn:microsoft.com/office/officeart/2005/8/layout/hierarchy4"/>
    <dgm:cxn modelId="{3B6DD2D2-9319-43C2-A5AA-89C821A48C1B}" type="presParOf" srcId="{B43F781E-896B-406E-8D04-65682650C91D}" destId="{56DF940F-D547-47EF-A257-22664341B8CF}" srcOrd="2" destOrd="0" presId="urn:microsoft.com/office/officeart/2005/8/layout/hierarchy4"/>
    <dgm:cxn modelId="{C06CF744-B842-4C03-BFD3-D71C6211E83D}" type="presParOf" srcId="{56DF940F-D547-47EF-A257-22664341B8CF}" destId="{C6452848-16EF-45AA-AA20-6E1D38A90B8E}" srcOrd="0" destOrd="0" presId="urn:microsoft.com/office/officeart/2005/8/layout/hierarchy4"/>
    <dgm:cxn modelId="{7F61163A-557F-436C-B6F5-A1F2EC40640C}" type="presParOf" srcId="{C6452848-16EF-45AA-AA20-6E1D38A90B8E}" destId="{ACF027E1-C2C7-4BA8-8483-C83A5B7D4CEF}" srcOrd="0" destOrd="0" presId="urn:microsoft.com/office/officeart/2005/8/layout/hierarchy4"/>
    <dgm:cxn modelId="{EB7ABE8C-0A12-40AB-B47C-A54853F5D273}" type="presParOf" srcId="{C6452848-16EF-45AA-AA20-6E1D38A90B8E}" destId="{C4DF2ECD-6760-44EA-AB3C-237F7F1DDC86}" srcOrd="1" destOrd="0" presId="urn:microsoft.com/office/officeart/2005/8/layout/hierarchy4"/>
    <dgm:cxn modelId="{DDF137F5-B1B3-43E9-BE57-82DF6C462205}" type="presParOf" srcId="{C6452848-16EF-45AA-AA20-6E1D38A90B8E}" destId="{3926E883-3B93-407D-A9D1-C9A997D3E09E}" srcOrd="2" destOrd="0" presId="urn:microsoft.com/office/officeart/2005/8/layout/hierarchy4"/>
    <dgm:cxn modelId="{4714D941-8FDA-4624-8667-38F154211852}" type="presParOf" srcId="{3926E883-3B93-407D-A9D1-C9A997D3E09E}" destId="{C54F290E-77F1-43B5-B7E1-298F703F0794}" srcOrd="0" destOrd="0" presId="urn:microsoft.com/office/officeart/2005/8/layout/hierarchy4"/>
    <dgm:cxn modelId="{B5057FF2-5204-408F-A17F-CD9070E154D8}" type="presParOf" srcId="{C54F290E-77F1-43B5-B7E1-298F703F0794}" destId="{E36DD51D-B12C-4506-820F-C5B68E4CB26B}" srcOrd="0" destOrd="0" presId="urn:microsoft.com/office/officeart/2005/8/layout/hierarchy4"/>
    <dgm:cxn modelId="{B9399099-CBF4-4CE7-AB86-3A2CEFA2E659}" type="presParOf" srcId="{C54F290E-77F1-43B5-B7E1-298F703F0794}" destId="{37B7F4D8-3161-46F5-99DE-7EDC5B2025AE}" srcOrd="1" destOrd="0" presId="urn:microsoft.com/office/officeart/2005/8/layout/hierarchy4"/>
    <dgm:cxn modelId="{F9ED35ED-AB9C-4127-BA7F-CA1E4A91503B}" type="presParOf" srcId="{C54F290E-77F1-43B5-B7E1-298F703F0794}" destId="{664AF922-C715-4CD3-BAF4-A799A8C41C0B}" srcOrd="2" destOrd="0" presId="urn:microsoft.com/office/officeart/2005/8/layout/hierarchy4"/>
    <dgm:cxn modelId="{203C31FE-8872-4D98-8AA7-953D9685C18F}" type="presParOf" srcId="{664AF922-C715-4CD3-BAF4-A799A8C41C0B}" destId="{8678407A-ED75-49F8-B409-8B05AA7D5AB0}" srcOrd="0" destOrd="0" presId="urn:microsoft.com/office/officeart/2005/8/layout/hierarchy4"/>
    <dgm:cxn modelId="{9669A46D-DDA1-4F5E-B42A-70B059761329}" type="presParOf" srcId="{8678407A-ED75-49F8-B409-8B05AA7D5AB0}" destId="{9AE3439D-0191-41C6-9414-79709DCA5593}" srcOrd="0" destOrd="0" presId="urn:microsoft.com/office/officeart/2005/8/layout/hierarchy4"/>
    <dgm:cxn modelId="{D278D5DE-EE2F-412F-B642-69CD2435272C}" type="presParOf" srcId="{8678407A-ED75-49F8-B409-8B05AA7D5AB0}" destId="{243EA0F4-E282-462B-AA27-17A64782BB35}" srcOrd="1" destOrd="0" presId="urn:microsoft.com/office/officeart/2005/8/layout/hierarchy4"/>
    <dgm:cxn modelId="{CE680F45-78F7-478C-8A13-9A78213D0C49}" type="presParOf" srcId="{8678407A-ED75-49F8-B409-8B05AA7D5AB0}" destId="{342D602C-C9E0-45C9-BD5C-A89B0AED731A}" srcOrd="2" destOrd="0" presId="urn:microsoft.com/office/officeart/2005/8/layout/hierarchy4"/>
    <dgm:cxn modelId="{11BAB0A4-0417-4828-AE60-8DEC4A4260D3}" type="presParOf" srcId="{342D602C-C9E0-45C9-BD5C-A89B0AED731A}" destId="{AE91CBD4-7957-4C52-81BB-B51E4B3F4AEA}" srcOrd="0" destOrd="0" presId="urn:microsoft.com/office/officeart/2005/8/layout/hierarchy4"/>
    <dgm:cxn modelId="{23331BB1-A2CD-476D-B65A-CAA0F64E1894}" type="presParOf" srcId="{AE91CBD4-7957-4C52-81BB-B51E4B3F4AEA}" destId="{D066F54B-8C7C-4214-B644-530B029ABB61}" srcOrd="0" destOrd="0" presId="urn:microsoft.com/office/officeart/2005/8/layout/hierarchy4"/>
    <dgm:cxn modelId="{A5032119-65D4-481E-9A91-5CBD90D14326}" type="presParOf" srcId="{AE91CBD4-7957-4C52-81BB-B51E4B3F4AEA}" destId="{2DADB08C-C400-4858-B49C-7D015FBB1A82}" srcOrd="1" destOrd="0" presId="urn:microsoft.com/office/officeart/2005/8/layout/hierarchy4"/>
    <dgm:cxn modelId="{6A456769-56DB-42D0-8B07-7CEB6FDA3CAE}" type="presParOf" srcId="{664AF922-C715-4CD3-BAF4-A799A8C41C0B}" destId="{1F272C24-C98B-4B00-95B2-8EAEB88C0073}" srcOrd="1" destOrd="0" presId="urn:microsoft.com/office/officeart/2005/8/layout/hierarchy4"/>
    <dgm:cxn modelId="{312F132C-9DA1-448F-8896-DEB66F97EA17}" type="presParOf" srcId="{664AF922-C715-4CD3-BAF4-A799A8C41C0B}" destId="{B51E98A5-C968-4629-BA80-09B258E056AB}" srcOrd="2" destOrd="0" presId="urn:microsoft.com/office/officeart/2005/8/layout/hierarchy4"/>
    <dgm:cxn modelId="{82CA87E6-F772-41E7-9679-4E9113978707}" type="presParOf" srcId="{B51E98A5-C968-4629-BA80-09B258E056AB}" destId="{0E6C15E9-C20D-4B06-969E-53F4A25B115B}" srcOrd="0" destOrd="0" presId="urn:microsoft.com/office/officeart/2005/8/layout/hierarchy4"/>
    <dgm:cxn modelId="{C7797A72-E6AC-42D2-8BD3-FBDD5760B1F2}" type="presParOf" srcId="{B51E98A5-C968-4629-BA80-09B258E056AB}" destId="{C0C45C72-E47B-4347-BA06-B8E347E54C03}" srcOrd="1" destOrd="0" presId="urn:microsoft.com/office/officeart/2005/8/layout/hierarchy4"/>
    <dgm:cxn modelId="{DE8193E6-1F5D-4390-A715-0A1F6DAA8D35}" type="presParOf" srcId="{B51E98A5-C968-4629-BA80-09B258E056AB}" destId="{FC70DBC3-A038-4542-B674-618C51D015C4}" srcOrd="2" destOrd="0" presId="urn:microsoft.com/office/officeart/2005/8/layout/hierarchy4"/>
    <dgm:cxn modelId="{2CD85F90-F5F2-444E-9503-CFE9B9C1CCA0}" type="presParOf" srcId="{FC70DBC3-A038-4542-B674-618C51D015C4}" destId="{36D84EC4-8539-4C09-862D-753DF5A45C0C}" srcOrd="0" destOrd="0" presId="urn:microsoft.com/office/officeart/2005/8/layout/hierarchy4"/>
    <dgm:cxn modelId="{5BCDB9B4-C16D-4A91-9687-B6AC04F9F56E}" type="presParOf" srcId="{36D84EC4-8539-4C09-862D-753DF5A45C0C}" destId="{37231F1F-A8BF-49A8-93C9-D140890552B9}" srcOrd="0" destOrd="0" presId="urn:microsoft.com/office/officeart/2005/8/layout/hierarchy4"/>
    <dgm:cxn modelId="{40A92CE9-356C-445A-AF9D-C68FDB4C17B8}" type="presParOf" srcId="{36D84EC4-8539-4C09-862D-753DF5A45C0C}" destId="{0B9012CB-659B-48CD-A55F-E0A7B95EA89B}" srcOrd="1" destOrd="0" presId="urn:microsoft.com/office/officeart/2005/8/layout/hierarchy4"/>
    <dgm:cxn modelId="{9E62DD43-3A74-428D-89B6-FA70A47A5649}" type="presParOf" srcId="{36D84EC4-8539-4C09-862D-753DF5A45C0C}" destId="{2F374FE9-2D43-4D95-BECE-C2BCB534579F}" srcOrd="2" destOrd="0" presId="urn:microsoft.com/office/officeart/2005/8/layout/hierarchy4"/>
    <dgm:cxn modelId="{25B9AE53-70DF-404F-A037-43AC1294A3CD}" type="presParOf" srcId="{2F374FE9-2D43-4D95-BECE-C2BCB534579F}" destId="{F0B9651A-C4F8-4101-A206-9CEE890DFAB5}" srcOrd="0" destOrd="0" presId="urn:microsoft.com/office/officeart/2005/8/layout/hierarchy4"/>
    <dgm:cxn modelId="{20A153A7-B123-43AF-B919-EE60E5B8208B}" type="presParOf" srcId="{F0B9651A-C4F8-4101-A206-9CEE890DFAB5}" destId="{9B839108-62EB-46F7-AA98-393577CA985C}" srcOrd="0" destOrd="0" presId="urn:microsoft.com/office/officeart/2005/8/layout/hierarchy4"/>
    <dgm:cxn modelId="{0EBBE626-B78D-40C0-920A-E94473D2F8CD}" type="presParOf" srcId="{F0B9651A-C4F8-4101-A206-9CEE890DFAB5}" destId="{772AD922-D2F3-4FE0-A461-A47633DD5CF7}" srcOrd="1" destOrd="0" presId="urn:microsoft.com/office/officeart/2005/8/layout/hierarchy4"/>
    <dgm:cxn modelId="{C4D3ECD6-E4A9-42FA-AFFB-B57BF1805C33}" type="presParOf" srcId="{F0B9651A-C4F8-4101-A206-9CEE890DFAB5}" destId="{8849C337-6846-49FD-ABC5-D12887A3AFBB}" srcOrd="2" destOrd="0" presId="urn:microsoft.com/office/officeart/2005/8/layout/hierarchy4"/>
    <dgm:cxn modelId="{690A1B8C-78B3-4B15-860A-61EB83896097}" type="presParOf" srcId="{8849C337-6846-49FD-ABC5-D12887A3AFBB}" destId="{784AB565-254E-4306-864C-44D8E0481CCC}" srcOrd="0" destOrd="0" presId="urn:microsoft.com/office/officeart/2005/8/layout/hierarchy4"/>
    <dgm:cxn modelId="{F403D9D4-2549-412D-8C8C-8EB33673D7FF}" type="presParOf" srcId="{784AB565-254E-4306-864C-44D8E0481CCC}" destId="{15A64388-9B44-4EA3-A8D2-D1C3921AA2DB}" srcOrd="0" destOrd="0" presId="urn:microsoft.com/office/officeart/2005/8/layout/hierarchy4"/>
    <dgm:cxn modelId="{27DA8983-90AC-41DF-87F4-37A89190FB43}" type="presParOf" srcId="{784AB565-254E-4306-864C-44D8E0481CCC}" destId="{C0D3FDFC-8740-460B-B4C4-4119E1D7D2DA}" srcOrd="1" destOrd="0" presId="urn:microsoft.com/office/officeart/2005/8/layout/hierarchy4"/>
    <dgm:cxn modelId="{9CB32013-74A6-4891-BC62-04004D6A97D1}" type="presParOf" srcId="{2F374FE9-2D43-4D95-BECE-C2BCB534579F}" destId="{9D2F6AA5-C8CE-44D8-9816-91437034E1C1}" srcOrd="1" destOrd="0" presId="urn:microsoft.com/office/officeart/2005/8/layout/hierarchy4"/>
    <dgm:cxn modelId="{9C1B2403-4007-438C-A3A0-8FE540FEF9DA}" type="presParOf" srcId="{2F374FE9-2D43-4D95-BECE-C2BCB534579F}" destId="{F42C352D-6D70-4E31-AFCC-6229D327B5F3}" srcOrd="2" destOrd="0" presId="urn:microsoft.com/office/officeart/2005/8/layout/hierarchy4"/>
    <dgm:cxn modelId="{68D255B7-64A0-4457-8221-A4556CA9E788}" type="presParOf" srcId="{F42C352D-6D70-4E31-AFCC-6229D327B5F3}" destId="{F504143C-C3F0-4224-A37B-68F434F4D84C}" srcOrd="0" destOrd="0" presId="urn:microsoft.com/office/officeart/2005/8/layout/hierarchy4"/>
    <dgm:cxn modelId="{9A77092A-57B5-4916-B468-0E1AA09F3794}" type="presParOf" srcId="{F42C352D-6D70-4E31-AFCC-6229D327B5F3}" destId="{5998BBCF-4B2F-491B-BD58-1727902B0553}" srcOrd="1" destOrd="0" presId="urn:microsoft.com/office/officeart/2005/8/layout/hierarchy4"/>
    <dgm:cxn modelId="{15091E8E-EA4A-4541-B0BF-F99ABB27FD56}" type="presParOf" srcId="{FC70DBC3-A038-4542-B674-618C51D015C4}" destId="{05235A37-C9BB-4B85-8556-D02746C00C2A}" srcOrd="1" destOrd="0" presId="urn:microsoft.com/office/officeart/2005/8/layout/hierarchy4"/>
    <dgm:cxn modelId="{6CDB9830-7E0E-4536-8F9A-562C16A8DB7B}" type="presParOf" srcId="{FC70DBC3-A038-4542-B674-618C51D015C4}" destId="{DA40ADA8-7693-43FD-A67B-F97769391C8A}" srcOrd="2" destOrd="0" presId="urn:microsoft.com/office/officeart/2005/8/layout/hierarchy4"/>
    <dgm:cxn modelId="{A1DFBED7-BAFB-46DD-90BD-8FFEB497D1B5}" type="presParOf" srcId="{DA40ADA8-7693-43FD-A67B-F97769391C8A}" destId="{ABD38529-60D6-4399-924C-1307FD115002}" srcOrd="0" destOrd="0" presId="urn:microsoft.com/office/officeart/2005/8/layout/hierarchy4"/>
    <dgm:cxn modelId="{52DAA0E3-C8CD-4D67-B85D-3BADB8AE8400}" type="presParOf" srcId="{DA40ADA8-7693-43FD-A67B-F97769391C8A}" destId="{6A370157-4CC0-4956-8E36-D924F3A4618C}" srcOrd="1" destOrd="0" presId="urn:microsoft.com/office/officeart/2005/8/layout/hierarchy4"/>
    <dgm:cxn modelId="{59F50068-A280-4FAE-BE12-C5B3D06BBD6A}" type="presParOf" srcId="{3926E883-3B93-407D-A9D1-C9A997D3E09E}" destId="{7F22D7E4-6ABD-4651-AE90-27256F7191F0}" srcOrd="1" destOrd="0" presId="urn:microsoft.com/office/officeart/2005/8/layout/hierarchy4"/>
    <dgm:cxn modelId="{427C6616-440E-4EE1-B529-1D9B5CFE9C68}" type="presParOf" srcId="{3926E883-3B93-407D-A9D1-C9A997D3E09E}" destId="{1CEBA834-A359-4711-9034-F789D9ED1947}" srcOrd="2" destOrd="0" presId="urn:microsoft.com/office/officeart/2005/8/layout/hierarchy4"/>
    <dgm:cxn modelId="{EE44670B-1CC4-413E-AEB3-7A668C9A84E0}" type="presParOf" srcId="{1CEBA834-A359-4711-9034-F789D9ED1947}" destId="{78E63253-3AC1-4FA9-A989-1765E62B23E9}" srcOrd="0" destOrd="0" presId="urn:microsoft.com/office/officeart/2005/8/layout/hierarchy4"/>
    <dgm:cxn modelId="{57E0E55D-D921-4A9E-8A7B-FA4C7452C23D}" type="presParOf" srcId="{1CEBA834-A359-4711-9034-F789D9ED1947}" destId="{27F34830-F997-4BC7-B5FF-F8262E8511FE}" srcOrd="1" destOrd="0" presId="urn:microsoft.com/office/officeart/2005/8/layout/hierarchy4"/>
    <dgm:cxn modelId="{87FB7146-571A-47C5-B967-0F1D8CB57F06}" type="presParOf" srcId="{56DF940F-D547-47EF-A257-22664341B8CF}" destId="{1D5D379A-0315-48E6-AA10-147DEA970FB1}" srcOrd="1" destOrd="0" presId="urn:microsoft.com/office/officeart/2005/8/layout/hierarchy4"/>
    <dgm:cxn modelId="{37D256DF-3463-43BD-8CB8-C77F980560F3}" type="presParOf" srcId="{56DF940F-D547-47EF-A257-22664341B8CF}" destId="{85E1F608-94BD-4D71-ACA5-4D6BCAB56A6D}" srcOrd="2" destOrd="0" presId="urn:microsoft.com/office/officeart/2005/8/layout/hierarchy4"/>
    <dgm:cxn modelId="{8F794176-69DF-4E1B-80CF-33EA17A06250}" type="presParOf" srcId="{85E1F608-94BD-4D71-ACA5-4D6BCAB56A6D}" destId="{05B7933B-0E9D-494A-813C-EEFEE495B382}" srcOrd="0" destOrd="0" presId="urn:microsoft.com/office/officeart/2005/8/layout/hierarchy4"/>
    <dgm:cxn modelId="{460540D7-D127-45FB-9C46-24DA0BD95216}" type="presParOf" srcId="{85E1F608-94BD-4D71-ACA5-4D6BCAB56A6D}" destId="{AD4CDA4A-FA79-4AED-BF57-635B7D63F65C}" srcOrd="1" destOrd="0" presId="urn:microsoft.com/office/officeart/2005/8/layout/hierarchy4"/>
    <dgm:cxn modelId="{8624BF6D-4000-44F6-9304-17318BE833E6}" type="presParOf" srcId="{85E1F608-94BD-4D71-ACA5-4D6BCAB56A6D}" destId="{12348FB5-71EA-4800-B8CD-682796713006}" srcOrd="2" destOrd="0" presId="urn:microsoft.com/office/officeart/2005/8/layout/hierarchy4"/>
    <dgm:cxn modelId="{9B4D2FEC-600A-410A-A1C0-0225A4DD8743}" type="presParOf" srcId="{12348FB5-71EA-4800-B8CD-682796713006}" destId="{0C913213-53E4-44A2-8E07-E165A6159A85}" srcOrd="0" destOrd="0" presId="urn:microsoft.com/office/officeart/2005/8/layout/hierarchy4"/>
    <dgm:cxn modelId="{9AFC5D68-3BF3-4469-9214-292EC4531E92}" type="presParOf" srcId="{0C913213-53E4-44A2-8E07-E165A6159A85}" destId="{0C55C76D-56E7-4F58-BB7B-0C8A60675C5C}" srcOrd="0" destOrd="0" presId="urn:microsoft.com/office/officeart/2005/8/layout/hierarchy4"/>
    <dgm:cxn modelId="{9B02193B-DF5E-4815-A780-39A5E7CE9318}" type="presParOf" srcId="{0C913213-53E4-44A2-8E07-E165A6159A85}" destId="{10590E0F-D680-4ABC-BA85-2BC0F9FBB55B}" srcOrd="1" destOrd="0" presId="urn:microsoft.com/office/officeart/2005/8/layout/hierarchy4"/>
    <dgm:cxn modelId="{3E9F19CE-2EC0-46B8-8145-F7A547E7336A}" type="presParOf" srcId="{0C913213-53E4-44A2-8E07-E165A6159A85}" destId="{39C6B529-D4CD-424D-845D-F3CA73406FD1}" srcOrd="2" destOrd="0" presId="urn:microsoft.com/office/officeart/2005/8/layout/hierarchy4"/>
    <dgm:cxn modelId="{DE19BC8D-64AF-457E-B913-E415EBF37490}" type="presParOf" srcId="{39C6B529-D4CD-424D-845D-F3CA73406FD1}" destId="{8A3ED965-3892-43B6-A12B-E298F76AA333}" srcOrd="0" destOrd="0" presId="urn:microsoft.com/office/officeart/2005/8/layout/hierarchy4"/>
    <dgm:cxn modelId="{578FE1CA-9E31-4043-8D16-FBE0808C2DA8}" type="presParOf" srcId="{8A3ED965-3892-43B6-A12B-E298F76AA333}" destId="{ACE1EF00-DA43-4FE0-82CB-A143BA2E1156}" srcOrd="0" destOrd="0" presId="urn:microsoft.com/office/officeart/2005/8/layout/hierarchy4"/>
    <dgm:cxn modelId="{683D02D4-DD4C-46A4-9C62-7FD14DB5F275}" type="presParOf" srcId="{8A3ED965-3892-43B6-A12B-E298F76AA333}" destId="{006EC085-33B9-420D-80B5-F68312878AAA}" srcOrd="1" destOrd="0" presId="urn:microsoft.com/office/officeart/2005/8/layout/hierarchy4"/>
    <dgm:cxn modelId="{E2CCDF86-53DB-4F5F-90E9-F02BE10B32D5}" type="presParOf" srcId="{12348FB5-71EA-4800-B8CD-682796713006}" destId="{279AB1C9-B594-4731-9FDD-F3D2699CD9BF}" srcOrd="1" destOrd="0" presId="urn:microsoft.com/office/officeart/2005/8/layout/hierarchy4"/>
    <dgm:cxn modelId="{4D163078-C942-49E2-90F9-EBF5D88D4D6B}" type="presParOf" srcId="{12348FB5-71EA-4800-B8CD-682796713006}" destId="{09FED0AA-302D-46BA-8812-84D32A7AA90F}" srcOrd="2" destOrd="0" presId="urn:microsoft.com/office/officeart/2005/8/layout/hierarchy4"/>
    <dgm:cxn modelId="{020ED49E-1795-4CE8-936F-19E125C4C912}" type="presParOf" srcId="{09FED0AA-302D-46BA-8812-84D32A7AA90F}" destId="{2A629B96-84E5-4089-AB2B-B8EFD4AE032C}" srcOrd="0" destOrd="0" presId="urn:microsoft.com/office/officeart/2005/8/layout/hierarchy4"/>
    <dgm:cxn modelId="{2B527BCA-E3EE-49F5-A63C-4B63DB809057}" type="presParOf" srcId="{09FED0AA-302D-46BA-8812-84D32A7AA90F}" destId="{1580F770-68F8-422B-A4C4-643DF31CADFF}" srcOrd="1" destOrd="0" presId="urn:microsoft.com/office/officeart/2005/8/layout/hierarchy4"/>
    <dgm:cxn modelId="{4592F9FC-9BAB-42DA-AAE5-592A5A49AF4C}" type="presParOf" srcId="{09FED0AA-302D-46BA-8812-84D32A7AA90F}" destId="{E52BEC81-A3E9-4839-9CDA-626A35BF2F84}" srcOrd="2" destOrd="0" presId="urn:microsoft.com/office/officeart/2005/8/layout/hierarchy4"/>
    <dgm:cxn modelId="{FD23CE54-A966-4B4F-99A9-21AC8907A077}" type="presParOf" srcId="{E52BEC81-A3E9-4839-9CDA-626A35BF2F84}" destId="{8C98091B-6599-42A0-BDDA-50F3BFFA3448}" srcOrd="0" destOrd="0" presId="urn:microsoft.com/office/officeart/2005/8/layout/hierarchy4"/>
    <dgm:cxn modelId="{66953A8B-A2C2-4E78-B6DC-7BA5C99C4BA2}" type="presParOf" srcId="{8C98091B-6599-42A0-BDDA-50F3BFFA3448}" destId="{111D3A89-2CBF-434E-82B6-DDB0F2CA93DE}" srcOrd="0" destOrd="0" presId="urn:microsoft.com/office/officeart/2005/8/layout/hierarchy4"/>
    <dgm:cxn modelId="{B82DF080-781A-4DAD-8E46-506648023887}" type="presParOf" srcId="{8C98091B-6599-42A0-BDDA-50F3BFFA3448}" destId="{131A558B-AB95-4C11-9182-B5B1ECAD2CEB}" srcOrd="1" destOrd="0" presId="urn:microsoft.com/office/officeart/2005/8/layout/hierarchy4"/>
    <dgm:cxn modelId="{82581450-58B6-48C7-904A-EDDA6444BC6B}" type="presParOf" srcId="{8C98091B-6599-42A0-BDDA-50F3BFFA3448}" destId="{E85FE7C9-1DA3-406D-B99B-2CD8C57F3FE5}" srcOrd="2" destOrd="0" presId="urn:microsoft.com/office/officeart/2005/8/layout/hierarchy4"/>
    <dgm:cxn modelId="{05FBF187-2B29-426A-B875-59206041E792}" type="presParOf" srcId="{E85FE7C9-1DA3-406D-B99B-2CD8C57F3FE5}" destId="{43E20387-4B9E-449B-9F9A-7358B73A148F}" srcOrd="0" destOrd="0" presId="urn:microsoft.com/office/officeart/2005/8/layout/hierarchy4"/>
    <dgm:cxn modelId="{628B9581-A7A6-4101-BEB3-B558CB634739}" type="presParOf" srcId="{43E20387-4B9E-449B-9F9A-7358B73A148F}" destId="{71EDC382-7251-4ADB-AFD5-88F033E63D2B}" srcOrd="0" destOrd="0" presId="urn:microsoft.com/office/officeart/2005/8/layout/hierarchy4"/>
    <dgm:cxn modelId="{4E91BFEF-71B2-436C-865D-C39F6C229D2E}" type="presParOf" srcId="{43E20387-4B9E-449B-9F9A-7358B73A148F}" destId="{F5C97590-26D2-45AF-8E83-0D31802634C6}" srcOrd="1" destOrd="0" presId="urn:microsoft.com/office/officeart/2005/8/layout/hierarchy4"/>
    <dgm:cxn modelId="{5E9F4873-D735-42BD-96A1-7C0E587659BB}" type="presParOf" srcId="{43E20387-4B9E-449B-9F9A-7358B73A148F}" destId="{B7680BAA-F615-443C-888C-01E3FBB36B86}" srcOrd="2" destOrd="0" presId="urn:microsoft.com/office/officeart/2005/8/layout/hierarchy4"/>
    <dgm:cxn modelId="{295FE191-E7BE-4515-B8A1-26CA88676D4C}" type="presParOf" srcId="{B7680BAA-F615-443C-888C-01E3FBB36B86}" destId="{D065EF69-3195-4FB2-96F6-043E05373E3C}" srcOrd="0" destOrd="0" presId="urn:microsoft.com/office/officeart/2005/8/layout/hierarchy4"/>
    <dgm:cxn modelId="{64356508-740D-460C-B100-EE4626B63FFA}" type="presParOf" srcId="{D065EF69-3195-4FB2-96F6-043E05373E3C}" destId="{230A1E48-1B1B-4D1E-AB25-385840DB8EA9}" srcOrd="0" destOrd="0" presId="urn:microsoft.com/office/officeart/2005/8/layout/hierarchy4"/>
    <dgm:cxn modelId="{08F38876-1B58-4D45-B473-262B5B9A4BF2}" type="presParOf" srcId="{D065EF69-3195-4FB2-96F6-043E05373E3C}" destId="{43EFA521-096B-46FB-86AE-2C742ED756BD}" srcOrd="1" destOrd="0" presId="urn:microsoft.com/office/officeart/2005/8/layout/hierarchy4"/>
    <dgm:cxn modelId="{8ACE58D4-FB8C-4BC4-9F56-9DE3D9BB6B2B}" type="presParOf" srcId="{E85FE7C9-1DA3-406D-B99B-2CD8C57F3FE5}" destId="{FCABBF5D-DBB9-457C-84ED-8F8BE089979C}" srcOrd="1" destOrd="0" presId="urn:microsoft.com/office/officeart/2005/8/layout/hierarchy4"/>
    <dgm:cxn modelId="{69FFB91C-D5A5-45AE-BD3A-102D132C9F70}" type="presParOf" srcId="{E85FE7C9-1DA3-406D-B99B-2CD8C57F3FE5}" destId="{2BE0234F-7877-459E-808D-18A219A619E6}" srcOrd="2" destOrd="0" presId="urn:microsoft.com/office/officeart/2005/8/layout/hierarchy4"/>
    <dgm:cxn modelId="{8D39E9B4-C2E2-4AD9-ACDA-4ABDFCF3DB43}" type="presParOf" srcId="{2BE0234F-7877-459E-808D-18A219A619E6}" destId="{5A0BAB8A-66A5-4089-8A7E-8FE4E0302B97}" srcOrd="0" destOrd="0" presId="urn:microsoft.com/office/officeart/2005/8/layout/hierarchy4"/>
    <dgm:cxn modelId="{5B284DA1-CC27-4612-BAA7-133CCD9FBF02}" type="presParOf" srcId="{2BE0234F-7877-459E-808D-18A219A619E6}" destId="{310F4D08-F3C0-40A0-90D3-05AA17B21175}" srcOrd="1" destOrd="0" presId="urn:microsoft.com/office/officeart/2005/8/layout/hierarchy4"/>
    <dgm:cxn modelId="{B842BE24-0455-42A2-AFCF-AA3FC593568D}" type="presParOf" srcId="{E52BEC81-A3E9-4839-9CDA-626A35BF2F84}" destId="{8E2838B4-45E2-44AB-A3E8-58B07615CD26}" srcOrd="1" destOrd="0" presId="urn:microsoft.com/office/officeart/2005/8/layout/hierarchy4"/>
    <dgm:cxn modelId="{B55CABD0-FC90-4C33-AADA-FB38CF38CC2C}" type="presParOf" srcId="{E52BEC81-A3E9-4839-9CDA-626A35BF2F84}" destId="{F5F3E47E-5CC1-4169-A352-EF9B0E835C1D}" srcOrd="2" destOrd="0" presId="urn:microsoft.com/office/officeart/2005/8/layout/hierarchy4"/>
    <dgm:cxn modelId="{6644711F-510F-4687-949C-28B166073048}" type="presParOf" srcId="{F5F3E47E-5CC1-4169-A352-EF9B0E835C1D}" destId="{30C118C4-E1C4-475B-A505-E2B80BEEB615}" srcOrd="0" destOrd="0" presId="urn:microsoft.com/office/officeart/2005/8/layout/hierarchy4"/>
    <dgm:cxn modelId="{BD076C6B-19D6-49E1-B0BA-C4515F3565A5}" type="presParOf" srcId="{F5F3E47E-5CC1-4169-A352-EF9B0E835C1D}" destId="{4FCE3554-3425-4287-9E82-54A8D320E828}" srcOrd="1" destOrd="0" presId="urn:microsoft.com/office/officeart/2005/8/layout/hierarchy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2B98DF3-9477-4E4F-A4E0-821DFABA0E9E}">
      <dsp:nvSpPr>
        <dsp:cNvPr id="0" name=""/>
        <dsp:cNvSpPr/>
      </dsp:nvSpPr>
      <dsp:spPr>
        <a:xfrm>
          <a:off x="2026" y="163"/>
          <a:ext cx="8419223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800" kern="1200"/>
            <a:t>10.20.0.0/19</a:t>
          </a:r>
        </a:p>
      </dsp:txBody>
      <dsp:txXfrm>
        <a:off x="7651" y="5788"/>
        <a:ext cx="8407973" cy="180789"/>
      </dsp:txXfrm>
    </dsp:sp>
    <dsp:sp modelId="{ACF027E1-C2C7-4BA8-8483-C83A5B7D4CEF}">
      <dsp:nvSpPr>
        <dsp:cNvPr id="0" name=""/>
        <dsp:cNvSpPr/>
      </dsp:nvSpPr>
      <dsp:spPr>
        <a:xfrm>
          <a:off x="2026" y="246444"/>
          <a:ext cx="4634976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800" kern="1200"/>
            <a:t>10.20.0.0/20</a:t>
          </a:r>
        </a:p>
      </dsp:txBody>
      <dsp:txXfrm>
        <a:off x="7651" y="252069"/>
        <a:ext cx="4623726" cy="180789"/>
      </dsp:txXfrm>
    </dsp:sp>
    <dsp:sp modelId="{E36DD51D-B12C-4506-820F-C5B68E4CB26B}">
      <dsp:nvSpPr>
        <dsp:cNvPr id="0" name=""/>
        <dsp:cNvSpPr/>
      </dsp:nvSpPr>
      <dsp:spPr>
        <a:xfrm>
          <a:off x="2026" y="492724"/>
          <a:ext cx="3688914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800" kern="1200"/>
            <a:t>10.20.0.0/21 (C1)</a:t>
          </a:r>
        </a:p>
      </dsp:txBody>
      <dsp:txXfrm>
        <a:off x="7651" y="498349"/>
        <a:ext cx="3677664" cy="180789"/>
      </dsp:txXfrm>
    </dsp:sp>
    <dsp:sp modelId="{9AE3439D-0191-41C6-9414-79709DCA5593}">
      <dsp:nvSpPr>
        <dsp:cNvPr id="0" name=""/>
        <dsp:cNvSpPr/>
      </dsp:nvSpPr>
      <dsp:spPr>
        <a:xfrm>
          <a:off x="2026" y="739005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10.20.0.0/22</a:t>
          </a:r>
        </a:p>
      </dsp:txBody>
      <dsp:txXfrm>
        <a:off x="7651" y="744630"/>
        <a:ext cx="896678" cy="180789"/>
      </dsp:txXfrm>
    </dsp:sp>
    <dsp:sp modelId="{D066F54B-8C7C-4214-B644-530B029ABB61}">
      <dsp:nvSpPr>
        <dsp:cNvPr id="0" name=""/>
        <dsp:cNvSpPr/>
      </dsp:nvSpPr>
      <dsp:spPr>
        <a:xfrm>
          <a:off x="2026" y="985286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10.20.0.0/30 (A1)</a:t>
          </a:r>
        </a:p>
      </dsp:txBody>
      <dsp:txXfrm>
        <a:off x="7651" y="990911"/>
        <a:ext cx="896678" cy="180789"/>
      </dsp:txXfrm>
    </dsp:sp>
    <dsp:sp modelId="{0E6C15E9-C20D-4B06-969E-53F4A25B115B}">
      <dsp:nvSpPr>
        <dsp:cNvPr id="0" name=""/>
        <dsp:cNvSpPr/>
      </dsp:nvSpPr>
      <dsp:spPr>
        <a:xfrm>
          <a:off x="929021" y="739005"/>
          <a:ext cx="2761919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10.20.4.0/22 (B1)</a:t>
          </a:r>
        </a:p>
      </dsp:txBody>
      <dsp:txXfrm>
        <a:off x="934646" y="744630"/>
        <a:ext cx="2750669" cy="180789"/>
      </dsp:txXfrm>
    </dsp:sp>
    <dsp:sp modelId="{37231F1F-A8BF-49A8-93C9-D140890552B9}">
      <dsp:nvSpPr>
        <dsp:cNvPr id="0" name=""/>
        <dsp:cNvSpPr/>
      </dsp:nvSpPr>
      <dsp:spPr>
        <a:xfrm>
          <a:off x="929021" y="985286"/>
          <a:ext cx="1834924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10.20.4.0/23</a:t>
          </a:r>
        </a:p>
      </dsp:txBody>
      <dsp:txXfrm>
        <a:off x="934646" y="990911"/>
        <a:ext cx="1823674" cy="180789"/>
      </dsp:txXfrm>
    </dsp:sp>
    <dsp:sp modelId="{9B839108-62EB-46F7-AA98-393577CA985C}">
      <dsp:nvSpPr>
        <dsp:cNvPr id="0" name=""/>
        <dsp:cNvSpPr/>
      </dsp:nvSpPr>
      <dsp:spPr>
        <a:xfrm>
          <a:off x="929021" y="1231567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10.20.4.0/24</a:t>
          </a:r>
        </a:p>
      </dsp:txBody>
      <dsp:txXfrm>
        <a:off x="934646" y="1237192"/>
        <a:ext cx="896678" cy="180789"/>
      </dsp:txXfrm>
    </dsp:sp>
    <dsp:sp modelId="{15A64388-9B44-4EA3-A8D2-D1C3921AA2DB}">
      <dsp:nvSpPr>
        <dsp:cNvPr id="0" name=""/>
        <dsp:cNvSpPr/>
      </dsp:nvSpPr>
      <dsp:spPr>
        <a:xfrm>
          <a:off x="929021" y="1477848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10.20.4.0/29 (A2)</a:t>
          </a:r>
        </a:p>
      </dsp:txBody>
      <dsp:txXfrm>
        <a:off x="934646" y="1483473"/>
        <a:ext cx="896678" cy="180789"/>
      </dsp:txXfrm>
    </dsp:sp>
    <dsp:sp modelId="{F504143C-C3F0-4224-A37B-68F434F4D84C}">
      <dsp:nvSpPr>
        <dsp:cNvPr id="0" name=""/>
        <dsp:cNvSpPr/>
      </dsp:nvSpPr>
      <dsp:spPr>
        <a:xfrm>
          <a:off x="1856016" y="1231567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10.20.5.0/24 (A4)</a:t>
          </a:r>
        </a:p>
      </dsp:txBody>
      <dsp:txXfrm>
        <a:off x="1861641" y="1237192"/>
        <a:ext cx="896678" cy="180789"/>
      </dsp:txXfrm>
    </dsp:sp>
    <dsp:sp modelId="{ABD38529-60D6-4399-924C-1307FD115002}">
      <dsp:nvSpPr>
        <dsp:cNvPr id="0" name=""/>
        <dsp:cNvSpPr/>
      </dsp:nvSpPr>
      <dsp:spPr>
        <a:xfrm>
          <a:off x="2783012" y="985286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10.20.6.0/23 (A3)</a:t>
          </a:r>
        </a:p>
      </dsp:txBody>
      <dsp:txXfrm>
        <a:off x="2788637" y="990911"/>
        <a:ext cx="896678" cy="180789"/>
      </dsp:txXfrm>
    </dsp:sp>
    <dsp:sp modelId="{78E63253-3AC1-4FA9-A989-1765E62B23E9}">
      <dsp:nvSpPr>
        <dsp:cNvPr id="0" name=""/>
        <dsp:cNvSpPr/>
      </dsp:nvSpPr>
      <dsp:spPr>
        <a:xfrm>
          <a:off x="3729073" y="492724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800" kern="1200"/>
            <a:t>10.20.8.0/21</a:t>
          </a:r>
        </a:p>
      </dsp:txBody>
      <dsp:txXfrm>
        <a:off x="3734698" y="498349"/>
        <a:ext cx="896678" cy="180789"/>
      </dsp:txXfrm>
    </dsp:sp>
    <dsp:sp modelId="{05B7933B-0E9D-494A-813C-EEFEE495B382}">
      <dsp:nvSpPr>
        <dsp:cNvPr id="0" name=""/>
        <dsp:cNvSpPr/>
      </dsp:nvSpPr>
      <dsp:spPr>
        <a:xfrm>
          <a:off x="4713268" y="246444"/>
          <a:ext cx="3707981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800" kern="1200"/>
            <a:t>10.20.16.0/20 (C2)</a:t>
          </a:r>
        </a:p>
      </dsp:txBody>
      <dsp:txXfrm>
        <a:off x="4718893" y="252069"/>
        <a:ext cx="3696731" cy="180789"/>
      </dsp:txXfrm>
    </dsp:sp>
    <dsp:sp modelId="{0C55C76D-56E7-4F58-BB7B-0C8A60675C5C}">
      <dsp:nvSpPr>
        <dsp:cNvPr id="0" name=""/>
        <dsp:cNvSpPr/>
      </dsp:nvSpPr>
      <dsp:spPr>
        <a:xfrm>
          <a:off x="4713268" y="492724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800" kern="1200"/>
            <a:t>10.20.16.0/21</a:t>
          </a:r>
        </a:p>
      </dsp:txBody>
      <dsp:txXfrm>
        <a:off x="4718893" y="498349"/>
        <a:ext cx="896678" cy="180789"/>
      </dsp:txXfrm>
    </dsp:sp>
    <dsp:sp modelId="{ACE1EF00-DA43-4FE0-82CB-A143BA2E1156}">
      <dsp:nvSpPr>
        <dsp:cNvPr id="0" name=""/>
        <dsp:cNvSpPr/>
      </dsp:nvSpPr>
      <dsp:spPr>
        <a:xfrm>
          <a:off x="4713268" y="739005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10.20.16.0/30 (A5)</a:t>
          </a:r>
        </a:p>
      </dsp:txBody>
      <dsp:txXfrm>
        <a:off x="4718893" y="744630"/>
        <a:ext cx="896678" cy="180789"/>
      </dsp:txXfrm>
    </dsp:sp>
    <dsp:sp modelId="{2A629B96-84E5-4089-AB2B-B8EFD4AE032C}">
      <dsp:nvSpPr>
        <dsp:cNvPr id="0" name=""/>
        <dsp:cNvSpPr/>
      </dsp:nvSpPr>
      <dsp:spPr>
        <a:xfrm>
          <a:off x="5659330" y="492724"/>
          <a:ext cx="2761919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800" kern="1200"/>
            <a:t>10.20.24.0/21 (B1)</a:t>
          </a:r>
        </a:p>
      </dsp:txBody>
      <dsp:txXfrm>
        <a:off x="5664955" y="498349"/>
        <a:ext cx="2750669" cy="180789"/>
      </dsp:txXfrm>
    </dsp:sp>
    <dsp:sp modelId="{111D3A89-2CBF-434E-82B6-DDB0F2CA93DE}">
      <dsp:nvSpPr>
        <dsp:cNvPr id="0" name=""/>
        <dsp:cNvSpPr/>
      </dsp:nvSpPr>
      <dsp:spPr>
        <a:xfrm>
          <a:off x="5659330" y="739005"/>
          <a:ext cx="1834924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10.20.24.0/22</a:t>
          </a:r>
        </a:p>
      </dsp:txBody>
      <dsp:txXfrm>
        <a:off x="5664955" y="744630"/>
        <a:ext cx="1823674" cy="180789"/>
      </dsp:txXfrm>
    </dsp:sp>
    <dsp:sp modelId="{71EDC382-7251-4ADB-AFD5-88F033E63D2B}">
      <dsp:nvSpPr>
        <dsp:cNvPr id="0" name=""/>
        <dsp:cNvSpPr/>
      </dsp:nvSpPr>
      <dsp:spPr>
        <a:xfrm>
          <a:off x="5659330" y="985286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10.20.24.0/25</a:t>
          </a:r>
        </a:p>
      </dsp:txBody>
      <dsp:txXfrm>
        <a:off x="5664955" y="990911"/>
        <a:ext cx="896678" cy="180789"/>
      </dsp:txXfrm>
    </dsp:sp>
    <dsp:sp modelId="{230A1E48-1B1B-4D1E-AB25-385840DB8EA9}">
      <dsp:nvSpPr>
        <dsp:cNvPr id="0" name=""/>
        <dsp:cNvSpPr/>
      </dsp:nvSpPr>
      <dsp:spPr>
        <a:xfrm>
          <a:off x="5659330" y="1231567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10.20.24.0/29 (A6)</a:t>
          </a:r>
        </a:p>
      </dsp:txBody>
      <dsp:txXfrm>
        <a:off x="5664955" y="1237192"/>
        <a:ext cx="896678" cy="180789"/>
      </dsp:txXfrm>
    </dsp:sp>
    <dsp:sp modelId="{5A0BAB8A-66A5-4089-8A7E-8FE4E0302B97}">
      <dsp:nvSpPr>
        <dsp:cNvPr id="0" name=""/>
        <dsp:cNvSpPr/>
      </dsp:nvSpPr>
      <dsp:spPr>
        <a:xfrm>
          <a:off x="6586325" y="985286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10.20.24.128/25 (A8)</a:t>
          </a:r>
        </a:p>
      </dsp:txBody>
      <dsp:txXfrm>
        <a:off x="6591950" y="990911"/>
        <a:ext cx="896678" cy="180789"/>
      </dsp:txXfrm>
    </dsp:sp>
    <dsp:sp modelId="{30C118C4-E1C4-475B-A505-E2B80BEEB615}">
      <dsp:nvSpPr>
        <dsp:cNvPr id="0" name=""/>
        <dsp:cNvSpPr/>
      </dsp:nvSpPr>
      <dsp:spPr>
        <a:xfrm>
          <a:off x="7513321" y="739005"/>
          <a:ext cx="907928" cy="192039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ID" sz="700" kern="1200"/>
            <a:t>10.20.28.0/22 (A7)</a:t>
          </a:r>
        </a:p>
      </dsp:txBody>
      <dsp:txXfrm>
        <a:off x="7518946" y="744630"/>
        <a:ext cx="896678" cy="18078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4">
  <dgm:title val=""/>
  <dgm:desc val=""/>
  <dgm:catLst>
    <dgm:cat type="hierarchy" pri="4000"/>
    <dgm:cat type="list" pri="24000"/>
    <dgm:cat type="relationship" pri="10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/>
    </dgm:varLst>
    <dgm:choose name="Name1">
      <dgm:if name="Name2" func="var" arg="dir" op="equ" val="norm">
        <dgm:alg type="lin">
          <dgm:param type="linDir" val="fromL"/>
          <dgm:param type="nodeVertAlign" val="t"/>
        </dgm:alg>
      </dgm:if>
      <dgm:else name="Name3">
        <dgm:alg type="lin">
          <dgm:param type="linDir" val="fromR"/>
          <dgm:param type="nodeVertAlign" val="t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vertOne" refType="w"/>
      <dgm:constr type="w" for="des" forName="horzOne" refType="w"/>
      <dgm:constr type="w" for="des" forName="txOne" refType="w"/>
      <dgm:constr type="w" for="des" forName="vertTwo" refType="w"/>
      <dgm:constr type="w" for="des" forName="horzTwo" refType="w"/>
      <dgm:constr type="w" for="des" forName="txTwo" refType="w"/>
      <dgm:constr type="w" for="des" forName="vertThree" refType="w"/>
      <dgm:constr type="w" for="des" forName="horzThree" refType="w"/>
      <dgm:constr type="w" for="des" forName="txThree" refType="w"/>
      <dgm:constr type="w" for="des" forName="vertFour" refType="w"/>
      <dgm:constr type="w" for="des" forName="horzFour" refType="w"/>
      <dgm:constr type="w" for="des" forName="txFour" refType="w"/>
      <dgm:constr type="h" for="des" ptType="node" op="equ"/>
      <dgm:constr type="h" for="des" forName="txOne" refType="h"/>
      <dgm:constr type="userH" for="des" ptType="node" refType="h" refFor="des" refForName="txOne"/>
      <dgm:constr type="primFontSz" for="des" forName="txOne" val="65"/>
      <dgm:constr type="primFontSz" for="des" forName="txTwo" val="65"/>
      <dgm:constr type="primFontSz" for="des" forName="txTwo" refType="primFontSz" refFor="des" refForName="txOne" op="lte"/>
      <dgm:constr type="primFontSz" for="des" forName="txThree" val="65"/>
      <dgm:constr type="primFontSz" for="des" forName="txThree" refType="primFontSz" refFor="des" refForName="txOne" op="lte"/>
      <dgm:constr type="primFontSz" for="des" forName="txThree" refType="primFontSz" refFor="des" refForName="txTwo" op="lte"/>
      <dgm:constr type="primFontSz" for="des" forName="txFour" val="65"/>
      <dgm:constr type="primFontSz" for="des" forName="txFour" refType="primFontSz" refFor="des" refForName="txOne" op="lte"/>
      <dgm:constr type="primFontSz" for="des" forName="txFour" refType="primFontSz" refFor="des" refForName="txTwo" op="lte"/>
      <dgm:constr type="primFontSz" for="des" forName="txFour" refType="primFontSz" refFor="des" refForName="txThree" op="lte"/>
      <dgm:constr type="w" for="des" forName="sibSpaceOne" refType="w" fact="0.168"/>
      <dgm:constr type="w" for="des" forName="sibSpaceTwo" refType="w" refFor="des" refForName="sibSpaceOne" op="equ" fact="0.5"/>
      <dgm:constr type="w" for="des" forName="sibSpaceThree" refType="w" refFor="des" refForName="sibSpaceTwo" op="equ" fact="0.5"/>
      <dgm:constr type="w" for="des" forName="sibSpaceFour" refType="w" refFor="des" refForName="sibSpaceThree" op="equ" fact="0.5"/>
      <dgm:constr type="h" for="des" forName="parTransOne" refType="w" fact="0.056"/>
      <dgm:constr type="h" for="des" forName="parTransTwo" refType="h" refFor="des" refForName="parTransOne" op="equ"/>
      <dgm:constr type="h" for="des" forName="parTransThree" refType="h" refFor="des" refForName="parTransTwo" op="equ"/>
      <dgm:constr type="h" for="des" forName="parTransFour" refType="h" refFor="des" refForName="parTransThree" op="equ"/>
    </dgm:constrLst>
    <dgm:ruleLst/>
    <dgm:forEach name="Name4" axis="ch" ptType="node">
      <dgm:layoutNode name="vertOne">
        <dgm:alg type="lin">
          <dgm:param type="linDir" val="fromT"/>
        </dgm:alg>
        <dgm:shape xmlns:r="http://schemas.openxmlformats.org/officeDocument/2006/relationships" r:blip="">
          <dgm:adjLst/>
        </dgm:shape>
        <dgm:presOf/>
        <dgm:constrLst>
          <dgm:constr type="w" for="ch" forName="txOne" refType="w" refFor="ch" refForName="horzOne" op="gte"/>
        </dgm:constrLst>
        <dgm:ruleLst/>
        <dgm:layoutNode name="txOne" styleLbl="node0">
          <dgm:varLst>
            <dgm:chPref val="3"/>
          </dgm:varLst>
          <dgm:alg type="tx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choose name="Name5">
          <dgm:if name="Name6" axis="des" ptType="node" func="cnt" op="gt" val="0">
            <dgm:layoutNode name="parTrans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if>
          <dgm:else name="Name7"/>
        </dgm:choose>
        <dgm:layoutNode name="horzOne">
          <dgm:choose name="Name8">
            <dgm:if name="Name9" func="var" arg="dir" op="equ" val="norm">
              <dgm:alg type="lin">
                <dgm:param type="linDir" val="fromL"/>
                <dgm:param type="nodeVertAlign" val="t"/>
              </dgm:alg>
            </dgm:if>
            <dgm:else name="Name10">
              <dgm:alg type="lin">
                <dgm:param type="linDir" val="fromR"/>
                <dgm:param type="nodeVertAlign" val="t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>
            <dgm:rule type="w" val="INF" fact="NaN" max="NaN"/>
          </dgm:ruleLst>
          <dgm:forEach name="Name11" axis="ch" ptType="node">
            <dgm:layoutNode name="vertTwo">
              <dgm:alg type="lin">
                <dgm:param type="linDir" val="fromT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w" for="ch" forName="txTwo" refType="w" refFor="ch" refForName="horzTwo" op="gte"/>
              </dgm:constrLst>
              <dgm:ruleLst/>
              <dgm:layoutNode name="txTwo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userH"/>
                  <dgm:constr type="h" refType="userH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choose name="Name12">
                <dgm:if name="Name13" axis="des" ptType="node" func="cnt" op="gt" val="0">
                  <dgm:layoutNode name="parTrans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if>
                <dgm:else name="Name14"/>
              </dgm:choose>
              <dgm:layoutNode name="horzTwo">
                <dgm:choose name="Name15">
                  <dgm:if name="Name16" func="var" arg="dir" op="equ" val="norm">
                    <dgm:alg type="lin">
                      <dgm:param type="linDir" val="fromL"/>
                      <dgm:param type="nodeVertAlign" val="t"/>
                    </dgm:alg>
                  </dgm:if>
                  <dgm:else name="Name17">
                    <dgm:alg type="lin">
                      <dgm:param type="linDir" val="fromR"/>
                      <dgm:param type="nodeVertAlign" val="t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>
                  <dgm:rule type="w" val="INF" fact="NaN" max="NaN"/>
                </dgm:ruleLst>
                <dgm:forEach name="Name18" axis="ch" ptType="node">
                  <dgm:layoutNode name="vertThree">
                    <dgm:alg type="lin">
                      <dgm:param type="linDir" val="fromT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txThree" refType="w" refFor="ch" refForName="horzThree" op="gte"/>
                    </dgm:constrLst>
                    <dgm:ruleLst/>
                    <dgm:layoutNode name="txThree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userH"/>
                        <dgm:constr type="h" refType="userH"/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choose name="Name19">
                      <dgm:if name="Name20" axis="des" ptType="node" func="cnt" op="gt" val="0">
                        <dgm:layoutNode name="parTrans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if>
                      <dgm:else name="Name21"/>
                    </dgm:choose>
                    <dgm:layoutNode name="horzThree">
                      <dgm:choose name="Name22">
                        <dgm:if name="Name23" func="var" arg="dir" op="equ" val="norm">
                          <dgm:alg type="lin">
                            <dgm:param type="linDir" val="fromL"/>
                            <dgm:param type="nodeVertAlign" val="t"/>
                          </dgm:alg>
                        </dgm:if>
                        <dgm:else name="Name24">
                          <dgm:alg type="lin">
                            <dgm:param type="linDir" val="fromR"/>
                            <dgm:param type="nodeVertAlign" val="t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>
                        <dgm:rule type="w" val="INF" fact="NaN" max="NaN"/>
                      </dgm:ruleLst>
                      <dgm:forEach name="repeat" axis="ch" ptType="node">
                        <dgm:layoutNode name="vertFour">
                          <dgm:varLst>
                            <dgm:chPref val="3"/>
                          </dgm:varLst>
                          <dgm:alg type="lin">
                            <dgm:param type="linDir" val="fromT"/>
                          </dgm:alg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w" for="ch" forName="txFour" refType="w" refFor="ch" refForName="horzFour" op="gte"/>
                          </dgm:constrLst>
                          <dgm:ruleLst/>
                          <dgm:layoutNode name="txFour">
                            <dgm:varLst>
                              <dgm:chPref val="3"/>
                            </dgm:varLst>
                            <dgm:alg type="tx"/>
                            <dgm:shape xmlns:r="http://schemas.openxmlformats.org/officeDocument/2006/relationships" type="roundRect" r:blip="">
                              <dgm:adjLst>
                                <dgm:adj idx="1" val="0.1"/>
                              </dgm:adjLst>
                            </dgm:shape>
                            <dgm:presOf axis="self"/>
                            <dgm:constrLst>
                              <dgm:constr type="userH"/>
                              <dgm:constr type="h" refType="userH"/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choose name="Name25">
                            <dgm:if name="Name26" axis="des" ptType="node" func="cnt" op="gt" val="0">
                              <dgm:layoutNode name="parTrans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if>
                            <dgm:else name="Name27"/>
                          </dgm:choose>
                          <dgm:layoutNode name="horzFour">
                            <dgm:choose name="Name28">
                              <dgm:if name="Name29" func="var" arg="dir" op="equ" val="norm">
                                <dgm:alg type="lin">
                                  <dgm:param type="linDir" val="fromL"/>
                                  <dgm:param type="nodeVertAlign" val="t"/>
                                </dgm:alg>
                              </dgm:if>
                              <dgm:else name="Name30">
                                <dgm:alg type="lin">
                                  <dgm:param type="linDir" val="fromR"/>
                                  <dgm:param type="nodeVertAlign" val="t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>
                              <dgm:rule type="w" val="INF" fact="NaN" max="NaN"/>
                            </dgm:ruleLst>
                            <dgm:forEach name="Name31" ref="repeat"/>
                          </dgm:layoutNode>
                        </dgm:layoutNode>
                        <dgm:choose name="Name32">
                          <dgm:if name="Name33" axis="self" ptType="node" func="revPos" op="gte" val="2">
                            <dgm:forEach name="Name34" axis="followSib" ptType="sibTrans" cnt="1">
                              <dgm:layoutNode name="sibSpaceFour">
                                <dgm:alg type="sp"/>
                                <dgm:shape xmlns:r="http://schemas.openxmlformats.org/officeDocument/2006/relationships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</dgm:forEach>
                          </dgm:if>
                          <dgm:else name="Name35"/>
                        </dgm:choose>
                      </dgm:forEach>
                    </dgm:layoutNode>
                  </dgm:layoutNode>
                  <dgm:choose name="Name36">
                    <dgm:if name="Name37" axis="self" ptType="node" func="revPos" op="gte" val="2">
                      <dgm:forEach name="Name38" axis="followSib" ptType="sibTrans" cnt="1">
                        <dgm:layoutNode name="sibSpaceThree">
                          <dgm:alg type="sp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/>
                          <dgm:ruleLst/>
                        </dgm:layoutNode>
                      </dgm:forEach>
                    </dgm:if>
                    <dgm:else name="Name39"/>
                  </dgm:choose>
                </dgm:forEach>
              </dgm:layoutNode>
            </dgm:layoutNode>
            <dgm:choose name="Name40">
              <dgm:if name="Name41" axis="self" ptType="node" func="revPos" op="gte" val="2">
                <dgm:forEach name="Name42" axis="followSib" ptType="sibTrans" cnt="1">
                  <dgm:layoutNode name="sibSpaceTwo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forEach>
              </dgm:if>
              <dgm:else name="Name43"/>
            </dgm:choose>
          </dgm:forEach>
        </dgm:layoutNode>
      </dgm:layoutNode>
      <dgm:choose name="Name44">
        <dgm:if name="Name45" axis="self" ptType="node" func="revPos" op="gte" val="2">
          <dgm:forEach name="Name46" axis="followSib" ptType="sibTrans" cnt="1">
            <dgm:layoutNode name="sibSpaceOn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if>
        <dgm:else name="Name47"/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27</xdr:row>
      <xdr:rowOff>171449</xdr:rowOff>
    </xdr:from>
    <xdr:to>
      <xdr:col>15</xdr:col>
      <xdr:colOff>539750</xdr:colOff>
      <xdr:row>36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32CEB39-8143-4ADE-8F59-339D6AE6D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1551A3-4CF4-4BC9-AA5D-26F80BC3F68D}" name="Table5" displayName="Table5" ref="K39:N47" totalsRowShown="0">
  <autoFilter ref="K39:N47" xr:uid="{981551A3-4CF4-4BC9-AA5D-26F80BC3F68D}"/>
  <sortState xmlns:xlrd2="http://schemas.microsoft.com/office/spreadsheetml/2017/richdata2" ref="K40:N47">
    <sortCondition ref="K39:K47"/>
  </sortState>
  <tableColumns count="4">
    <tableColumn id="1" xr3:uid="{54D215E0-AC9F-4E19-8961-E888DA7183A0}" name="Subnet"/>
    <tableColumn id="2" xr3:uid="{4CC674D2-DE74-4452-8DFC-5D5D9EAB94A2}" name="Column2"/>
    <tableColumn id="3" xr3:uid="{1300358C-DDE6-4449-9135-5A788F4AEBBE}" name="Column3"/>
    <tableColumn id="4" xr3:uid="{9CB3EF11-4BD1-4075-A7D0-F97FA21B4D42}" name="NID">
      <calculatedColumnFormula>_xlfn.CONCAT("10.20.",L40,".",IF(M40,M40,0))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7A3EEF-C24D-4D11-AC08-38A248966F18}" name="Table2" displayName="Table2" ref="B2:I21" totalsRowShown="0" headerRowDxfId="23" headerRowBorderDxfId="22" tableBorderDxfId="21">
  <autoFilter ref="B2:I21" xr:uid="{847A3EEF-C24D-4D11-AC08-38A248966F18}"/>
  <sortState xmlns:xlrd2="http://schemas.microsoft.com/office/spreadsheetml/2017/richdata2" ref="B3:I21">
    <sortCondition ref="C3:C21" customList="Router,PC,Server"/>
    <sortCondition descending="1" ref="B3:B21"/>
    <sortCondition ref="D3:D21"/>
  </sortState>
  <tableColumns count="8">
    <tableColumn id="1" xr3:uid="{7AA8CF78-F60F-4694-920D-5E2B03FE5CAA}" name="Devices" dataDxfId="20"/>
    <tableColumn id="2" xr3:uid="{3BAB080F-B7F4-459D-BD36-D6167F555FB8}" name="Jenis" dataDxfId="19"/>
    <tableColumn id="3" xr3:uid="{69AB0741-43E1-4014-A371-30F092FCB382}" name="Interface" dataDxfId="18"/>
    <tableColumn id="8" xr3:uid="{994B7BC2-3A7A-47CA-B7ED-5C143DBDBB76}" name="Network Id" dataDxfId="17"/>
    <tableColumn id="4" xr3:uid="{5BFD3ED5-7AD5-428B-BED1-4BB556514ECD}" name="IP Address" dataDxfId="16"/>
    <tableColumn id="5" xr3:uid="{B7603257-1B47-44C5-8CA7-8932DF89F7C6}" name="Netmask" dataDxfId="15"/>
    <tableColumn id="6" xr3:uid="{AF102F86-2A6C-4545-940F-D5F0D7E09C9C}" name="gw" dataDxfId="14"/>
    <tableColumn id="7" xr3:uid="{1B01AD7D-D903-4BED-9839-AC0011287735}" name="Connected Device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741B2-19F6-45F4-A704-A255A02E16FC}" name="Table1" displayName="Table1" ref="B2:I10" totalsRowShown="0" headerRowDxfId="12" dataDxfId="10" headerRowBorderDxfId="11" tableBorderDxfId="9" totalsRowBorderDxfId="8">
  <autoFilter ref="B2:I10" xr:uid="{C70741B2-19F6-45F4-A704-A255A02E16FC}"/>
  <sortState xmlns:xlrd2="http://schemas.microsoft.com/office/spreadsheetml/2017/richdata2" ref="B3:I10">
    <sortCondition ref="C2:C10"/>
  </sortState>
  <tableColumns count="8">
    <tableColumn id="1" xr3:uid="{159EA136-2105-4CAD-BF36-D2B9D7FEC8AF}" name="No" dataDxfId="7"/>
    <tableColumn id="2" xr3:uid="{85BE2A66-200B-468D-A49C-981F3CC2819D}" name="Subnet" dataDxfId="6"/>
    <tableColumn id="3" xr3:uid="{D15640ED-1702-4AE8-945E-B2F321AEA885}" name="Network Id" dataDxfId="5"/>
    <tableColumn id="4" xr3:uid="{8D0CD9C9-8584-44FD-9E9F-2F45CCE9B6F3}" name="Netmask" dataDxfId="4"/>
    <tableColumn id="6" xr3:uid="{79911DC7-3FFD-4A41-BAE9-F0BFDF15C0FA}" name="Devices" dataDxfId="3"/>
    <tableColumn id="7" xr3:uid="{AB82E7C4-3356-4D5D-B8A5-72D3775D6383}" name="Keterangan" dataDxfId="2"/>
    <tableColumn id="9" xr3:uid="{94BD3D74-98AC-49E1-B9E7-95AF45D8F883}" name="Jumlah IP" dataDxfId="1"/>
    <tableColumn id="8" xr3:uid="{E7250610-F7DF-461B-B270-C85FEF7C036F}" name="Netmask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8993-E6D7-4DDA-829C-3C19182E01B5}">
  <dimension ref="B1:Q62"/>
  <sheetViews>
    <sheetView tabSelected="1" topLeftCell="A4" workbookViewId="0">
      <selection activeCell="B10" sqref="B10"/>
    </sheetView>
  </sheetViews>
  <sheetFormatPr defaultRowHeight="14.5" x14ac:dyDescent="0.35"/>
  <cols>
    <col min="13" max="13" width="15.81640625" customWidth="1"/>
  </cols>
  <sheetData>
    <row r="1" spans="2:17" ht="15" thickBot="1" x14ac:dyDescent="0.4">
      <c r="D1">
        <v>10</v>
      </c>
      <c r="E1">
        <v>20</v>
      </c>
      <c r="F1">
        <v>0</v>
      </c>
      <c r="G1">
        <v>1</v>
      </c>
      <c r="I1" s="42" t="s">
        <v>1</v>
      </c>
      <c r="J1" s="42"/>
      <c r="K1" s="42"/>
      <c r="L1" s="42"/>
      <c r="N1" t="s">
        <v>0</v>
      </c>
    </row>
    <row r="2" spans="2:17" ht="15" thickBot="1" x14ac:dyDescent="0.4">
      <c r="B2" s="31">
        <v>30</v>
      </c>
      <c r="C2" t="str">
        <f>REPT("1", B2)&amp;REPT("0", 32-B2)</f>
        <v>11111111111111111111111111111100</v>
      </c>
      <c r="D2" t="str">
        <f>LEFT(C2,8)</f>
        <v>11111111</v>
      </c>
      <c r="E2" t="str">
        <f>MID(C2,9,8)</f>
        <v>11111111</v>
      </c>
      <c r="F2" t="str">
        <f>MID(C2,17,8)</f>
        <v>11111111</v>
      </c>
      <c r="G2" t="str">
        <f>MID(C2,25,8)</f>
        <v>11111100</v>
      </c>
      <c r="I2">
        <f>BIN2DEC(D2)</f>
        <v>255</v>
      </c>
      <c r="J2">
        <f>BIN2DEC(E2)</f>
        <v>255</v>
      </c>
      <c r="K2">
        <f>BIN2DEC(F2)</f>
        <v>255</v>
      </c>
      <c r="L2">
        <f>BIN2DEC(G2)</f>
        <v>252</v>
      </c>
      <c r="M2" t="str">
        <f>_xlfn.CONCAT(I2,".",J2,".",K2,".",L2)</f>
        <v>255.255.255.252</v>
      </c>
      <c r="N2">
        <f>_xlfn.BITAND(D$1,I2)</f>
        <v>10</v>
      </c>
      <c r="O2">
        <f t="shared" ref="O2:P2" si="0">_xlfn.BITAND(E$1,J2)</f>
        <v>20</v>
      </c>
      <c r="P2">
        <f t="shared" si="0"/>
        <v>0</v>
      </c>
      <c r="Q2">
        <f>$G$1</f>
        <v>1</v>
      </c>
    </row>
    <row r="3" spans="2:17" ht="15" thickBot="1" x14ac:dyDescent="0.4">
      <c r="B3" s="32">
        <v>30</v>
      </c>
      <c r="C3" t="str">
        <f t="shared" ref="C3:C62" si="1">REPT("1", B3)&amp;REPT("0", 32-B3)</f>
        <v>11111111111111111111111111111100</v>
      </c>
      <c r="D3" t="str">
        <f t="shared" ref="D3:D62" si="2">LEFT(C3,8)</f>
        <v>11111111</v>
      </c>
      <c r="E3" t="str">
        <f t="shared" ref="E3:E62" si="3">MID(C3,9,8)</f>
        <v>11111111</v>
      </c>
      <c r="F3" t="str">
        <f t="shared" ref="F3:F62" si="4">MID(C3,17,8)</f>
        <v>11111111</v>
      </c>
      <c r="G3" t="str">
        <f t="shared" ref="G3:G62" si="5">MID(C3,25,8)</f>
        <v>11111100</v>
      </c>
      <c r="I3">
        <f t="shared" ref="I3:I62" si="6">BIN2DEC(D3)</f>
        <v>255</v>
      </c>
      <c r="J3">
        <f t="shared" ref="J3:J62" si="7">BIN2DEC(E3)</f>
        <v>255</v>
      </c>
      <c r="K3">
        <f t="shared" ref="K3:K62" si="8">BIN2DEC(F3)</f>
        <v>255</v>
      </c>
      <c r="L3">
        <f t="shared" ref="L3:L62" si="9">BIN2DEC(G3)</f>
        <v>252</v>
      </c>
      <c r="M3" t="str">
        <f t="shared" ref="M3:M19" si="10">_xlfn.CONCAT(I3,".",J3,".",K3,".",L3)</f>
        <v>255.255.255.252</v>
      </c>
      <c r="N3">
        <f t="shared" ref="N3:N62" si="11">_xlfn.BITAND(D$1,I3)</f>
        <v>10</v>
      </c>
      <c r="O3">
        <f t="shared" ref="O3:O62" si="12">_xlfn.BITAND(E$1,J3)</f>
        <v>20</v>
      </c>
      <c r="P3">
        <f t="shared" ref="P3:P62" si="13">_xlfn.BITAND(F$1,K3)</f>
        <v>0</v>
      </c>
      <c r="Q3">
        <f t="shared" ref="Q3:Q62" si="14">$G$1</f>
        <v>1</v>
      </c>
    </row>
    <row r="4" spans="2:17" ht="15" thickBot="1" x14ac:dyDescent="0.4">
      <c r="B4" s="31">
        <v>29</v>
      </c>
      <c r="C4" t="str">
        <f t="shared" si="1"/>
        <v>11111111111111111111111111111000</v>
      </c>
      <c r="D4" t="str">
        <f t="shared" si="2"/>
        <v>11111111</v>
      </c>
      <c r="E4" t="str">
        <f t="shared" si="3"/>
        <v>11111111</v>
      </c>
      <c r="F4" t="str">
        <f t="shared" si="4"/>
        <v>11111111</v>
      </c>
      <c r="G4" t="str">
        <f t="shared" si="5"/>
        <v>11111000</v>
      </c>
      <c r="I4">
        <f t="shared" si="6"/>
        <v>255</v>
      </c>
      <c r="J4">
        <f t="shared" si="7"/>
        <v>255</v>
      </c>
      <c r="K4">
        <f t="shared" si="8"/>
        <v>255</v>
      </c>
      <c r="L4">
        <f t="shared" si="9"/>
        <v>248</v>
      </c>
      <c r="M4" t="str">
        <f t="shared" si="10"/>
        <v>255.255.255.248</v>
      </c>
      <c r="N4">
        <f t="shared" si="11"/>
        <v>10</v>
      </c>
      <c r="O4">
        <f t="shared" si="12"/>
        <v>20</v>
      </c>
      <c r="P4">
        <f t="shared" si="13"/>
        <v>0</v>
      </c>
      <c r="Q4">
        <f t="shared" si="14"/>
        <v>1</v>
      </c>
    </row>
    <row r="5" spans="2:17" ht="15" thickBot="1" x14ac:dyDescent="0.4">
      <c r="B5" s="32">
        <v>23</v>
      </c>
      <c r="C5" t="str">
        <f t="shared" si="1"/>
        <v>11111111111111111111111000000000</v>
      </c>
      <c r="D5" t="str">
        <f t="shared" si="2"/>
        <v>11111111</v>
      </c>
      <c r="E5" t="str">
        <f t="shared" si="3"/>
        <v>11111111</v>
      </c>
      <c r="F5" t="str">
        <f t="shared" si="4"/>
        <v>11111110</v>
      </c>
      <c r="G5" t="str">
        <f t="shared" si="5"/>
        <v>00000000</v>
      </c>
      <c r="I5">
        <f t="shared" si="6"/>
        <v>255</v>
      </c>
      <c r="J5">
        <f t="shared" si="7"/>
        <v>255</v>
      </c>
      <c r="K5">
        <f t="shared" si="8"/>
        <v>254</v>
      </c>
      <c r="L5">
        <f t="shared" si="9"/>
        <v>0</v>
      </c>
      <c r="M5" t="str">
        <f t="shared" si="10"/>
        <v>255.255.254.0</v>
      </c>
      <c r="N5">
        <f t="shared" si="11"/>
        <v>10</v>
      </c>
      <c r="O5">
        <f t="shared" si="12"/>
        <v>20</v>
      </c>
      <c r="P5">
        <f t="shared" si="13"/>
        <v>0</v>
      </c>
      <c r="Q5">
        <f t="shared" si="14"/>
        <v>1</v>
      </c>
    </row>
    <row r="6" spans="2:17" ht="15" thickBot="1" x14ac:dyDescent="0.4">
      <c r="B6" s="31">
        <v>24</v>
      </c>
      <c r="C6" t="str">
        <f t="shared" si="1"/>
        <v>11111111111111111111111100000000</v>
      </c>
      <c r="D6" t="str">
        <f t="shared" si="2"/>
        <v>11111111</v>
      </c>
      <c r="E6" t="str">
        <f t="shared" si="3"/>
        <v>11111111</v>
      </c>
      <c r="F6" t="str">
        <f t="shared" si="4"/>
        <v>11111111</v>
      </c>
      <c r="G6" t="str">
        <f t="shared" si="5"/>
        <v>00000000</v>
      </c>
      <c r="I6">
        <f t="shared" si="6"/>
        <v>255</v>
      </c>
      <c r="J6">
        <f t="shared" si="7"/>
        <v>255</v>
      </c>
      <c r="K6">
        <f t="shared" si="8"/>
        <v>255</v>
      </c>
      <c r="L6">
        <f t="shared" si="9"/>
        <v>0</v>
      </c>
      <c r="M6" t="str">
        <f t="shared" si="10"/>
        <v>255.255.255.0</v>
      </c>
      <c r="N6">
        <f t="shared" si="11"/>
        <v>10</v>
      </c>
      <c r="O6">
        <f t="shared" si="12"/>
        <v>20</v>
      </c>
      <c r="P6">
        <f t="shared" si="13"/>
        <v>0</v>
      </c>
      <c r="Q6">
        <f t="shared" si="14"/>
        <v>1</v>
      </c>
    </row>
    <row r="7" spans="2:17" ht="15" thickBot="1" x14ac:dyDescent="0.4">
      <c r="B7" s="32">
        <v>22</v>
      </c>
      <c r="C7" t="str">
        <f t="shared" si="1"/>
        <v>11111111111111111111110000000000</v>
      </c>
      <c r="D7" t="str">
        <f t="shared" si="2"/>
        <v>11111111</v>
      </c>
      <c r="E7" t="str">
        <f t="shared" si="3"/>
        <v>11111111</v>
      </c>
      <c r="F7" t="str">
        <f t="shared" si="4"/>
        <v>11111100</v>
      </c>
      <c r="G7" t="str">
        <f t="shared" si="5"/>
        <v>00000000</v>
      </c>
      <c r="I7">
        <f t="shared" si="6"/>
        <v>255</v>
      </c>
      <c r="J7">
        <f t="shared" si="7"/>
        <v>255</v>
      </c>
      <c r="K7">
        <f t="shared" si="8"/>
        <v>252</v>
      </c>
      <c r="L7">
        <f t="shared" si="9"/>
        <v>0</v>
      </c>
      <c r="M7" t="str">
        <f t="shared" si="10"/>
        <v>255.255.252.0</v>
      </c>
      <c r="N7">
        <f t="shared" si="11"/>
        <v>10</v>
      </c>
      <c r="O7">
        <f t="shared" si="12"/>
        <v>20</v>
      </c>
      <c r="P7">
        <f t="shared" si="13"/>
        <v>0</v>
      </c>
      <c r="Q7">
        <f t="shared" si="14"/>
        <v>1</v>
      </c>
    </row>
    <row r="8" spans="2:17" ht="15" thickBot="1" x14ac:dyDescent="0.4">
      <c r="B8" s="31">
        <v>21</v>
      </c>
      <c r="C8" t="str">
        <f t="shared" si="1"/>
        <v>11111111111111111111100000000000</v>
      </c>
      <c r="D8" t="str">
        <f t="shared" si="2"/>
        <v>11111111</v>
      </c>
      <c r="E8" t="str">
        <f t="shared" si="3"/>
        <v>11111111</v>
      </c>
      <c r="F8" t="str">
        <f t="shared" si="4"/>
        <v>11111000</v>
      </c>
      <c r="G8" t="str">
        <f t="shared" si="5"/>
        <v>00000000</v>
      </c>
      <c r="I8">
        <f t="shared" si="6"/>
        <v>255</v>
      </c>
      <c r="J8">
        <f t="shared" si="7"/>
        <v>255</v>
      </c>
      <c r="K8">
        <f t="shared" si="8"/>
        <v>248</v>
      </c>
      <c r="L8">
        <f t="shared" si="9"/>
        <v>0</v>
      </c>
      <c r="M8" t="str">
        <f t="shared" si="10"/>
        <v>255.255.248.0</v>
      </c>
      <c r="N8">
        <f t="shared" si="11"/>
        <v>10</v>
      </c>
      <c r="O8">
        <f t="shared" si="12"/>
        <v>20</v>
      </c>
      <c r="P8">
        <f t="shared" si="13"/>
        <v>0</v>
      </c>
      <c r="Q8">
        <f t="shared" si="14"/>
        <v>1</v>
      </c>
    </row>
    <row r="9" spans="2:17" ht="15" thickBot="1" x14ac:dyDescent="0.4">
      <c r="B9" s="33">
        <v>20</v>
      </c>
      <c r="C9" t="str">
        <f t="shared" si="1"/>
        <v>11111111111111111111000000000000</v>
      </c>
      <c r="D9" t="str">
        <f t="shared" si="2"/>
        <v>11111111</v>
      </c>
      <c r="E9" t="str">
        <f t="shared" si="3"/>
        <v>11111111</v>
      </c>
      <c r="F9" t="str">
        <f t="shared" si="4"/>
        <v>11110000</v>
      </c>
      <c r="G9" t="str">
        <f t="shared" si="5"/>
        <v>00000000</v>
      </c>
      <c r="I9">
        <f t="shared" si="6"/>
        <v>255</v>
      </c>
      <c r="J9">
        <f t="shared" si="7"/>
        <v>255</v>
      </c>
      <c r="K9">
        <f t="shared" si="8"/>
        <v>240</v>
      </c>
      <c r="L9">
        <f t="shared" si="9"/>
        <v>0</v>
      </c>
      <c r="M9" t="str">
        <f t="shared" si="10"/>
        <v>255.255.240.0</v>
      </c>
      <c r="N9">
        <f t="shared" si="11"/>
        <v>10</v>
      </c>
      <c r="O9">
        <f t="shared" si="12"/>
        <v>20</v>
      </c>
      <c r="P9">
        <f t="shared" si="13"/>
        <v>0</v>
      </c>
      <c r="Q9">
        <f t="shared" si="14"/>
        <v>1</v>
      </c>
    </row>
    <row r="10" spans="2:17" x14ac:dyDescent="0.35">
      <c r="B10" s="20">
        <v>20</v>
      </c>
      <c r="C10" t="str">
        <f t="shared" si="1"/>
        <v>11111111111111111111000000000000</v>
      </c>
      <c r="D10" t="str">
        <f t="shared" si="2"/>
        <v>11111111</v>
      </c>
      <c r="E10" t="str">
        <f t="shared" si="3"/>
        <v>11111111</v>
      </c>
      <c r="F10" t="str">
        <f t="shared" si="4"/>
        <v>11110000</v>
      </c>
      <c r="G10" t="str">
        <f t="shared" si="5"/>
        <v>00000000</v>
      </c>
      <c r="I10">
        <f t="shared" si="6"/>
        <v>255</v>
      </c>
      <c r="J10">
        <f t="shared" si="7"/>
        <v>255</v>
      </c>
      <c r="K10">
        <f t="shared" si="8"/>
        <v>240</v>
      </c>
      <c r="L10">
        <f t="shared" si="9"/>
        <v>0</v>
      </c>
      <c r="M10" t="str">
        <f t="shared" si="10"/>
        <v>255.255.240.0</v>
      </c>
      <c r="N10">
        <f t="shared" si="11"/>
        <v>10</v>
      </c>
      <c r="O10">
        <f t="shared" si="12"/>
        <v>20</v>
      </c>
      <c r="P10">
        <f t="shared" si="13"/>
        <v>0</v>
      </c>
      <c r="Q10">
        <f t="shared" si="14"/>
        <v>1</v>
      </c>
    </row>
    <row r="11" spans="2:17" x14ac:dyDescent="0.35">
      <c r="B11" s="20">
        <v>27</v>
      </c>
      <c r="C11" t="str">
        <f t="shared" si="1"/>
        <v>11111111111111111111111111100000</v>
      </c>
      <c r="D11" t="str">
        <f t="shared" si="2"/>
        <v>11111111</v>
      </c>
      <c r="E11" t="str">
        <f t="shared" si="3"/>
        <v>11111111</v>
      </c>
      <c r="F11" t="str">
        <f t="shared" si="4"/>
        <v>11111111</v>
      </c>
      <c r="G11" t="str">
        <f t="shared" si="5"/>
        <v>11100000</v>
      </c>
      <c r="I11">
        <f t="shared" si="6"/>
        <v>255</v>
      </c>
      <c r="J11">
        <f t="shared" si="7"/>
        <v>255</v>
      </c>
      <c r="K11">
        <f t="shared" si="8"/>
        <v>255</v>
      </c>
      <c r="L11">
        <f t="shared" si="9"/>
        <v>224</v>
      </c>
      <c r="M11" t="str">
        <f t="shared" si="10"/>
        <v>255.255.255.224</v>
      </c>
      <c r="N11">
        <f t="shared" si="11"/>
        <v>10</v>
      </c>
      <c r="O11">
        <f t="shared" si="12"/>
        <v>20</v>
      </c>
      <c r="P11">
        <f t="shared" si="13"/>
        <v>0</v>
      </c>
      <c r="Q11">
        <f t="shared" si="14"/>
        <v>1</v>
      </c>
    </row>
    <row r="12" spans="2:17" x14ac:dyDescent="0.35">
      <c r="B12" s="20">
        <v>28</v>
      </c>
      <c r="C12" t="str">
        <f t="shared" si="1"/>
        <v>11111111111111111111111111110000</v>
      </c>
      <c r="D12" t="str">
        <f t="shared" si="2"/>
        <v>11111111</v>
      </c>
      <c r="E12" t="str">
        <f t="shared" si="3"/>
        <v>11111111</v>
      </c>
      <c r="F12" t="str">
        <f t="shared" si="4"/>
        <v>11111111</v>
      </c>
      <c r="G12" t="str">
        <f t="shared" si="5"/>
        <v>11110000</v>
      </c>
      <c r="I12">
        <f t="shared" si="6"/>
        <v>255</v>
      </c>
      <c r="J12">
        <f t="shared" si="7"/>
        <v>255</v>
      </c>
      <c r="K12">
        <f t="shared" si="8"/>
        <v>255</v>
      </c>
      <c r="L12">
        <f t="shared" si="9"/>
        <v>240</v>
      </c>
      <c r="M12" t="str">
        <f t="shared" si="10"/>
        <v>255.255.255.240</v>
      </c>
      <c r="N12">
        <f t="shared" si="11"/>
        <v>10</v>
      </c>
      <c r="O12">
        <f t="shared" si="12"/>
        <v>20</v>
      </c>
      <c r="P12">
        <f t="shared" si="13"/>
        <v>0</v>
      </c>
      <c r="Q12">
        <f t="shared" si="14"/>
        <v>1</v>
      </c>
    </row>
    <row r="13" spans="2:17" x14ac:dyDescent="0.35">
      <c r="B13" s="20">
        <v>29</v>
      </c>
      <c r="C13" t="str">
        <f t="shared" si="1"/>
        <v>11111111111111111111111111111000</v>
      </c>
      <c r="D13" t="str">
        <f t="shared" si="2"/>
        <v>11111111</v>
      </c>
      <c r="E13" t="str">
        <f t="shared" si="3"/>
        <v>11111111</v>
      </c>
      <c r="F13" t="str">
        <f t="shared" si="4"/>
        <v>11111111</v>
      </c>
      <c r="G13" t="str">
        <f t="shared" si="5"/>
        <v>11111000</v>
      </c>
      <c r="I13">
        <f t="shared" si="6"/>
        <v>255</v>
      </c>
      <c r="J13">
        <f t="shared" si="7"/>
        <v>255</v>
      </c>
      <c r="K13">
        <f t="shared" si="8"/>
        <v>255</v>
      </c>
      <c r="L13">
        <f t="shared" si="9"/>
        <v>248</v>
      </c>
      <c r="M13" t="str">
        <f t="shared" si="10"/>
        <v>255.255.255.248</v>
      </c>
      <c r="N13">
        <f t="shared" si="11"/>
        <v>10</v>
      </c>
      <c r="O13">
        <f t="shared" si="12"/>
        <v>20</v>
      </c>
      <c r="P13">
        <f t="shared" si="13"/>
        <v>0</v>
      </c>
      <c r="Q13">
        <f t="shared" si="14"/>
        <v>1</v>
      </c>
    </row>
    <row r="14" spans="2:17" x14ac:dyDescent="0.35">
      <c r="B14" s="20">
        <v>30</v>
      </c>
      <c r="C14" t="str">
        <f t="shared" si="1"/>
        <v>11111111111111111111111111111100</v>
      </c>
      <c r="D14" t="str">
        <f t="shared" si="2"/>
        <v>11111111</v>
      </c>
      <c r="E14" t="str">
        <f t="shared" si="3"/>
        <v>11111111</v>
      </c>
      <c r="F14" t="str">
        <f t="shared" si="4"/>
        <v>11111111</v>
      </c>
      <c r="G14" t="str">
        <f t="shared" si="5"/>
        <v>11111100</v>
      </c>
      <c r="I14">
        <f t="shared" si="6"/>
        <v>255</v>
      </c>
      <c r="J14">
        <f t="shared" si="7"/>
        <v>255</v>
      </c>
      <c r="K14">
        <f t="shared" si="8"/>
        <v>255</v>
      </c>
      <c r="L14">
        <f t="shared" si="9"/>
        <v>252</v>
      </c>
      <c r="M14" t="str">
        <f t="shared" si="10"/>
        <v>255.255.255.252</v>
      </c>
      <c r="N14">
        <f t="shared" si="11"/>
        <v>10</v>
      </c>
      <c r="O14">
        <f t="shared" si="12"/>
        <v>20</v>
      </c>
      <c r="P14">
        <f t="shared" si="13"/>
        <v>0</v>
      </c>
      <c r="Q14">
        <f t="shared" si="14"/>
        <v>1</v>
      </c>
    </row>
    <row r="15" spans="2:17" x14ac:dyDescent="0.35">
      <c r="B15" s="20">
        <v>31</v>
      </c>
      <c r="C15" t="str">
        <f t="shared" si="1"/>
        <v>11111111111111111111111111111110</v>
      </c>
      <c r="D15" t="str">
        <f t="shared" si="2"/>
        <v>11111111</v>
      </c>
      <c r="E15" t="str">
        <f t="shared" si="3"/>
        <v>11111111</v>
      </c>
      <c r="F15" t="str">
        <f t="shared" si="4"/>
        <v>11111111</v>
      </c>
      <c r="G15" t="str">
        <f t="shared" si="5"/>
        <v>11111110</v>
      </c>
      <c r="I15">
        <f t="shared" si="6"/>
        <v>255</v>
      </c>
      <c r="J15">
        <f t="shared" si="7"/>
        <v>255</v>
      </c>
      <c r="K15">
        <f t="shared" si="8"/>
        <v>255</v>
      </c>
      <c r="L15">
        <f t="shared" si="9"/>
        <v>254</v>
      </c>
      <c r="M15" t="str">
        <f t="shared" si="10"/>
        <v>255.255.255.254</v>
      </c>
      <c r="N15">
        <f t="shared" si="11"/>
        <v>10</v>
      </c>
      <c r="O15">
        <f t="shared" si="12"/>
        <v>20</v>
      </c>
      <c r="P15">
        <f t="shared" si="13"/>
        <v>0</v>
      </c>
      <c r="Q15">
        <f t="shared" si="14"/>
        <v>1</v>
      </c>
    </row>
    <row r="16" spans="2:17" x14ac:dyDescent="0.35">
      <c r="B16" s="20">
        <v>32</v>
      </c>
      <c r="C16" t="str">
        <f t="shared" si="1"/>
        <v>11111111111111111111111111111111</v>
      </c>
      <c r="D16" t="str">
        <f t="shared" si="2"/>
        <v>11111111</v>
      </c>
      <c r="E16" t="str">
        <f t="shared" si="3"/>
        <v>11111111</v>
      </c>
      <c r="F16" t="str">
        <f t="shared" si="4"/>
        <v>11111111</v>
      </c>
      <c r="G16" t="str">
        <f t="shared" si="5"/>
        <v>11111111</v>
      </c>
      <c r="I16">
        <f t="shared" si="6"/>
        <v>255</v>
      </c>
      <c r="J16">
        <f t="shared" si="7"/>
        <v>255</v>
      </c>
      <c r="K16">
        <f t="shared" si="8"/>
        <v>255</v>
      </c>
      <c r="L16">
        <f t="shared" si="9"/>
        <v>255</v>
      </c>
      <c r="M16" t="str">
        <f t="shared" si="10"/>
        <v>255.255.255.255</v>
      </c>
      <c r="N16">
        <f t="shared" si="11"/>
        <v>10</v>
      </c>
      <c r="O16">
        <f t="shared" si="12"/>
        <v>20</v>
      </c>
      <c r="P16">
        <f t="shared" si="13"/>
        <v>0</v>
      </c>
      <c r="Q16">
        <f t="shared" si="14"/>
        <v>1</v>
      </c>
    </row>
    <row r="17" spans="2:17" x14ac:dyDescent="0.35">
      <c r="B17" s="20"/>
      <c r="C17" t="str">
        <f t="shared" si="1"/>
        <v>00000000000000000000000000000000</v>
      </c>
      <c r="D17" t="str">
        <f t="shared" si="2"/>
        <v>00000000</v>
      </c>
      <c r="E17" t="str">
        <f t="shared" si="3"/>
        <v>00000000</v>
      </c>
      <c r="F17" t="str">
        <f t="shared" si="4"/>
        <v>00000000</v>
      </c>
      <c r="G17" t="str">
        <f t="shared" si="5"/>
        <v>00000000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  <c r="M17" t="str">
        <f t="shared" si="10"/>
        <v>0.0.0.0</v>
      </c>
      <c r="N17">
        <f t="shared" si="11"/>
        <v>0</v>
      </c>
      <c r="O17">
        <f t="shared" si="12"/>
        <v>0</v>
      </c>
      <c r="P17">
        <f t="shared" si="13"/>
        <v>0</v>
      </c>
      <c r="Q17">
        <f t="shared" si="14"/>
        <v>1</v>
      </c>
    </row>
    <row r="18" spans="2:17" x14ac:dyDescent="0.35">
      <c r="B18" s="20"/>
      <c r="C18" t="str">
        <f t="shared" si="1"/>
        <v>00000000000000000000000000000000</v>
      </c>
      <c r="D18" t="str">
        <f t="shared" si="2"/>
        <v>00000000</v>
      </c>
      <c r="E18" t="str">
        <f t="shared" si="3"/>
        <v>00000000</v>
      </c>
      <c r="F18" t="str">
        <f t="shared" si="4"/>
        <v>00000000</v>
      </c>
      <c r="G18" t="str">
        <f t="shared" si="5"/>
        <v>00000000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 t="str">
        <f t="shared" si="10"/>
        <v>0.0.0.0</v>
      </c>
      <c r="N18">
        <f t="shared" si="11"/>
        <v>0</v>
      </c>
      <c r="O18">
        <f t="shared" si="12"/>
        <v>0</v>
      </c>
      <c r="P18">
        <f t="shared" si="13"/>
        <v>0</v>
      </c>
      <c r="Q18">
        <f t="shared" si="14"/>
        <v>1</v>
      </c>
    </row>
    <row r="19" spans="2:17" x14ac:dyDescent="0.35">
      <c r="B19" s="20"/>
      <c r="C19" t="str">
        <f t="shared" si="1"/>
        <v>00000000000000000000000000000000</v>
      </c>
      <c r="D19" t="str">
        <f t="shared" si="2"/>
        <v>00000000</v>
      </c>
      <c r="E19" t="str">
        <f t="shared" si="3"/>
        <v>00000000</v>
      </c>
      <c r="F19" t="str">
        <f t="shared" si="4"/>
        <v>00000000</v>
      </c>
      <c r="G19" t="str">
        <f t="shared" si="5"/>
        <v>00000000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0</v>
      </c>
      <c r="M19" t="str">
        <f t="shared" si="10"/>
        <v>0.0.0.0</v>
      </c>
      <c r="N19">
        <f t="shared" si="11"/>
        <v>0</v>
      </c>
      <c r="O19">
        <f t="shared" si="12"/>
        <v>0</v>
      </c>
      <c r="P19">
        <f t="shared" si="13"/>
        <v>0</v>
      </c>
      <c r="Q19">
        <f t="shared" si="14"/>
        <v>1</v>
      </c>
    </row>
    <row r="20" spans="2:17" x14ac:dyDescent="0.35">
      <c r="B20">
        <v>24</v>
      </c>
      <c r="C20" t="str">
        <f t="shared" si="1"/>
        <v>11111111111111111111111100000000</v>
      </c>
      <c r="D20" t="str">
        <f t="shared" si="2"/>
        <v>11111111</v>
      </c>
      <c r="E20" t="str">
        <f t="shared" si="3"/>
        <v>11111111</v>
      </c>
      <c r="F20" t="str">
        <f t="shared" si="4"/>
        <v>11111111</v>
      </c>
      <c r="G20" t="str">
        <f t="shared" si="5"/>
        <v>00000000</v>
      </c>
      <c r="I20">
        <f t="shared" si="6"/>
        <v>255</v>
      </c>
      <c r="J20">
        <f t="shared" si="7"/>
        <v>255</v>
      </c>
      <c r="K20">
        <f t="shared" si="8"/>
        <v>255</v>
      </c>
      <c r="L20">
        <f t="shared" si="9"/>
        <v>0</v>
      </c>
      <c r="N20">
        <f t="shared" si="11"/>
        <v>10</v>
      </c>
      <c r="O20">
        <f t="shared" si="12"/>
        <v>20</v>
      </c>
      <c r="P20">
        <f t="shared" si="13"/>
        <v>0</v>
      </c>
      <c r="Q20">
        <f t="shared" si="14"/>
        <v>1</v>
      </c>
    </row>
    <row r="21" spans="2:17" x14ac:dyDescent="0.35">
      <c r="B21">
        <v>24</v>
      </c>
      <c r="C21" t="str">
        <f t="shared" si="1"/>
        <v>11111111111111111111111100000000</v>
      </c>
      <c r="D21" t="str">
        <f t="shared" si="2"/>
        <v>11111111</v>
      </c>
      <c r="E21" t="str">
        <f t="shared" si="3"/>
        <v>11111111</v>
      </c>
      <c r="F21" t="str">
        <f t="shared" si="4"/>
        <v>11111111</v>
      </c>
      <c r="G21" t="str">
        <f t="shared" si="5"/>
        <v>00000000</v>
      </c>
      <c r="I21">
        <f t="shared" si="6"/>
        <v>255</v>
      </c>
      <c r="J21">
        <f t="shared" si="7"/>
        <v>255</v>
      </c>
      <c r="K21">
        <f t="shared" si="8"/>
        <v>255</v>
      </c>
      <c r="L21">
        <f t="shared" si="9"/>
        <v>0</v>
      </c>
      <c r="N21">
        <f t="shared" si="11"/>
        <v>10</v>
      </c>
      <c r="O21">
        <f t="shared" si="12"/>
        <v>20</v>
      </c>
      <c r="P21">
        <f t="shared" si="13"/>
        <v>0</v>
      </c>
      <c r="Q21">
        <f t="shared" si="14"/>
        <v>1</v>
      </c>
    </row>
    <row r="22" spans="2:17" x14ac:dyDescent="0.35">
      <c r="B22">
        <v>24</v>
      </c>
      <c r="C22" t="str">
        <f t="shared" si="1"/>
        <v>11111111111111111111111100000000</v>
      </c>
      <c r="D22" t="str">
        <f t="shared" si="2"/>
        <v>11111111</v>
      </c>
      <c r="E22" t="str">
        <f t="shared" si="3"/>
        <v>11111111</v>
      </c>
      <c r="F22" t="str">
        <f t="shared" si="4"/>
        <v>11111111</v>
      </c>
      <c r="G22" t="str">
        <f t="shared" si="5"/>
        <v>00000000</v>
      </c>
      <c r="I22">
        <f t="shared" si="6"/>
        <v>255</v>
      </c>
      <c r="J22">
        <f t="shared" si="7"/>
        <v>255</v>
      </c>
      <c r="K22">
        <f t="shared" si="8"/>
        <v>255</v>
      </c>
      <c r="L22">
        <f t="shared" si="9"/>
        <v>0</v>
      </c>
      <c r="N22">
        <f t="shared" si="11"/>
        <v>10</v>
      </c>
      <c r="O22">
        <f t="shared" si="12"/>
        <v>20</v>
      </c>
      <c r="P22">
        <f t="shared" si="13"/>
        <v>0</v>
      </c>
      <c r="Q22">
        <f t="shared" si="14"/>
        <v>1</v>
      </c>
    </row>
    <row r="23" spans="2:17" x14ac:dyDescent="0.35">
      <c r="B23">
        <v>24</v>
      </c>
      <c r="C23" t="str">
        <f t="shared" si="1"/>
        <v>11111111111111111111111100000000</v>
      </c>
      <c r="D23" t="str">
        <f t="shared" si="2"/>
        <v>11111111</v>
      </c>
      <c r="E23" t="str">
        <f t="shared" si="3"/>
        <v>11111111</v>
      </c>
      <c r="F23" t="str">
        <f t="shared" si="4"/>
        <v>11111111</v>
      </c>
      <c r="G23" t="str">
        <f t="shared" si="5"/>
        <v>00000000</v>
      </c>
      <c r="I23">
        <f t="shared" si="6"/>
        <v>255</v>
      </c>
      <c r="J23">
        <f t="shared" si="7"/>
        <v>255</v>
      </c>
      <c r="K23">
        <f t="shared" si="8"/>
        <v>255</v>
      </c>
      <c r="L23">
        <f t="shared" si="9"/>
        <v>0</v>
      </c>
      <c r="N23">
        <f t="shared" si="11"/>
        <v>10</v>
      </c>
      <c r="O23">
        <f t="shared" si="12"/>
        <v>20</v>
      </c>
      <c r="P23">
        <f t="shared" si="13"/>
        <v>0</v>
      </c>
      <c r="Q23">
        <f t="shared" si="14"/>
        <v>1</v>
      </c>
    </row>
    <row r="24" spans="2:17" x14ac:dyDescent="0.35">
      <c r="B24">
        <v>24</v>
      </c>
      <c r="C24" t="str">
        <f t="shared" si="1"/>
        <v>11111111111111111111111100000000</v>
      </c>
      <c r="D24" t="str">
        <f t="shared" si="2"/>
        <v>11111111</v>
      </c>
      <c r="E24" t="str">
        <f t="shared" si="3"/>
        <v>11111111</v>
      </c>
      <c r="F24" t="str">
        <f t="shared" si="4"/>
        <v>11111111</v>
      </c>
      <c r="G24" t="str">
        <f t="shared" si="5"/>
        <v>00000000</v>
      </c>
      <c r="I24">
        <f t="shared" si="6"/>
        <v>255</v>
      </c>
      <c r="J24">
        <f t="shared" si="7"/>
        <v>255</v>
      </c>
      <c r="K24">
        <f t="shared" si="8"/>
        <v>255</v>
      </c>
      <c r="L24">
        <f t="shared" si="9"/>
        <v>0</v>
      </c>
      <c r="N24">
        <f t="shared" si="11"/>
        <v>10</v>
      </c>
      <c r="O24">
        <f t="shared" si="12"/>
        <v>20</v>
      </c>
      <c r="P24">
        <f t="shared" si="13"/>
        <v>0</v>
      </c>
      <c r="Q24">
        <f t="shared" si="14"/>
        <v>1</v>
      </c>
    </row>
    <row r="25" spans="2:17" x14ac:dyDescent="0.35">
      <c r="B25">
        <v>24</v>
      </c>
      <c r="C25" t="str">
        <f t="shared" si="1"/>
        <v>11111111111111111111111100000000</v>
      </c>
      <c r="D25" t="str">
        <f t="shared" si="2"/>
        <v>11111111</v>
      </c>
      <c r="E25" t="str">
        <f t="shared" si="3"/>
        <v>11111111</v>
      </c>
      <c r="F25" t="str">
        <f t="shared" si="4"/>
        <v>11111111</v>
      </c>
      <c r="G25" t="str">
        <f t="shared" si="5"/>
        <v>00000000</v>
      </c>
      <c r="I25">
        <f t="shared" si="6"/>
        <v>255</v>
      </c>
      <c r="J25">
        <f t="shared" si="7"/>
        <v>255</v>
      </c>
      <c r="K25">
        <f t="shared" si="8"/>
        <v>255</v>
      </c>
      <c r="L25">
        <f t="shared" si="9"/>
        <v>0</v>
      </c>
      <c r="N25">
        <f t="shared" si="11"/>
        <v>10</v>
      </c>
      <c r="O25">
        <f t="shared" si="12"/>
        <v>20</v>
      </c>
      <c r="P25">
        <f t="shared" si="13"/>
        <v>0</v>
      </c>
      <c r="Q25">
        <f t="shared" si="14"/>
        <v>1</v>
      </c>
    </row>
    <row r="26" spans="2:17" x14ac:dyDescent="0.35">
      <c r="B26">
        <v>24</v>
      </c>
      <c r="C26" t="str">
        <f t="shared" si="1"/>
        <v>11111111111111111111111100000000</v>
      </c>
      <c r="D26" t="str">
        <f t="shared" si="2"/>
        <v>11111111</v>
      </c>
      <c r="E26" t="str">
        <f t="shared" si="3"/>
        <v>11111111</v>
      </c>
      <c r="F26" t="str">
        <f t="shared" si="4"/>
        <v>11111111</v>
      </c>
      <c r="G26" t="str">
        <f t="shared" si="5"/>
        <v>00000000</v>
      </c>
      <c r="I26">
        <f t="shared" si="6"/>
        <v>255</v>
      </c>
      <c r="J26">
        <f t="shared" si="7"/>
        <v>255</v>
      </c>
      <c r="K26">
        <f t="shared" si="8"/>
        <v>255</v>
      </c>
      <c r="L26">
        <f t="shared" si="9"/>
        <v>0</v>
      </c>
      <c r="N26">
        <f t="shared" si="11"/>
        <v>10</v>
      </c>
      <c r="O26">
        <f t="shared" si="12"/>
        <v>20</v>
      </c>
      <c r="P26">
        <f t="shared" si="13"/>
        <v>0</v>
      </c>
      <c r="Q26">
        <f t="shared" si="14"/>
        <v>1</v>
      </c>
    </row>
    <row r="27" spans="2:17" x14ac:dyDescent="0.35">
      <c r="B27">
        <v>24</v>
      </c>
      <c r="C27" t="str">
        <f t="shared" si="1"/>
        <v>11111111111111111111111100000000</v>
      </c>
      <c r="D27" t="str">
        <f t="shared" si="2"/>
        <v>11111111</v>
      </c>
      <c r="E27" t="str">
        <f t="shared" si="3"/>
        <v>11111111</v>
      </c>
      <c r="F27" t="str">
        <f t="shared" si="4"/>
        <v>11111111</v>
      </c>
      <c r="G27" t="str">
        <f t="shared" si="5"/>
        <v>00000000</v>
      </c>
      <c r="I27">
        <f t="shared" si="6"/>
        <v>255</v>
      </c>
      <c r="J27">
        <f t="shared" si="7"/>
        <v>255</v>
      </c>
      <c r="K27">
        <f t="shared" si="8"/>
        <v>255</v>
      </c>
      <c r="L27">
        <f t="shared" si="9"/>
        <v>0</v>
      </c>
      <c r="N27">
        <f t="shared" si="11"/>
        <v>10</v>
      </c>
      <c r="O27">
        <f t="shared" si="12"/>
        <v>20</v>
      </c>
      <c r="P27">
        <f t="shared" si="13"/>
        <v>0</v>
      </c>
      <c r="Q27">
        <f t="shared" si="14"/>
        <v>1</v>
      </c>
    </row>
    <row r="28" spans="2:17" x14ac:dyDescent="0.35">
      <c r="B28">
        <v>24</v>
      </c>
      <c r="C28" t="str">
        <f t="shared" si="1"/>
        <v>11111111111111111111111100000000</v>
      </c>
      <c r="D28" t="str">
        <f t="shared" si="2"/>
        <v>11111111</v>
      </c>
      <c r="E28" t="str">
        <f t="shared" si="3"/>
        <v>11111111</v>
      </c>
      <c r="F28" t="str">
        <f t="shared" si="4"/>
        <v>11111111</v>
      </c>
      <c r="G28" t="str">
        <f t="shared" si="5"/>
        <v>00000000</v>
      </c>
      <c r="I28">
        <f t="shared" si="6"/>
        <v>255</v>
      </c>
      <c r="J28">
        <f t="shared" si="7"/>
        <v>255</v>
      </c>
      <c r="K28">
        <f t="shared" si="8"/>
        <v>255</v>
      </c>
      <c r="L28">
        <f t="shared" si="9"/>
        <v>0</v>
      </c>
      <c r="N28">
        <f t="shared" si="11"/>
        <v>10</v>
      </c>
      <c r="O28">
        <f t="shared" si="12"/>
        <v>20</v>
      </c>
      <c r="P28">
        <f t="shared" si="13"/>
        <v>0</v>
      </c>
      <c r="Q28">
        <f t="shared" si="14"/>
        <v>1</v>
      </c>
    </row>
    <row r="29" spans="2:17" x14ac:dyDescent="0.35">
      <c r="B29">
        <v>24</v>
      </c>
      <c r="C29" t="str">
        <f t="shared" si="1"/>
        <v>11111111111111111111111100000000</v>
      </c>
      <c r="D29" t="str">
        <f t="shared" si="2"/>
        <v>11111111</v>
      </c>
      <c r="E29" t="str">
        <f t="shared" si="3"/>
        <v>11111111</v>
      </c>
      <c r="F29" t="str">
        <f t="shared" si="4"/>
        <v>11111111</v>
      </c>
      <c r="G29" t="str">
        <f t="shared" si="5"/>
        <v>00000000</v>
      </c>
      <c r="I29">
        <f t="shared" si="6"/>
        <v>255</v>
      </c>
      <c r="J29">
        <f t="shared" si="7"/>
        <v>255</v>
      </c>
      <c r="K29">
        <f t="shared" si="8"/>
        <v>255</v>
      </c>
      <c r="L29">
        <f t="shared" si="9"/>
        <v>0</v>
      </c>
      <c r="N29">
        <f t="shared" si="11"/>
        <v>10</v>
      </c>
      <c r="O29">
        <f t="shared" si="12"/>
        <v>20</v>
      </c>
      <c r="P29">
        <f t="shared" si="13"/>
        <v>0</v>
      </c>
      <c r="Q29">
        <f t="shared" si="14"/>
        <v>1</v>
      </c>
    </row>
    <row r="30" spans="2:17" x14ac:dyDescent="0.35">
      <c r="B30">
        <v>24</v>
      </c>
      <c r="C30" t="str">
        <f t="shared" si="1"/>
        <v>11111111111111111111111100000000</v>
      </c>
      <c r="D30" t="str">
        <f t="shared" si="2"/>
        <v>11111111</v>
      </c>
      <c r="E30" t="str">
        <f t="shared" si="3"/>
        <v>11111111</v>
      </c>
      <c r="F30" t="str">
        <f t="shared" si="4"/>
        <v>11111111</v>
      </c>
      <c r="G30" t="str">
        <f t="shared" si="5"/>
        <v>00000000</v>
      </c>
      <c r="I30">
        <f t="shared" si="6"/>
        <v>255</v>
      </c>
      <c r="J30">
        <f t="shared" si="7"/>
        <v>255</v>
      </c>
      <c r="K30">
        <f t="shared" si="8"/>
        <v>255</v>
      </c>
      <c r="L30">
        <f t="shared" si="9"/>
        <v>0</v>
      </c>
      <c r="N30">
        <f t="shared" si="11"/>
        <v>10</v>
      </c>
      <c r="O30">
        <f t="shared" si="12"/>
        <v>20</v>
      </c>
      <c r="P30">
        <f t="shared" si="13"/>
        <v>0</v>
      </c>
      <c r="Q30">
        <f t="shared" si="14"/>
        <v>1</v>
      </c>
    </row>
    <row r="31" spans="2:17" x14ac:dyDescent="0.35">
      <c r="B31">
        <v>24</v>
      </c>
      <c r="C31" t="str">
        <f t="shared" si="1"/>
        <v>11111111111111111111111100000000</v>
      </c>
      <c r="D31" t="str">
        <f t="shared" si="2"/>
        <v>11111111</v>
      </c>
      <c r="E31" t="str">
        <f t="shared" si="3"/>
        <v>11111111</v>
      </c>
      <c r="F31" t="str">
        <f t="shared" si="4"/>
        <v>11111111</v>
      </c>
      <c r="G31" t="str">
        <f t="shared" si="5"/>
        <v>00000000</v>
      </c>
      <c r="I31">
        <f t="shared" si="6"/>
        <v>255</v>
      </c>
      <c r="J31">
        <f t="shared" si="7"/>
        <v>255</v>
      </c>
      <c r="K31">
        <f t="shared" si="8"/>
        <v>255</v>
      </c>
      <c r="L31">
        <f t="shared" si="9"/>
        <v>0</v>
      </c>
      <c r="N31">
        <f t="shared" si="11"/>
        <v>10</v>
      </c>
      <c r="O31">
        <f t="shared" si="12"/>
        <v>20</v>
      </c>
      <c r="P31">
        <f t="shared" si="13"/>
        <v>0</v>
      </c>
      <c r="Q31">
        <f t="shared" si="14"/>
        <v>1</v>
      </c>
    </row>
    <row r="32" spans="2:17" x14ac:dyDescent="0.35">
      <c r="B32">
        <v>24</v>
      </c>
      <c r="C32" t="str">
        <f t="shared" si="1"/>
        <v>11111111111111111111111100000000</v>
      </c>
      <c r="D32" t="str">
        <f t="shared" si="2"/>
        <v>11111111</v>
      </c>
      <c r="E32" t="str">
        <f t="shared" si="3"/>
        <v>11111111</v>
      </c>
      <c r="F32" t="str">
        <f t="shared" si="4"/>
        <v>11111111</v>
      </c>
      <c r="G32" t="str">
        <f t="shared" si="5"/>
        <v>00000000</v>
      </c>
      <c r="I32">
        <f t="shared" si="6"/>
        <v>255</v>
      </c>
      <c r="J32">
        <f t="shared" si="7"/>
        <v>255</v>
      </c>
      <c r="K32">
        <f t="shared" si="8"/>
        <v>255</v>
      </c>
      <c r="L32">
        <f t="shared" si="9"/>
        <v>0</v>
      </c>
      <c r="N32">
        <f t="shared" si="11"/>
        <v>10</v>
      </c>
      <c r="O32">
        <f t="shared" si="12"/>
        <v>20</v>
      </c>
      <c r="P32">
        <f t="shared" si="13"/>
        <v>0</v>
      </c>
      <c r="Q32">
        <f t="shared" si="14"/>
        <v>1</v>
      </c>
    </row>
    <row r="33" spans="2:17" x14ac:dyDescent="0.35">
      <c r="B33">
        <v>24</v>
      </c>
      <c r="C33" t="str">
        <f t="shared" si="1"/>
        <v>11111111111111111111111100000000</v>
      </c>
      <c r="D33" t="str">
        <f t="shared" si="2"/>
        <v>11111111</v>
      </c>
      <c r="E33" t="str">
        <f t="shared" si="3"/>
        <v>11111111</v>
      </c>
      <c r="F33" t="str">
        <f t="shared" si="4"/>
        <v>11111111</v>
      </c>
      <c r="G33" t="str">
        <f t="shared" si="5"/>
        <v>00000000</v>
      </c>
      <c r="I33">
        <f t="shared" si="6"/>
        <v>255</v>
      </c>
      <c r="J33">
        <f t="shared" si="7"/>
        <v>255</v>
      </c>
      <c r="K33">
        <f t="shared" si="8"/>
        <v>255</v>
      </c>
      <c r="L33">
        <f t="shared" si="9"/>
        <v>0</v>
      </c>
      <c r="N33">
        <f t="shared" si="11"/>
        <v>10</v>
      </c>
      <c r="O33">
        <f t="shared" si="12"/>
        <v>20</v>
      </c>
      <c r="P33">
        <f t="shared" si="13"/>
        <v>0</v>
      </c>
      <c r="Q33">
        <f t="shared" si="14"/>
        <v>1</v>
      </c>
    </row>
    <row r="34" spans="2:17" x14ac:dyDescent="0.35">
      <c r="B34">
        <v>24</v>
      </c>
      <c r="C34" t="str">
        <f t="shared" si="1"/>
        <v>11111111111111111111111100000000</v>
      </c>
      <c r="D34" t="str">
        <f t="shared" si="2"/>
        <v>11111111</v>
      </c>
      <c r="E34" t="str">
        <f t="shared" si="3"/>
        <v>11111111</v>
      </c>
      <c r="F34" t="str">
        <f t="shared" si="4"/>
        <v>11111111</v>
      </c>
      <c r="G34" t="str">
        <f t="shared" si="5"/>
        <v>00000000</v>
      </c>
      <c r="I34">
        <f t="shared" si="6"/>
        <v>255</v>
      </c>
      <c r="J34">
        <f t="shared" si="7"/>
        <v>255</v>
      </c>
      <c r="K34">
        <f t="shared" si="8"/>
        <v>255</v>
      </c>
      <c r="L34">
        <f t="shared" si="9"/>
        <v>0</v>
      </c>
      <c r="N34">
        <f t="shared" si="11"/>
        <v>10</v>
      </c>
      <c r="O34">
        <f t="shared" si="12"/>
        <v>20</v>
      </c>
      <c r="P34">
        <f t="shared" si="13"/>
        <v>0</v>
      </c>
      <c r="Q34">
        <f t="shared" si="14"/>
        <v>1</v>
      </c>
    </row>
    <row r="35" spans="2:17" x14ac:dyDescent="0.35">
      <c r="B35">
        <v>24</v>
      </c>
      <c r="C35" t="str">
        <f t="shared" si="1"/>
        <v>11111111111111111111111100000000</v>
      </c>
      <c r="D35" t="str">
        <f t="shared" si="2"/>
        <v>11111111</v>
      </c>
      <c r="E35" t="str">
        <f t="shared" si="3"/>
        <v>11111111</v>
      </c>
      <c r="F35" t="str">
        <f t="shared" si="4"/>
        <v>11111111</v>
      </c>
      <c r="G35" t="str">
        <f t="shared" si="5"/>
        <v>00000000</v>
      </c>
      <c r="I35">
        <f t="shared" si="6"/>
        <v>255</v>
      </c>
      <c r="J35">
        <f t="shared" si="7"/>
        <v>255</v>
      </c>
      <c r="K35">
        <f t="shared" si="8"/>
        <v>255</v>
      </c>
      <c r="L35">
        <f t="shared" si="9"/>
        <v>0</v>
      </c>
      <c r="N35">
        <f t="shared" si="11"/>
        <v>10</v>
      </c>
      <c r="O35">
        <f t="shared" si="12"/>
        <v>20</v>
      </c>
      <c r="P35">
        <f t="shared" si="13"/>
        <v>0</v>
      </c>
      <c r="Q35">
        <f t="shared" si="14"/>
        <v>1</v>
      </c>
    </row>
    <row r="36" spans="2:17" x14ac:dyDescent="0.35">
      <c r="B36">
        <v>24</v>
      </c>
      <c r="C36" t="str">
        <f t="shared" si="1"/>
        <v>11111111111111111111111100000000</v>
      </c>
      <c r="D36" t="str">
        <f t="shared" si="2"/>
        <v>11111111</v>
      </c>
      <c r="E36" t="str">
        <f t="shared" si="3"/>
        <v>11111111</v>
      </c>
      <c r="F36" t="str">
        <f t="shared" si="4"/>
        <v>11111111</v>
      </c>
      <c r="G36" t="str">
        <f t="shared" si="5"/>
        <v>00000000</v>
      </c>
      <c r="I36">
        <f t="shared" si="6"/>
        <v>255</v>
      </c>
      <c r="J36">
        <f t="shared" si="7"/>
        <v>255</v>
      </c>
      <c r="K36">
        <f t="shared" si="8"/>
        <v>255</v>
      </c>
      <c r="L36">
        <f t="shared" si="9"/>
        <v>0</v>
      </c>
      <c r="N36">
        <f t="shared" si="11"/>
        <v>10</v>
      </c>
      <c r="O36">
        <f t="shared" si="12"/>
        <v>20</v>
      </c>
      <c r="P36">
        <f t="shared" si="13"/>
        <v>0</v>
      </c>
      <c r="Q36">
        <f t="shared" si="14"/>
        <v>1</v>
      </c>
    </row>
    <row r="37" spans="2:17" x14ac:dyDescent="0.35">
      <c r="B37">
        <v>24</v>
      </c>
      <c r="C37" t="str">
        <f t="shared" si="1"/>
        <v>11111111111111111111111100000000</v>
      </c>
      <c r="D37" t="str">
        <f t="shared" si="2"/>
        <v>11111111</v>
      </c>
      <c r="E37" t="str">
        <f t="shared" si="3"/>
        <v>11111111</v>
      </c>
      <c r="F37" t="str">
        <f t="shared" si="4"/>
        <v>11111111</v>
      </c>
      <c r="G37" t="str">
        <f t="shared" si="5"/>
        <v>00000000</v>
      </c>
      <c r="I37">
        <f t="shared" si="6"/>
        <v>255</v>
      </c>
      <c r="J37">
        <f t="shared" si="7"/>
        <v>255</v>
      </c>
      <c r="K37">
        <f t="shared" si="8"/>
        <v>255</v>
      </c>
      <c r="L37">
        <f t="shared" si="9"/>
        <v>0</v>
      </c>
      <c r="N37">
        <f t="shared" si="11"/>
        <v>10</v>
      </c>
      <c r="O37">
        <f t="shared" si="12"/>
        <v>20</v>
      </c>
      <c r="P37">
        <f t="shared" si="13"/>
        <v>0</v>
      </c>
      <c r="Q37">
        <f t="shared" si="14"/>
        <v>1</v>
      </c>
    </row>
    <row r="38" spans="2:17" x14ac:dyDescent="0.35">
      <c r="B38">
        <v>24</v>
      </c>
      <c r="C38" t="str">
        <f t="shared" si="1"/>
        <v>11111111111111111111111100000000</v>
      </c>
      <c r="D38" t="str">
        <f t="shared" si="2"/>
        <v>11111111</v>
      </c>
      <c r="E38" t="str">
        <f t="shared" si="3"/>
        <v>11111111</v>
      </c>
      <c r="F38" t="str">
        <f t="shared" si="4"/>
        <v>11111111</v>
      </c>
      <c r="G38" t="str">
        <f t="shared" si="5"/>
        <v>00000000</v>
      </c>
      <c r="I38">
        <f t="shared" si="6"/>
        <v>255</v>
      </c>
      <c r="J38">
        <f t="shared" si="7"/>
        <v>255</v>
      </c>
      <c r="K38">
        <f t="shared" si="8"/>
        <v>255</v>
      </c>
      <c r="L38">
        <f t="shared" si="9"/>
        <v>0</v>
      </c>
      <c r="N38">
        <f t="shared" si="11"/>
        <v>10</v>
      </c>
      <c r="O38">
        <f t="shared" si="12"/>
        <v>20</v>
      </c>
      <c r="P38">
        <f t="shared" si="13"/>
        <v>0</v>
      </c>
      <c r="Q38">
        <f t="shared" si="14"/>
        <v>1</v>
      </c>
    </row>
    <row r="39" spans="2:17" x14ac:dyDescent="0.35">
      <c r="B39">
        <v>24</v>
      </c>
      <c r="C39" t="str">
        <f t="shared" si="1"/>
        <v>11111111111111111111111100000000</v>
      </c>
      <c r="D39" t="str">
        <f t="shared" si="2"/>
        <v>11111111</v>
      </c>
      <c r="E39" t="str">
        <f t="shared" si="3"/>
        <v>11111111</v>
      </c>
      <c r="F39" t="str">
        <f t="shared" si="4"/>
        <v>11111111</v>
      </c>
      <c r="G39" t="str">
        <f t="shared" si="5"/>
        <v>00000000</v>
      </c>
      <c r="I39">
        <f t="shared" si="6"/>
        <v>255</v>
      </c>
      <c r="J39">
        <f t="shared" si="7"/>
        <v>255</v>
      </c>
      <c r="K39">
        <f t="shared" si="8"/>
        <v>255</v>
      </c>
      <c r="L39">
        <f t="shared" si="9"/>
        <v>0</v>
      </c>
      <c r="N39">
        <f t="shared" si="11"/>
        <v>10</v>
      </c>
      <c r="O39">
        <f t="shared" si="12"/>
        <v>20</v>
      </c>
      <c r="P39">
        <f t="shared" si="13"/>
        <v>0</v>
      </c>
      <c r="Q39">
        <f t="shared" si="14"/>
        <v>1</v>
      </c>
    </row>
    <row r="40" spans="2:17" x14ac:dyDescent="0.35">
      <c r="B40">
        <v>24</v>
      </c>
      <c r="C40" t="str">
        <f t="shared" si="1"/>
        <v>11111111111111111111111100000000</v>
      </c>
      <c r="D40" t="str">
        <f t="shared" si="2"/>
        <v>11111111</v>
      </c>
      <c r="E40" t="str">
        <f t="shared" si="3"/>
        <v>11111111</v>
      </c>
      <c r="F40" t="str">
        <f t="shared" si="4"/>
        <v>11111111</v>
      </c>
      <c r="G40" t="str">
        <f t="shared" si="5"/>
        <v>00000000</v>
      </c>
      <c r="I40">
        <f t="shared" si="6"/>
        <v>255</v>
      </c>
      <c r="J40">
        <f t="shared" si="7"/>
        <v>255</v>
      </c>
      <c r="K40">
        <f t="shared" si="8"/>
        <v>255</v>
      </c>
      <c r="L40">
        <f t="shared" si="9"/>
        <v>0</v>
      </c>
      <c r="N40">
        <f t="shared" si="11"/>
        <v>10</v>
      </c>
      <c r="O40">
        <f t="shared" si="12"/>
        <v>20</v>
      </c>
      <c r="P40">
        <f t="shared" si="13"/>
        <v>0</v>
      </c>
      <c r="Q40">
        <f t="shared" si="14"/>
        <v>1</v>
      </c>
    </row>
    <row r="41" spans="2:17" x14ac:dyDescent="0.35">
      <c r="B41">
        <v>24</v>
      </c>
      <c r="C41" t="str">
        <f t="shared" si="1"/>
        <v>11111111111111111111111100000000</v>
      </c>
      <c r="D41" t="str">
        <f t="shared" si="2"/>
        <v>11111111</v>
      </c>
      <c r="E41" t="str">
        <f t="shared" si="3"/>
        <v>11111111</v>
      </c>
      <c r="F41" t="str">
        <f t="shared" si="4"/>
        <v>11111111</v>
      </c>
      <c r="G41" t="str">
        <f t="shared" si="5"/>
        <v>00000000</v>
      </c>
      <c r="I41">
        <f t="shared" si="6"/>
        <v>255</v>
      </c>
      <c r="J41">
        <f t="shared" si="7"/>
        <v>255</v>
      </c>
      <c r="K41">
        <f t="shared" si="8"/>
        <v>255</v>
      </c>
      <c r="L41">
        <f t="shared" si="9"/>
        <v>0</v>
      </c>
      <c r="N41">
        <f t="shared" si="11"/>
        <v>10</v>
      </c>
      <c r="O41">
        <f t="shared" si="12"/>
        <v>20</v>
      </c>
      <c r="P41">
        <f t="shared" si="13"/>
        <v>0</v>
      </c>
      <c r="Q41">
        <f t="shared" si="14"/>
        <v>1</v>
      </c>
    </row>
    <row r="42" spans="2:17" x14ac:dyDescent="0.35">
      <c r="B42">
        <v>24</v>
      </c>
      <c r="C42" t="str">
        <f t="shared" si="1"/>
        <v>11111111111111111111111100000000</v>
      </c>
      <c r="D42" t="str">
        <f t="shared" si="2"/>
        <v>11111111</v>
      </c>
      <c r="E42" t="str">
        <f t="shared" si="3"/>
        <v>11111111</v>
      </c>
      <c r="F42" t="str">
        <f t="shared" si="4"/>
        <v>11111111</v>
      </c>
      <c r="G42" t="str">
        <f t="shared" si="5"/>
        <v>00000000</v>
      </c>
      <c r="I42">
        <f t="shared" si="6"/>
        <v>255</v>
      </c>
      <c r="J42">
        <f t="shared" si="7"/>
        <v>255</v>
      </c>
      <c r="K42">
        <f t="shared" si="8"/>
        <v>255</v>
      </c>
      <c r="L42">
        <f t="shared" si="9"/>
        <v>0</v>
      </c>
      <c r="N42">
        <f t="shared" si="11"/>
        <v>10</v>
      </c>
      <c r="O42">
        <f t="shared" si="12"/>
        <v>20</v>
      </c>
      <c r="P42">
        <f t="shared" si="13"/>
        <v>0</v>
      </c>
      <c r="Q42">
        <f t="shared" si="14"/>
        <v>1</v>
      </c>
    </row>
    <row r="43" spans="2:17" x14ac:dyDescent="0.35">
      <c r="B43">
        <v>24</v>
      </c>
      <c r="C43" t="str">
        <f t="shared" si="1"/>
        <v>11111111111111111111111100000000</v>
      </c>
      <c r="D43" t="str">
        <f t="shared" si="2"/>
        <v>11111111</v>
      </c>
      <c r="E43" t="str">
        <f t="shared" si="3"/>
        <v>11111111</v>
      </c>
      <c r="F43" t="str">
        <f t="shared" si="4"/>
        <v>11111111</v>
      </c>
      <c r="G43" t="str">
        <f t="shared" si="5"/>
        <v>00000000</v>
      </c>
      <c r="I43">
        <f t="shared" si="6"/>
        <v>255</v>
      </c>
      <c r="J43">
        <f t="shared" si="7"/>
        <v>255</v>
      </c>
      <c r="K43">
        <f t="shared" si="8"/>
        <v>255</v>
      </c>
      <c r="L43">
        <f t="shared" si="9"/>
        <v>0</v>
      </c>
      <c r="N43">
        <f t="shared" si="11"/>
        <v>10</v>
      </c>
      <c r="O43">
        <f t="shared" si="12"/>
        <v>20</v>
      </c>
      <c r="P43">
        <f t="shared" si="13"/>
        <v>0</v>
      </c>
      <c r="Q43">
        <f t="shared" si="14"/>
        <v>1</v>
      </c>
    </row>
    <row r="44" spans="2:17" x14ac:dyDescent="0.35">
      <c r="B44">
        <v>24</v>
      </c>
      <c r="C44" t="str">
        <f t="shared" si="1"/>
        <v>11111111111111111111111100000000</v>
      </c>
      <c r="D44" t="str">
        <f t="shared" si="2"/>
        <v>11111111</v>
      </c>
      <c r="E44" t="str">
        <f t="shared" si="3"/>
        <v>11111111</v>
      </c>
      <c r="F44" t="str">
        <f t="shared" si="4"/>
        <v>11111111</v>
      </c>
      <c r="G44" t="str">
        <f t="shared" si="5"/>
        <v>00000000</v>
      </c>
      <c r="I44">
        <f t="shared" si="6"/>
        <v>255</v>
      </c>
      <c r="J44">
        <f t="shared" si="7"/>
        <v>255</v>
      </c>
      <c r="K44">
        <f t="shared" si="8"/>
        <v>255</v>
      </c>
      <c r="L44">
        <f t="shared" si="9"/>
        <v>0</v>
      </c>
      <c r="N44">
        <f t="shared" si="11"/>
        <v>10</v>
      </c>
      <c r="O44">
        <f t="shared" si="12"/>
        <v>20</v>
      </c>
      <c r="P44">
        <f t="shared" si="13"/>
        <v>0</v>
      </c>
      <c r="Q44">
        <f t="shared" si="14"/>
        <v>1</v>
      </c>
    </row>
    <row r="45" spans="2:17" x14ac:dyDescent="0.35">
      <c r="B45">
        <v>24</v>
      </c>
      <c r="C45" t="str">
        <f t="shared" si="1"/>
        <v>11111111111111111111111100000000</v>
      </c>
      <c r="D45" t="str">
        <f t="shared" si="2"/>
        <v>11111111</v>
      </c>
      <c r="E45" t="str">
        <f t="shared" si="3"/>
        <v>11111111</v>
      </c>
      <c r="F45" t="str">
        <f t="shared" si="4"/>
        <v>11111111</v>
      </c>
      <c r="G45" t="str">
        <f t="shared" si="5"/>
        <v>00000000</v>
      </c>
      <c r="I45">
        <f t="shared" si="6"/>
        <v>255</v>
      </c>
      <c r="J45">
        <f t="shared" si="7"/>
        <v>255</v>
      </c>
      <c r="K45">
        <f t="shared" si="8"/>
        <v>255</v>
      </c>
      <c r="L45">
        <f t="shared" si="9"/>
        <v>0</v>
      </c>
      <c r="N45">
        <f t="shared" si="11"/>
        <v>10</v>
      </c>
      <c r="O45">
        <f t="shared" si="12"/>
        <v>20</v>
      </c>
      <c r="P45">
        <f t="shared" si="13"/>
        <v>0</v>
      </c>
      <c r="Q45">
        <f t="shared" si="14"/>
        <v>1</v>
      </c>
    </row>
    <row r="46" spans="2:17" x14ac:dyDescent="0.35">
      <c r="B46">
        <v>24</v>
      </c>
      <c r="C46" t="str">
        <f t="shared" si="1"/>
        <v>11111111111111111111111100000000</v>
      </c>
      <c r="D46" t="str">
        <f t="shared" si="2"/>
        <v>11111111</v>
      </c>
      <c r="E46" t="str">
        <f t="shared" si="3"/>
        <v>11111111</v>
      </c>
      <c r="F46" t="str">
        <f t="shared" si="4"/>
        <v>11111111</v>
      </c>
      <c r="G46" t="str">
        <f t="shared" si="5"/>
        <v>00000000</v>
      </c>
      <c r="I46">
        <f t="shared" si="6"/>
        <v>255</v>
      </c>
      <c r="J46">
        <f t="shared" si="7"/>
        <v>255</v>
      </c>
      <c r="K46">
        <f t="shared" si="8"/>
        <v>255</v>
      </c>
      <c r="L46">
        <f t="shared" si="9"/>
        <v>0</v>
      </c>
      <c r="N46">
        <f t="shared" si="11"/>
        <v>10</v>
      </c>
      <c r="O46">
        <f t="shared" si="12"/>
        <v>20</v>
      </c>
      <c r="P46">
        <f t="shared" si="13"/>
        <v>0</v>
      </c>
      <c r="Q46">
        <f t="shared" si="14"/>
        <v>1</v>
      </c>
    </row>
    <row r="47" spans="2:17" x14ac:dyDescent="0.35">
      <c r="B47">
        <v>24</v>
      </c>
      <c r="C47" t="str">
        <f t="shared" si="1"/>
        <v>11111111111111111111111100000000</v>
      </c>
      <c r="D47" t="str">
        <f t="shared" si="2"/>
        <v>11111111</v>
      </c>
      <c r="E47" t="str">
        <f t="shared" si="3"/>
        <v>11111111</v>
      </c>
      <c r="F47" t="str">
        <f t="shared" si="4"/>
        <v>11111111</v>
      </c>
      <c r="G47" t="str">
        <f t="shared" si="5"/>
        <v>00000000</v>
      </c>
      <c r="I47">
        <f t="shared" si="6"/>
        <v>255</v>
      </c>
      <c r="J47">
        <f t="shared" si="7"/>
        <v>255</v>
      </c>
      <c r="K47">
        <f t="shared" si="8"/>
        <v>255</v>
      </c>
      <c r="L47">
        <f t="shared" si="9"/>
        <v>0</v>
      </c>
      <c r="N47">
        <f t="shared" si="11"/>
        <v>10</v>
      </c>
      <c r="O47">
        <f t="shared" si="12"/>
        <v>20</v>
      </c>
      <c r="P47">
        <f t="shared" si="13"/>
        <v>0</v>
      </c>
      <c r="Q47">
        <f t="shared" si="14"/>
        <v>1</v>
      </c>
    </row>
    <row r="48" spans="2:17" x14ac:dyDescent="0.35">
      <c r="B48">
        <v>24</v>
      </c>
      <c r="C48" t="str">
        <f t="shared" si="1"/>
        <v>11111111111111111111111100000000</v>
      </c>
      <c r="D48" t="str">
        <f t="shared" si="2"/>
        <v>11111111</v>
      </c>
      <c r="E48" t="str">
        <f t="shared" si="3"/>
        <v>11111111</v>
      </c>
      <c r="F48" t="str">
        <f t="shared" si="4"/>
        <v>11111111</v>
      </c>
      <c r="G48" t="str">
        <f t="shared" si="5"/>
        <v>00000000</v>
      </c>
      <c r="I48">
        <f t="shared" si="6"/>
        <v>255</v>
      </c>
      <c r="J48">
        <f t="shared" si="7"/>
        <v>255</v>
      </c>
      <c r="K48">
        <f t="shared" si="8"/>
        <v>255</v>
      </c>
      <c r="L48">
        <f t="shared" si="9"/>
        <v>0</v>
      </c>
      <c r="N48">
        <f t="shared" si="11"/>
        <v>10</v>
      </c>
      <c r="O48">
        <f t="shared" si="12"/>
        <v>20</v>
      </c>
      <c r="P48">
        <f t="shared" si="13"/>
        <v>0</v>
      </c>
      <c r="Q48">
        <f t="shared" si="14"/>
        <v>1</v>
      </c>
    </row>
    <row r="49" spans="2:17" x14ac:dyDescent="0.35">
      <c r="B49">
        <v>24</v>
      </c>
      <c r="C49" t="str">
        <f t="shared" si="1"/>
        <v>11111111111111111111111100000000</v>
      </c>
      <c r="D49" t="str">
        <f t="shared" si="2"/>
        <v>11111111</v>
      </c>
      <c r="E49" t="str">
        <f t="shared" si="3"/>
        <v>11111111</v>
      </c>
      <c r="F49" t="str">
        <f t="shared" si="4"/>
        <v>11111111</v>
      </c>
      <c r="G49" t="str">
        <f t="shared" si="5"/>
        <v>00000000</v>
      </c>
      <c r="I49">
        <f t="shared" si="6"/>
        <v>255</v>
      </c>
      <c r="J49">
        <f t="shared" si="7"/>
        <v>255</v>
      </c>
      <c r="K49">
        <f t="shared" si="8"/>
        <v>255</v>
      </c>
      <c r="L49">
        <f t="shared" si="9"/>
        <v>0</v>
      </c>
      <c r="N49">
        <f t="shared" si="11"/>
        <v>10</v>
      </c>
      <c r="O49">
        <f t="shared" si="12"/>
        <v>20</v>
      </c>
      <c r="P49">
        <f t="shared" si="13"/>
        <v>0</v>
      </c>
      <c r="Q49">
        <f t="shared" si="14"/>
        <v>1</v>
      </c>
    </row>
    <row r="50" spans="2:17" x14ac:dyDescent="0.35">
      <c r="B50">
        <v>24</v>
      </c>
      <c r="C50" t="str">
        <f t="shared" si="1"/>
        <v>11111111111111111111111100000000</v>
      </c>
      <c r="D50" t="str">
        <f t="shared" si="2"/>
        <v>11111111</v>
      </c>
      <c r="E50" t="str">
        <f t="shared" si="3"/>
        <v>11111111</v>
      </c>
      <c r="F50" t="str">
        <f t="shared" si="4"/>
        <v>11111111</v>
      </c>
      <c r="G50" t="str">
        <f t="shared" si="5"/>
        <v>00000000</v>
      </c>
      <c r="I50">
        <f t="shared" si="6"/>
        <v>255</v>
      </c>
      <c r="J50">
        <f t="shared" si="7"/>
        <v>255</v>
      </c>
      <c r="K50">
        <f t="shared" si="8"/>
        <v>255</v>
      </c>
      <c r="L50">
        <f t="shared" si="9"/>
        <v>0</v>
      </c>
      <c r="N50">
        <f t="shared" si="11"/>
        <v>10</v>
      </c>
      <c r="O50">
        <f t="shared" si="12"/>
        <v>20</v>
      </c>
      <c r="P50">
        <f t="shared" si="13"/>
        <v>0</v>
      </c>
      <c r="Q50">
        <f t="shared" si="14"/>
        <v>1</v>
      </c>
    </row>
    <row r="51" spans="2:17" x14ac:dyDescent="0.35">
      <c r="B51">
        <v>24</v>
      </c>
      <c r="C51" t="str">
        <f t="shared" si="1"/>
        <v>11111111111111111111111100000000</v>
      </c>
      <c r="D51" t="str">
        <f t="shared" si="2"/>
        <v>11111111</v>
      </c>
      <c r="E51" t="str">
        <f t="shared" si="3"/>
        <v>11111111</v>
      </c>
      <c r="F51" t="str">
        <f t="shared" si="4"/>
        <v>11111111</v>
      </c>
      <c r="G51" t="str">
        <f t="shared" si="5"/>
        <v>00000000</v>
      </c>
      <c r="I51">
        <f t="shared" si="6"/>
        <v>255</v>
      </c>
      <c r="J51">
        <f t="shared" si="7"/>
        <v>255</v>
      </c>
      <c r="K51">
        <f t="shared" si="8"/>
        <v>255</v>
      </c>
      <c r="L51">
        <f t="shared" si="9"/>
        <v>0</v>
      </c>
      <c r="N51">
        <f t="shared" si="11"/>
        <v>10</v>
      </c>
      <c r="O51">
        <f t="shared" si="12"/>
        <v>20</v>
      </c>
      <c r="P51">
        <f t="shared" si="13"/>
        <v>0</v>
      </c>
      <c r="Q51">
        <f t="shared" si="14"/>
        <v>1</v>
      </c>
    </row>
    <row r="52" spans="2:17" x14ac:dyDescent="0.35">
      <c r="B52">
        <v>24</v>
      </c>
      <c r="C52" t="str">
        <f t="shared" si="1"/>
        <v>11111111111111111111111100000000</v>
      </c>
      <c r="D52" t="str">
        <f t="shared" si="2"/>
        <v>11111111</v>
      </c>
      <c r="E52" t="str">
        <f t="shared" si="3"/>
        <v>11111111</v>
      </c>
      <c r="F52" t="str">
        <f t="shared" si="4"/>
        <v>11111111</v>
      </c>
      <c r="G52" t="str">
        <f t="shared" si="5"/>
        <v>00000000</v>
      </c>
      <c r="I52">
        <f t="shared" si="6"/>
        <v>255</v>
      </c>
      <c r="J52">
        <f t="shared" si="7"/>
        <v>255</v>
      </c>
      <c r="K52">
        <f t="shared" si="8"/>
        <v>255</v>
      </c>
      <c r="L52">
        <f t="shared" si="9"/>
        <v>0</v>
      </c>
      <c r="N52">
        <f t="shared" si="11"/>
        <v>10</v>
      </c>
      <c r="O52">
        <f t="shared" si="12"/>
        <v>20</v>
      </c>
      <c r="P52">
        <f t="shared" si="13"/>
        <v>0</v>
      </c>
      <c r="Q52">
        <f t="shared" si="14"/>
        <v>1</v>
      </c>
    </row>
    <row r="53" spans="2:17" x14ac:dyDescent="0.35">
      <c r="B53">
        <v>24</v>
      </c>
      <c r="C53" t="str">
        <f t="shared" si="1"/>
        <v>11111111111111111111111100000000</v>
      </c>
      <c r="D53" t="str">
        <f t="shared" si="2"/>
        <v>11111111</v>
      </c>
      <c r="E53" t="str">
        <f t="shared" si="3"/>
        <v>11111111</v>
      </c>
      <c r="F53" t="str">
        <f t="shared" si="4"/>
        <v>11111111</v>
      </c>
      <c r="G53" t="str">
        <f t="shared" si="5"/>
        <v>00000000</v>
      </c>
      <c r="I53">
        <f t="shared" si="6"/>
        <v>255</v>
      </c>
      <c r="J53">
        <f t="shared" si="7"/>
        <v>255</v>
      </c>
      <c r="K53">
        <f t="shared" si="8"/>
        <v>255</v>
      </c>
      <c r="L53">
        <f t="shared" si="9"/>
        <v>0</v>
      </c>
      <c r="N53">
        <f t="shared" si="11"/>
        <v>10</v>
      </c>
      <c r="O53">
        <f t="shared" si="12"/>
        <v>20</v>
      </c>
      <c r="P53">
        <f t="shared" si="13"/>
        <v>0</v>
      </c>
      <c r="Q53">
        <f t="shared" si="14"/>
        <v>1</v>
      </c>
    </row>
    <row r="54" spans="2:17" x14ac:dyDescent="0.35">
      <c r="B54">
        <v>24</v>
      </c>
      <c r="C54" t="str">
        <f t="shared" si="1"/>
        <v>11111111111111111111111100000000</v>
      </c>
      <c r="D54" t="str">
        <f t="shared" si="2"/>
        <v>11111111</v>
      </c>
      <c r="E54" t="str">
        <f t="shared" si="3"/>
        <v>11111111</v>
      </c>
      <c r="F54" t="str">
        <f t="shared" si="4"/>
        <v>11111111</v>
      </c>
      <c r="G54" t="str">
        <f t="shared" si="5"/>
        <v>00000000</v>
      </c>
      <c r="I54">
        <f t="shared" si="6"/>
        <v>255</v>
      </c>
      <c r="J54">
        <f t="shared" si="7"/>
        <v>255</v>
      </c>
      <c r="K54">
        <f t="shared" si="8"/>
        <v>255</v>
      </c>
      <c r="L54">
        <f t="shared" si="9"/>
        <v>0</v>
      </c>
      <c r="N54">
        <f t="shared" si="11"/>
        <v>10</v>
      </c>
      <c r="O54">
        <f t="shared" si="12"/>
        <v>20</v>
      </c>
      <c r="P54">
        <f t="shared" si="13"/>
        <v>0</v>
      </c>
      <c r="Q54">
        <f t="shared" si="14"/>
        <v>1</v>
      </c>
    </row>
    <row r="55" spans="2:17" x14ac:dyDescent="0.35">
      <c r="B55">
        <v>24</v>
      </c>
      <c r="C55" t="str">
        <f t="shared" si="1"/>
        <v>11111111111111111111111100000000</v>
      </c>
      <c r="D55" t="str">
        <f t="shared" si="2"/>
        <v>11111111</v>
      </c>
      <c r="E55" t="str">
        <f t="shared" si="3"/>
        <v>11111111</v>
      </c>
      <c r="F55" t="str">
        <f t="shared" si="4"/>
        <v>11111111</v>
      </c>
      <c r="G55" t="str">
        <f t="shared" si="5"/>
        <v>00000000</v>
      </c>
      <c r="I55">
        <f t="shared" si="6"/>
        <v>255</v>
      </c>
      <c r="J55">
        <f t="shared" si="7"/>
        <v>255</v>
      </c>
      <c r="K55">
        <f t="shared" si="8"/>
        <v>255</v>
      </c>
      <c r="L55">
        <f t="shared" si="9"/>
        <v>0</v>
      </c>
      <c r="N55">
        <f t="shared" si="11"/>
        <v>10</v>
      </c>
      <c r="O55">
        <f t="shared" si="12"/>
        <v>20</v>
      </c>
      <c r="P55">
        <f t="shared" si="13"/>
        <v>0</v>
      </c>
      <c r="Q55">
        <f t="shared" si="14"/>
        <v>1</v>
      </c>
    </row>
    <row r="56" spans="2:17" x14ac:dyDescent="0.35">
      <c r="B56">
        <v>24</v>
      </c>
      <c r="C56" t="str">
        <f t="shared" si="1"/>
        <v>11111111111111111111111100000000</v>
      </c>
      <c r="D56" t="str">
        <f t="shared" si="2"/>
        <v>11111111</v>
      </c>
      <c r="E56" t="str">
        <f t="shared" si="3"/>
        <v>11111111</v>
      </c>
      <c r="F56" t="str">
        <f t="shared" si="4"/>
        <v>11111111</v>
      </c>
      <c r="G56" t="str">
        <f t="shared" si="5"/>
        <v>00000000</v>
      </c>
      <c r="I56">
        <f t="shared" si="6"/>
        <v>255</v>
      </c>
      <c r="J56">
        <f t="shared" si="7"/>
        <v>255</v>
      </c>
      <c r="K56">
        <f t="shared" si="8"/>
        <v>255</v>
      </c>
      <c r="L56">
        <f t="shared" si="9"/>
        <v>0</v>
      </c>
      <c r="N56">
        <f t="shared" si="11"/>
        <v>10</v>
      </c>
      <c r="O56">
        <f t="shared" si="12"/>
        <v>20</v>
      </c>
      <c r="P56">
        <f t="shared" si="13"/>
        <v>0</v>
      </c>
      <c r="Q56">
        <f t="shared" si="14"/>
        <v>1</v>
      </c>
    </row>
    <row r="57" spans="2:17" x14ac:dyDescent="0.35">
      <c r="B57">
        <v>24</v>
      </c>
      <c r="C57" t="str">
        <f t="shared" si="1"/>
        <v>11111111111111111111111100000000</v>
      </c>
      <c r="D57" t="str">
        <f t="shared" si="2"/>
        <v>11111111</v>
      </c>
      <c r="E57" t="str">
        <f t="shared" si="3"/>
        <v>11111111</v>
      </c>
      <c r="F57" t="str">
        <f t="shared" si="4"/>
        <v>11111111</v>
      </c>
      <c r="G57" t="str">
        <f t="shared" si="5"/>
        <v>00000000</v>
      </c>
      <c r="I57">
        <f t="shared" si="6"/>
        <v>255</v>
      </c>
      <c r="J57">
        <f t="shared" si="7"/>
        <v>255</v>
      </c>
      <c r="K57">
        <f t="shared" si="8"/>
        <v>255</v>
      </c>
      <c r="L57">
        <f t="shared" si="9"/>
        <v>0</v>
      </c>
      <c r="N57">
        <f t="shared" si="11"/>
        <v>10</v>
      </c>
      <c r="O57">
        <f t="shared" si="12"/>
        <v>20</v>
      </c>
      <c r="P57">
        <f t="shared" si="13"/>
        <v>0</v>
      </c>
      <c r="Q57">
        <f t="shared" si="14"/>
        <v>1</v>
      </c>
    </row>
    <row r="58" spans="2:17" x14ac:dyDescent="0.35">
      <c r="B58">
        <v>24</v>
      </c>
      <c r="C58" t="str">
        <f t="shared" si="1"/>
        <v>11111111111111111111111100000000</v>
      </c>
      <c r="D58" t="str">
        <f t="shared" si="2"/>
        <v>11111111</v>
      </c>
      <c r="E58" t="str">
        <f t="shared" si="3"/>
        <v>11111111</v>
      </c>
      <c r="F58" t="str">
        <f t="shared" si="4"/>
        <v>11111111</v>
      </c>
      <c r="G58" t="str">
        <f t="shared" si="5"/>
        <v>00000000</v>
      </c>
      <c r="I58">
        <f t="shared" si="6"/>
        <v>255</v>
      </c>
      <c r="J58">
        <f t="shared" si="7"/>
        <v>255</v>
      </c>
      <c r="K58">
        <f t="shared" si="8"/>
        <v>255</v>
      </c>
      <c r="L58">
        <f t="shared" si="9"/>
        <v>0</v>
      </c>
      <c r="N58">
        <f t="shared" si="11"/>
        <v>10</v>
      </c>
      <c r="O58">
        <f t="shared" si="12"/>
        <v>20</v>
      </c>
      <c r="P58">
        <f t="shared" si="13"/>
        <v>0</v>
      </c>
      <c r="Q58">
        <f t="shared" si="14"/>
        <v>1</v>
      </c>
    </row>
    <row r="59" spans="2:17" x14ac:dyDescent="0.35">
      <c r="B59">
        <v>24</v>
      </c>
      <c r="C59" t="str">
        <f t="shared" si="1"/>
        <v>11111111111111111111111100000000</v>
      </c>
      <c r="D59" t="str">
        <f t="shared" si="2"/>
        <v>11111111</v>
      </c>
      <c r="E59" t="str">
        <f t="shared" si="3"/>
        <v>11111111</v>
      </c>
      <c r="F59" t="str">
        <f t="shared" si="4"/>
        <v>11111111</v>
      </c>
      <c r="G59" t="str">
        <f t="shared" si="5"/>
        <v>00000000</v>
      </c>
      <c r="I59">
        <f t="shared" si="6"/>
        <v>255</v>
      </c>
      <c r="J59">
        <f t="shared" si="7"/>
        <v>255</v>
      </c>
      <c r="K59">
        <f t="shared" si="8"/>
        <v>255</v>
      </c>
      <c r="L59">
        <f t="shared" si="9"/>
        <v>0</v>
      </c>
      <c r="N59">
        <f t="shared" si="11"/>
        <v>10</v>
      </c>
      <c r="O59">
        <f t="shared" si="12"/>
        <v>20</v>
      </c>
      <c r="P59">
        <f t="shared" si="13"/>
        <v>0</v>
      </c>
      <c r="Q59">
        <f t="shared" si="14"/>
        <v>1</v>
      </c>
    </row>
    <row r="60" spans="2:17" x14ac:dyDescent="0.35">
      <c r="B60">
        <v>24</v>
      </c>
      <c r="C60" t="str">
        <f t="shared" si="1"/>
        <v>11111111111111111111111100000000</v>
      </c>
      <c r="D60" t="str">
        <f t="shared" si="2"/>
        <v>11111111</v>
      </c>
      <c r="E60" t="str">
        <f t="shared" si="3"/>
        <v>11111111</v>
      </c>
      <c r="F60" t="str">
        <f t="shared" si="4"/>
        <v>11111111</v>
      </c>
      <c r="G60" t="str">
        <f t="shared" si="5"/>
        <v>00000000</v>
      </c>
      <c r="I60">
        <f t="shared" si="6"/>
        <v>255</v>
      </c>
      <c r="J60">
        <f t="shared" si="7"/>
        <v>255</v>
      </c>
      <c r="K60">
        <f t="shared" si="8"/>
        <v>255</v>
      </c>
      <c r="L60">
        <f t="shared" si="9"/>
        <v>0</v>
      </c>
      <c r="N60">
        <f t="shared" si="11"/>
        <v>10</v>
      </c>
      <c r="O60">
        <f t="shared" si="12"/>
        <v>20</v>
      </c>
      <c r="P60">
        <f t="shared" si="13"/>
        <v>0</v>
      </c>
      <c r="Q60">
        <f t="shared" si="14"/>
        <v>1</v>
      </c>
    </row>
    <row r="61" spans="2:17" x14ac:dyDescent="0.35">
      <c r="B61">
        <v>24</v>
      </c>
      <c r="C61" t="str">
        <f t="shared" si="1"/>
        <v>11111111111111111111111100000000</v>
      </c>
      <c r="D61" t="str">
        <f t="shared" si="2"/>
        <v>11111111</v>
      </c>
      <c r="E61" t="str">
        <f t="shared" si="3"/>
        <v>11111111</v>
      </c>
      <c r="F61" t="str">
        <f t="shared" si="4"/>
        <v>11111111</v>
      </c>
      <c r="G61" t="str">
        <f t="shared" si="5"/>
        <v>00000000</v>
      </c>
      <c r="I61">
        <f t="shared" si="6"/>
        <v>255</v>
      </c>
      <c r="J61">
        <f t="shared" si="7"/>
        <v>255</v>
      </c>
      <c r="K61">
        <f t="shared" si="8"/>
        <v>255</v>
      </c>
      <c r="L61">
        <f t="shared" si="9"/>
        <v>0</v>
      </c>
      <c r="N61">
        <f t="shared" si="11"/>
        <v>10</v>
      </c>
      <c r="O61">
        <f t="shared" si="12"/>
        <v>20</v>
      </c>
      <c r="P61">
        <f t="shared" si="13"/>
        <v>0</v>
      </c>
      <c r="Q61">
        <f t="shared" si="14"/>
        <v>1</v>
      </c>
    </row>
    <row r="62" spans="2:17" x14ac:dyDescent="0.35">
      <c r="B62">
        <v>24</v>
      </c>
      <c r="C62" t="str">
        <f t="shared" si="1"/>
        <v>11111111111111111111111100000000</v>
      </c>
      <c r="D62" t="str">
        <f t="shared" si="2"/>
        <v>11111111</v>
      </c>
      <c r="E62" t="str">
        <f t="shared" si="3"/>
        <v>11111111</v>
      </c>
      <c r="F62" t="str">
        <f t="shared" si="4"/>
        <v>11111111</v>
      </c>
      <c r="G62" t="str">
        <f t="shared" si="5"/>
        <v>00000000</v>
      </c>
      <c r="I62">
        <f t="shared" si="6"/>
        <v>255</v>
      </c>
      <c r="J62">
        <f t="shared" si="7"/>
        <v>255</v>
      </c>
      <c r="K62">
        <f t="shared" si="8"/>
        <v>255</v>
      </c>
      <c r="L62">
        <f t="shared" si="9"/>
        <v>0</v>
      </c>
      <c r="N62">
        <f t="shared" si="11"/>
        <v>10</v>
      </c>
      <c r="O62">
        <f t="shared" si="12"/>
        <v>20</v>
      </c>
      <c r="P62">
        <f t="shared" si="13"/>
        <v>0</v>
      </c>
      <c r="Q62">
        <f t="shared" si="14"/>
        <v>1</v>
      </c>
    </row>
  </sheetData>
  <mergeCells count="1">
    <mergeCell ref="I1:L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3EA0-5310-4EB8-B0A2-97C70D9CCDC7}">
  <dimension ref="B27:N47"/>
  <sheetViews>
    <sheetView topLeftCell="G21" zoomScale="115" zoomScaleNormal="115" workbookViewId="0">
      <selection activeCell="N40" sqref="N40:N47"/>
    </sheetView>
  </sheetViews>
  <sheetFormatPr defaultRowHeight="14.5" x14ac:dyDescent="0.35"/>
  <cols>
    <col min="2" max="2" width="9.6328125" customWidth="1"/>
    <col min="11" max="23" width="17.36328125" customWidth="1"/>
    <col min="24" max="24" width="11.81640625" customWidth="1"/>
  </cols>
  <sheetData>
    <row r="27" spans="2:6" ht="15" thickBot="1" x14ac:dyDescent="0.4"/>
    <row r="28" spans="2:6" ht="15" thickBot="1" x14ac:dyDescent="0.4">
      <c r="B28" s="17"/>
      <c r="C28" s="18"/>
      <c r="D28" s="18">
        <v>22</v>
      </c>
      <c r="E28" s="18">
        <v>12</v>
      </c>
      <c r="F28" s="19">
        <v>11</v>
      </c>
    </row>
    <row r="29" spans="2:6" x14ac:dyDescent="0.35">
      <c r="B29" s="41" t="s">
        <v>79</v>
      </c>
      <c r="C29" s="34"/>
      <c r="D29" s="16" t="s">
        <v>79</v>
      </c>
      <c r="E29" s="43" t="s">
        <v>31</v>
      </c>
      <c r="F29" s="46" t="s">
        <v>89</v>
      </c>
    </row>
    <row r="30" spans="2:6" x14ac:dyDescent="0.35">
      <c r="B30" s="37" t="s">
        <v>81</v>
      </c>
      <c r="C30" s="40" t="s">
        <v>81</v>
      </c>
      <c r="D30" s="48" t="s">
        <v>86</v>
      </c>
      <c r="E30" s="44"/>
      <c r="F30" s="46"/>
    </row>
    <row r="31" spans="2:6" x14ac:dyDescent="0.35">
      <c r="B31" s="36" t="s">
        <v>82</v>
      </c>
      <c r="C31" s="40" t="s">
        <v>82</v>
      </c>
      <c r="D31" s="48"/>
      <c r="E31" s="44"/>
      <c r="F31" s="46"/>
    </row>
    <row r="32" spans="2:6" x14ac:dyDescent="0.35">
      <c r="B32" s="37" t="s">
        <v>83</v>
      </c>
      <c r="C32" s="40" t="s">
        <v>83</v>
      </c>
      <c r="D32" s="48"/>
      <c r="E32" s="44"/>
      <c r="F32" s="46"/>
    </row>
    <row r="33" spans="2:14" x14ac:dyDescent="0.35">
      <c r="B33" s="36" t="s">
        <v>80</v>
      </c>
      <c r="C33" s="34"/>
      <c r="D33" s="39" t="s">
        <v>80</v>
      </c>
      <c r="E33" s="44" t="s">
        <v>88</v>
      </c>
      <c r="F33" s="46"/>
    </row>
    <row r="34" spans="2:14" x14ac:dyDescent="0.35">
      <c r="B34" s="37" t="s">
        <v>85</v>
      </c>
      <c r="C34" s="15" t="s">
        <v>85</v>
      </c>
      <c r="D34" s="48" t="s">
        <v>87</v>
      </c>
      <c r="E34" s="44"/>
      <c r="F34" s="46"/>
      <c r="H34" s="14"/>
    </row>
    <row r="35" spans="2:14" x14ac:dyDescent="0.35">
      <c r="B35" s="36" t="s">
        <v>84</v>
      </c>
      <c r="C35" s="15" t="s">
        <v>84</v>
      </c>
      <c r="D35" s="48"/>
      <c r="E35" s="44"/>
      <c r="F35" s="46"/>
    </row>
    <row r="36" spans="2:14" ht="15" thickBot="1" x14ac:dyDescent="0.4">
      <c r="B36" s="38" t="s">
        <v>30</v>
      </c>
      <c r="C36" s="35" t="s">
        <v>30</v>
      </c>
      <c r="D36" s="49"/>
      <c r="E36" s="45"/>
      <c r="F36" s="47"/>
    </row>
    <row r="39" spans="2:14" x14ac:dyDescent="0.35">
      <c r="K39" t="s">
        <v>2</v>
      </c>
      <c r="L39" t="s">
        <v>17</v>
      </c>
      <c r="M39" t="s">
        <v>18</v>
      </c>
      <c r="N39" t="s">
        <v>33</v>
      </c>
    </row>
    <row r="40" spans="2:14" x14ac:dyDescent="0.35">
      <c r="K40">
        <v>1</v>
      </c>
      <c r="L40">
        <v>0</v>
      </c>
      <c r="N40" t="str">
        <f t="shared" ref="N40:N47" si="0">_xlfn.CONCAT("10.20.",L40,".",IF(M40,M40,0))</f>
        <v>10.20.0.0</v>
      </c>
    </row>
    <row r="41" spans="2:14" x14ac:dyDescent="0.35">
      <c r="K41">
        <v>2</v>
      </c>
      <c r="L41">
        <v>4</v>
      </c>
      <c r="N41" t="str">
        <f t="shared" si="0"/>
        <v>10.20.4.0</v>
      </c>
    </row>
    <row r="42" spans="2:14" x14ac:dyDescent="0.35">
      <c r="K42">
        <v>3</v>
      </c>
      <c r="L42">
        <v>6</v>
      </c>
      <c r="N42" t="str">
        <f t="shared" si="0"/>
        <v>10.20.6.0</v>
      </c>
    </row>
    <row r="43" spans="2:14" x14ac:dyDescent="0.35">
      <c r="K43">
        <v>4</v>
      </c>
      <c r="L43">
        <v>5</v>
      </c>
      <c r="N43" t="str">
        <f t="shared" si="0"/>
        <v>10.20.5.0</v>
      </c>
    </row>
    <row r="44" spans="2:14" x14ac:dyDescent="0.35">
      <c r="K44">
        <v>5</v>
      </c>
      <c r="L44">
        <v>16</v>
      </c>
      <c r="N44" t="str">
        <f t="shared" si="0"/>
        <v>10.20.16.0</v>
      </c>
    </row>
    <row r="45" spans="2:14" x14ac:dyDescent="0.35">
      <c r="K45">
        <v>6</v>
      </c>
      <c r="L45">
        <v>24</v>
      </c>
      <c r="N45" t="str">
        <f t="shared" si="0"/>
        <v>10.20.24.0</v>
      </c>
    </row>
    <row r="46" spans="2:14" x14ac:dyDescent="0.35">
      <c r="K46">
        <v>7</v>
      </c>
      <c r="L46">
        <v>28</v>
      </c>
      <c r="N46" t="str">
        <f t="shared" si="0"/>
        <v>10.20.28.0</v>
      </c>
    </row>
    <row r="47" spans="2:14" x14ac:dyDescent="0.35">
      <c r="K47">
        <v>8</v>
      </c>
      <c r="L47">
        <v>24</v>
      </c>
      <c r="M47">
        <v>128</v>
      </c>
      <c r="N47" t="str">
        <f t="shared" si="0"/>
        <v>10.20.24.128</v>
      </c>
    </row>
  </sheetData>
  <mergeCells count="5">
    <mergeCell ref="E29:E32"/>
    <mergeCell ref="E33:E36"/>
    <mergeCell ref="F29:F36"/>
    <mergeCell ref="D30:D32"/>
    <mergeCell ref="D34:D36"/>
  </mergeCells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D438-88AF-422E-A007-6EF8D92C844B}">
  <dimension ref="B1:L21"/>
  <sheetViews>
    <sheetView topLeftCell="A4" workbookViewId="0">
      <selection activeCell="I12" sqref="I12"/>
    </sheetView>
  </sheetViews>
  <sheetFormatPr defaultRowHeight="14.5" x14ac:dyDescent="0.35"/>
  <cols>
    <col min="2" max="2" width="19.36328125" customWidth="1"/>
    <col min="3" max="3" width="13.6328125" customWidth="1"/>
    <col min="4" max="4" width="10.36328125" customWidth="1"/>
    <col min="5" max="5" width="11.81640625" customWidth="1"/>
    <col min="6" max="6" width="15.08984375" customWidth="1"/>
    <col min="7" max="7" width="15.7265625" customWidth="1"/>
    <col min="8" max="8" width="15.08984375" customWidth="1"/>
    <col min="9" max="9" width="18.90625" customWidth="1"/>
  </cols>
  <sheetData>
    <row r="1" spans="2:12" ht="15" thickBot="1" x14ac:dyDescent="0.4"/>
    <row r="2" spans="2:12" ht="15" customHeight="1" thickBot="1" x14ac:dyDescent="0.4">
      <c r="B2" s="8" t="s">
        <v>13</v>
      </c>
      <c r="C2" s="10" t="s">
        <v>19</v>
      </c>
      <c r="D2" s="3" t="s">
        <v>20</v>
      </c>
      <c r="E2" s="3" t="s">
        <v>32</v>
      </c>
      <c r="F2" s="11" t="s">
        <v>21</v>
      </c>
      <c r="G2" s="11" t="s">
        <v>3</v>
      </c>
      <c r="H2" s="12" t="s">
        <v>22</v>
      </c>
      <c r="I2" s="13" t="s">
        <v>49</v>
      </c>
    </row>
    <row r="3" spans="2:12" ht="15" thickBot="1" x14ac:dyDescent="0.4">
      <c r="B3" s="7" t="s">
        <v>50</v>
      </c>
      <c r="C3" s="6" t="s">
        <v>23</v>
      </c>
      <c r="D3" s="2" t="s">
        <v>24</v>
      </c>
      <c r="E3" s="28" t="s">
        <v>42</v>
      </c>
      <c r="F3" s="26" t="s">
        <v>42</v>
      </c>
      <c r="G3" s="26" t="s">
        <v>42</v>
      </c>
      <c r="H3" s="26" t="s">
        <v>42</v>
      </c>
      <c r="I3" s="1" t="s">
        <v>29</v>
      </c>
    </row>
    <row r="4" spans="2:12" ht="15" thickBot="1" x14ac:dyDescent="0.4">
      <c r="B4" s="7" t="s">
        <v>50</v>
      </c>
      <c r="C4" s="6" t="s">
        <v>23</v>
      </c>
      <c r="D4" s="2" t="s">
        <v>25</v>
      </c>
      <c r="E4" s="28" t="s">
        <v>36</v>
      </c>
      <c r="F4" s="28" t="s">
        <v>43</v>
      </c>
      <c r="G4" s="29" t="s">
        <v>41</v>
      </c>
      <c r="H4" s="28"/>
      <c r="I4" s="1" t="s">
        <v>51</v>
      </c>
      <c r="K4" t="str">
        <f>_xlfn.CONCAT("auto ",Table2[[#This Row],[Interface]],";iface ",Table2[[#This Row],[Interface]]," inet static;        address ",Table2[[#This Row],[IP Address]], ";        netmask ",Table2[[#This Row],[Netmask]],IF(Table2[[#This Row],[gw]],_xlfn.CONCAT(";    gateway ",Table2[[#This Row],[gw]]),""))</f>
        <v>auto eth1;iface eth1 inet static;        address 10.20.0.1;        netmask 255.255.255.252</v>
      </c>
      <c r="L4" t="str">
        <f>_xlfn.CONCAT("gateway ",Table2[[#This Row],[gw]])</f>
        <v xml:space="preserve">gateway </v>
      </c>
    </row>
    <row r="5" spans="2:12" ht="15" thickBot="1" x14ac:dyDescent="0.4">
      <c r="B5" s="7" t="s">
        <v>50</v>
      </c>
      <c r="C5" s="6" t="s">
        <v>23</v>
      </c>
      <c r="D5" s="2" t="s">
        <v>26</v>
      </c>
      <c r="E5" s="28" t="s">
        <v>91</v>
      </c>
      <c r="F5" s="28" t="s">
        <v>95</v>
      </c>
      <c r="G5" s="29" t="s">
        <v>41</v>
      </c>
      <c r="H5" s="28"/>
      <c r="I5" s="1" t="s">
        <v>52</v>
      </c>
      <c r="K5" t="str">
        <f>_xlfn.CONCAT("auto ",Table2[[#This Row],[Interface]],";iface ",Table2[[#This Row],[Interface]]," inet static;        address ",Table2[[#This Row],[IP Address]], ";        netmask ",Table2[[#This Row],[Netmask]],IF(Table2[[#This Row],[gw]],_xlfn.CONCAT(";    gateway ",Table2[[#This Row],[gw]]),""))</f>
        <v>auto eth2;iface eth2 inet static;        address 10.20.16.1;        netmask 255.255.255.252</v>
      </c>
      <c r="L5" t="str">
        <f>_xlfn.CONCAT("gateway ",Table2[[#This Row],[gw]])</f>
        <v xml:space="preserve">gateway </v>
      </c>
    </row>
    <row r="6" spans="2:12" ht="15" thickBot="1" x14ac:dyDescent="0.4">
      <c r="B6" s="9" t="s">
        <v>51</v>
      </c>
      <c r="C6" s="5" t="s">
        <v>23</v>
      </c>
      <c r="D6" s="2" t="s">
        <v>24</v>
      </c>
      <c r="E6" s="28" t="s">
        <v>36</v>
      </c>
      <c r="F6" s="28" t="s">
        <v>44</v>
      </c>
      <c r="G6" s="29" t="s">
        <v>41</v>
      </c>
      <c r="H6" s="28" t="s">
        <v>43</v>
      </c>
      <c r="I6" s="1" t="s">
        <v>50</v>
      </c>
      <c r="K6" t="str">
        <f>_xlfn.CONCAT("auto ",Table2[[#This Row],[Interface]],";iface ",Table2[[#This Row],[Interface]]," inet static;        address ",Table2[[#This Row],[IP Address]], ";        netmask ",Table2[[#This Row],[Netmask]])</f>
        <v>auto eth0;iface eth0 inet static;        address 10.20.0.2;        netmask 255.255.255.252</v>
      </c>
      <c r="L6" t="str">
        <f>_xlfn.CONCAT("gateway ",Table2[[#This Row],[gw]])</f>
        <v>gateway 10.20.0.1</v>
      </c>
    </row>
    <row r="7" spans="2:12" ht="15" thickBot="1" x14ac:dyDescent="0.4">
      <c r="B7" s="9" t="s">
        <v>51</v>
      </c>
      <c r="C7" s="5" t="s">
        <v>23</v>
      </c>
      <c r="D7" s="2" t="s">
        <v>25</v>
      </c>
      <c r="E7" s="28" t="s">
        <v>34</v>
      </c>
      <c r="F7" s="28" t="s">
        <v>48</v>
      </c>
      <c r="G7" s="29" t="s">
        <v>40</v>
      </c>
      <c r="H7" s="30"/>
      <c r="I7" s="1" t="s">
        <v>53</v>
      </c>
      <c r="K7" t="str">
        <f>_xlfn.CONCAT("auto ",Table2[[#This Row],[Interface]],";iface ",Table2[[#This Row],[Interface]]," inet static;        address ",Table2[[#This Row],[IP Address]], ";        netmask ",Table2[[#This Row],[Netmask]])</f>
        <v>auto eth1;iface eth1 inet static;        address 10.20.6.1;        netmask 255.255.254.0</v>
      </c>
      <c r="L7" t="str">
        <f>_xlfn.CONCAT("gateway ",Table2[[#This Row],[gw]])</f>
        <v xml:space="preserve">gateway </v>
      </c>
    </row>
    <row r="8" spans="2:12" ht="15" thickBot="1" x14ac:dyDescent="0.4">
      <c r="B8" s="9" t="s">
        <v>51</v>
      </c>
      <c r="C8" s="5" t="s">
        <v>23</v>
      </c>
      <c r="D8" s="2" t="s">
        <v>26</v>
      </c>
      <c r="E8" s="28" t="s">
        <v>35</v>
      </c>
      <c r="F8" s="28" t="s">
        <v>45</v>
      </c>
      <c r="G8" s="29" t="s">
        <v>78</v>
      </c>
      <c r="H8" s="28"/>
      <c r="I8" s="1" t="s">
        <v>56</v>
      </c>
      <c r="K8" t="str">
        <f>_xlfn.CONCAT("auto ",Table2[[#This Row],[Interface]],";iface ",Table2[[#This Row],[Interface]]," inet static;        address ",Table2[[#This Row],[IP Address]], ";        netmask ",Table2[[#This Row],[Netmask]])</f>
        <v>auto eth2;iface eth2 inet static;        address 10.20.4.1;        netmask 255.255.255.248</v>
      </c>
      <c r="L8" t="str">
        <f>_xlfn.CONCAT("gateway ",Table2[[#This Row],[gw]])</f>
        <v xml:space="preserve">gateway </v>
      </c>
    </row>
    <row r="9" spans="2:12" ht="15" thickBot="1" x14ac:dyDescent="0.4">
      <c r="B9" s="9" t="s">
        <v>51</v>
      </c>
      <c r="C9" s="5" t="s">
        <v>23</v>
      </c>
      <c r="D9" s="2" t="s">
        <v>27</v>
      </c>
      <c r="E9" s="28" t="s">
        <v>90</v>
      </c>
      <c r="F9" s="28" t="s">
        <v>98</v>
      </c>
      <c r="G9" s="29" t="s">
        <v>38</v>
      </c>
      <c r="H9" s="30"/>
      <c r="I9" s="1" t="s">
        <v>54</v>
      </c>
      <c r="K9" t="str">
        <f>_xlfn.CONCAT("auto ",Table2[[#This Row],[Interface]],";iface ",Table2[[#This Row],[Interface]]," inet static;        address ",Table2[[#This Row],[IP Address]], ";        netmask ",Table2[[#This Row],[Netmask]])</f>
        <v>auto eth3;iface eth3 inet static;        address 10.20.5.1;        netmask 255.255.255.0</v>
      </c>
      <c r="L9" t="str">
        <f>_xlfn.CONCAT("gateway ",Table2[[#This Row],[gw]])</f>
        <v xml:space="preserve">gateway </v>
      </c>
    </row>
    <row r="10" spans="2:12" ht="14.5" customHeight="1" thickBot="1" x14ac:dyDescent="0.4">
      <c r="B10" s="9" t="s">
        <v>52</v>
      </c>
      <c r="C10" s="6" t="s">
        <v>23</v>
      </c>
      <c r="D10" s="2" t="s">
        <v>24</v>
      </c>
      <c r="E10" s="28" t="s">
        <v>91</v>
      </c>
      <c r="F10" s="28" t="s">
        <v>96</v>
      </c>
      <c r="G10" s="29" t="s">
        <v>41</v>
      </c>
      <c r="H10" s="28" t="s">
        <v>95</v>
      </c>
      <c r="I10" s="1" t="s">
        <v>50</v>
      </c>
      <c r="K10" t="str">
        <f>_xlfn.CONCAT("auto ",Table2[[#This Row],[Interface]],";iface ",Table2[[#This Row],[Interface]]," inet static;        address ",Table2[[#This Row],[IP Address]], ";        netmask ",Table2[[#This Row],[Netmask]])</f>
        <v>auto eth0;iface eth0 inet static;        address 10.20.16.2;        netmask 255.255.255.252</v>
      </c>
      <c r="L10" t="str">
        <f>_xlfn.CONCAT("gateway ",Table2[[#This Row],[gw]])</f>
        <v>gateway 10.20.16.1</v>
      </c>
    </row>
    <row r="11" spans="2:12" ht="14.5" customHeight="1" thickBot="1" x14ac:dyDescent="0.4">
      <c r="B11" s="9" t="s">
        <v>52</v>
      </c>
      <c r="C11" s="6" t="s">
        <v>23</v>
      </c>
      <c r="D11" s="2" t="s">
        <v>25</v>
      </c>
      <c r="E11" s="28" t="s">
        <v>93</v>
      </c>
      <c r="F11" s="28" t="s">
        <v>103</v>
      </c>
      <c r="G11" s="29" t="s">
        <v>37</v>
      </c>
      <c r="H11" s="29"/>
      <c r="I11" s="1" t="s">
        <v>55</v>
      </c>
      <c r="K11" t="str">
        <f>_xlfn.CONCAT("auto ",Table2[[#This Row],[Interface]],";iface ",Table2[[#This Row],[Interface]]," inet static;        address ",Table2[[#This Row],[IP Address]], ";        netmask ",Table2[[#This Row],[Netmask]])</f>
        <v>auto eth1;iface eth1 inet static;        address 10.20.28.1;        netmask 255.255.252.0</v>
      </c>
      <c r="L11" t="str">
        <f>_xlfn.CONCAT("gateway ",Table2[[#This Row],[gw]])</f>
        <v xml:space="preserve">gateway </v>
      </c>
    </row>
    <row r="12" spans="2:12" ht="14.5" customHeight="1" thickBot="1" x14ac:dyDescent="0.4">
      <c r="B12" s="9" t="s">
        <v>52</v>
      </c>
      <c r="C12" s="6" t="s">
        <v>23</v>
      </c>
      <c r="D12" s="2" t="s">
        <v>26</v>
      </c>
      <c r="E12" s="28" t="s">
        <v>94</v>
      </c>
      <c r="F12" s="28" t="s">
        <v>105</v>
      </c>
      <c r="G12" s="29" t="s">
        <v>39</v>
      </c>
      <c r="H12" s="12"/>
      <c r="I12" s="1" t="s">
        <v>57</v>
      </c>
      <c r="K12" t="str">
        <f>_xlfn.CONCAT("auto ",Table2[[#This Row],[Interface]],";iface ",Table2[[#This Row],[Interface]]," inet static;        address ",Table2[[#This Row],[IP Address]], ";        netmask ",Table2[[#This Row],[Netmask]])</f>
        <v>auto eth2;iface eth2 inet static;        address 10.20.24.129;        netmask 255.255.255.128</v>
      </c>
      <c r="L12" t="str">
        <f>_xlfn.CONCAT("gateway ",Table2[[#This Row],[gw]])</f>
        <v xml:space="preserve">gateway </v>
      </c>
    </row>
    <row r="13" spans="2:12" ht="14.5" customHeight="1" thickBot="1" x14ac:dyDescent="0.4">
      <c r="B13" s="9" t="s">
        <v>52</v>
      </c>
      <c r="C13" s="6" t="s">
        <v>23</v>
      </c>
      <c r="D13" s="2" t="s">
        <v>27</v>
      </c>
      <c r="E13" s="28" t="s">
        <v>92</v>
      </c>
      <c r="F13" s="28" t="s">
        <v>100</v>
      </c>
      <c r="G13" s="29" t="s">
        <v>78</v>
      </c>
      <c r="H13" s="28"/>
      <c r="I13" s="1" t="s">
        <v>58</v>
      </c>
      <c r="K13" t="str">
        <f>_xlfn.CONCAT("auto ",Table2[[#This Row],[Interface]],";iface ",Table2[[#This Row],[Interface]]," inet static;        address ",Table2[[#This Row],[IP Address]], ";        netmask ",Table2[[#This Row],[Netmask]])</f>
        <v>auto eth3;iface eth3 inet static;        address 10.20.24.1;        netmask 255.255.255.248</v>
      </c>
      <c r="L13" t="str">
        <f>_xlfn.CONCAT("gateway ",Table2[[#This Row],[gw]])</f>
        <v xml:space="preserve">gateway </v>
      </c>
    </row>
    <row r="14" spans="2:12" ht="14.5" customHeight="1" thickBot="1" x14ac:dyDescent="0.4">
      <c r="B14" s="7" t="s">
        <v>59</v>
      </c>
      <c r="C14" s="6" t="s">
        <v>60</v>
      </c>
      <c r="D14" s="2" t="s">
        <v>24</v>
      </c>
      <c r="E14" s="28" t="s">
        <v>92</v>
      </c>
      <c r="F14" s="28" t="s">
        <v>101</v>
      </c>
      <c r="G14" s="29" t="s">
        <v>78</v>
      </c>
      <c r="H14" s="28" t="s">
        <v>100</v>
      </c>
      <c r="I14" s="1" t="s">
        <v>52</v>
      </c>
      <c r="K14" t="str">
        <f>_xlfn.CONCAT("auto ",Table2[[#This Row],[Interface]],";iface ",Table2[[#This Row],[Interface]]," inet static;        address ",Table2[[#This Row],[IP Address]], ";        netmask ",Table2[[#This Row],[Netmask]])</f>
        <v>auto eth0;iface eth0 inet static;        address 10.20.24.2;        netmask 255.255.255.248</v>
      </c>
      <c r="L14" t="str">
        <f>_xlfn.CONCAT("gateway ",Table2[[#This Row],[gw]])</f>
        <v>gateway 10.20.24.1</v>
      </c>
    </row>
    <row r="15" spans="2:12" ht="15" thickBot="1" x14ac:dyDescent="0.4">
      <c r="B15" s="7" t="s">
        <v>61</v>
      </c>
      <c r="C15" s="6" t="s">
        <v>62</v>
      </c>
      <c r="D15" s="2" t="s">
        <v>24</v>
      </c>
      <c r="E15" s="28" t="s">
        <v>92</v>
      </c>
      <c r="F15" s="28" t="s">
        <v>102</v>
      </c>
      <c r="G15" s="29" t="s">
        <v>78</v>
      </c>
      <c r="H15" s="28" t="s">
        <v>100</v>
      </c>
      <c r="I15" s="1" t="s">
        <v>52</v>
      </c>
      <c r="K15" t="str">
        <f>_xlfn.CONCAT("auto ",Table2[[#This Row],[Interface]],";iface ",Table2[[#This Row],[Interface]]," inet static;        address ",Table2[[#This Row],[IP Address]], ";        netmask ",Table2[[#This Row],[Netmask]])</f>
        <v>auto eth0;iface eth0 inet static;        address 10.20.24.3;        netmask 255.255.255.248</v>
      </c>
      <c r="L15" t="str">
        <f>_xlfn.CONCAT("gateway ",Table2[[#This Row],[gw]])</f>
        <v>gateway 10.20.24.1</v>
      </c>
    </row>
    <row r="16" spans="2:12" ht="15" thickBot="1" x14ac:dyDescent="0.4">
      <c r="B16" s="7" t="s">
        <v>63</v>
      </c>
      <c r="C16" s="6" t="s">
        <v>64</v>
      </c>
      <c r="D16" s="2" t="s">
        <v>24</v>
      </c>
      <c r="E16" s="28" t="s">
        <v>35</v>
      </c>
      <c r="F16" s="28" t="s">
        <v>46</v>
      </c>
      <c r="G16" s="29" t="s">
        <v>78</v>
      </c>
      <c r="H16" s="28" t="s">
        <v>45</v>
      </c>
      <c r="I16" s="1" t="s">
        <v>51</v>
      </c>
      <c r="K16" t="str">
        <f>_xlfn.CONCAT("auto ",Table2[[#This Row],[Interface]],";iface ",Table2[[#This Row],[Interface]]," inet static;        address ",Table2[[#This Row],[IP Address]], ";        netmask ",Table2[[#This Row],[Netmask]])</f>
        <v>auto eth0;iface eth0 inet static;        address 10.20.4.2;        netmask 255.255.255.248</v>
      </c>
      <c r="L16" t="str">
        <f>_xlfn.CONCAT("gateway ",Table2[[#This Row],[gw]])</f>
        <v>gateway 10.20.4.1</v>
      </c>
    </row>
    <row r="17" spans="2:12" ht="15" thickBot="1" x14ac:dyDescent="0.4">
      <c r="B17" s="7" t="s">
        <v>65</v>
      </c>
      <c r="C17" s="6" t="s">
        <v>64</v>
      </c>
      <c r="D17" s="2" t="s">
        <v>24</v>
      </c>
      <c r="E17" s="28" t="s">
        <v>35</v>
      </c>
      <c r="F17" s="28" t="s">
        <v>97</v>
      </c>
      <c r="G17" s="29" t="s">
        <v>78</v>
      </c>
      <c r="H17" s="28" t="s">
        <v>45</v>
      </c>
      <c r="I17" s="1" t="s">
        <v>51</v>
      </c>
      <c r="K17" t="str">
        <f>_xlfn.CONCAT("auto ",Table2[[#This Row],[Interface]],";iface ",Table2[[#This Row],[Interface]]," inet static;        address ",Table2[[#This Row],[IP Address]], ";        netmask ",Table2[[#This Row],[Netmask]])</f>
        <v>auto eth0;iface eth0 inet static;        address 10.20.4.3;        netmask 255.255.255.248</v>
      </c>
      <c r="L17" t="str">
        <f>_xlfn.CONCAT("gateway ",Table2[[#This Row],[gw]])</f>
        <v>gateway 10.20.4.1</v>
      </c>
    </row>
    <row r="18" spans="2:12" ht="15" thickBot="1" x14ac:dyDescent="0.4">
      <c r="B18" s="1" t="s">
        <v>53</v>
      </c>
      <c r="C18" s="5" t="s">
        <v>28</v>
      </c>
      <c r="D18" s="2" t="s">
        <v>24</v>
      </c>
      <c r="E18" s="28" t="s">
        <v>34</v>
      </c>
      <c r="F18" s="28" t="s">
        <v>47</v>
      </c>
      <c r="G18" s="29" t="s">
        <v>40</v>
      </c>
      <c r="H18" s="28" t="s">
        <v>48</v>
      </c>
      <c r="I18" s="1" t="s">
        <v>51</v>
      </c>
      <c r="K18" t="str">
        <f>_xlfn.CONCAT("auto ",Table2[[#This Row],[Interface]],";iface ",Table2[[#This Row],[Interface]]," inet static;        address ",Table2[[#This Row],[IP Address]], ";        netmask ",Table2[[#This Row],[Netmask]])</f>
        <v>auto eth0;iface eth0 inet static;        address 10.20.6.2;        netmask 255.255.254.0</v>
      </c>
      <c r="L18" t="str">
        <f>_xlfn.CONCAT("gateway ",Table2[[#This Row],[gw]])</f>
        <v>gateway 10.20.6.1</v>
      </c>
    </row>
    <row r="19" spans="2:12" ht="15" thickBot="1" x14ac:dyDescent="0.4">
      <c r="B19" s="1" t="s">
        <v>54</v>
      </c>
      <c r="C19" s="5" t="s">
        <v>28</v>
      </c>
      <c r="D19" s="2" t="s">
        <v>24</v>
      </c>
      <c r="E19" s="28" t="s">
        <v>90</v>
      </c>
      <c r="F19" s="28" t="s">
        <v>99</v>
      </c>
      <c r="G19" s="29" t="s">
        <v>38</v>
      </c>
      <c r="H19" s="28" t="s">
        <v>98</v>
      </c>
      <c r="I19" s="1" t="s">
        <v>51</v>
      </c>
      <c r="K19" t="str">
        <f>_xlfn.CONCAT("auto ",Table2[[#This Row],[Interface]],";iface ",Table2[[#This Row],[Interface]]," inet static;        address ",Table2[[#This Row],[IP Address]], ";        netmask ",Table2[[#This Row],[Netmask]])</f>
        <v>auto eth0;iface eth0 inet static;        address 10.20.5.2;        netmask 255.255.255.0</v>
      </c>
      <c r="L19" t="str">
        <f>_xlfn.CONCAT("gateway ",Table2[[#This Row],[gw]])</f>
        <v>gateway 10.20.5.1</v>
      </c>
    </row>
    <row r="20" spans="2:12" ht="15" thickBot="1" x14ac:dyDescent="0.4">
      <c r="B20" s="1" t="s">
        <v>55</v>
      </c>
      <c r="C20" s="6" t="s">
        <v>28</v>
      </c>
      <c r="D20" s="2" t="s">
        <v>24</v>
      </c>
      <c r="E20" s="28" t="s">
        <v>93</v>
      </c>
      <c r="F20" s="28" t="s">
        <v>104</v>
      </c>
      <c r="G20" s="29" t="s">
        <v>37</v>
      </c>
      <c r="H20" s="28" t="s">
        <v>103</v>
      </c>
      <c r="I20" s="1" t="s">
        <v>52</v>
      </c>
      <c r="K20" t="str">
        <f>_xlfn.CONCAT("auto ",Table2[[#This Row],[Interface]],";iface ",Table2[[#This Row],[Interface]]," inet static;        address ",Table2[[#This Row],[IP Address]], ";        netmask ",Table2[[#This Row],[Netmask]])</f>
        <v>auto eth0;iface eth0 inet static;        address 10.20.28.2;        netmask 255.255.252.0</v>
      </c>
      <c r="L20" t="str">
        <f>_xlfn.CONCAT("gateway ",Table2[[#This Row],[gw]])</f>
        <v>gateway 10.20.28.1</v>
      </c>
    </row>
    <row r="21" spans="2:12" ht="15" thickBot="1" x14ac:dyDescent="0.4">
      <c r="B21" s="1" t="s">
        <v>57</v>
      </c>
      <c r="C21" s="6" t="s">
        <v>28</v>
      </c>
      <c r="D21" s="2" t="s">
        <v>24</v>
      </c>
      <c r="E21" s="28" t="s">
        <v>94</v>
      </c>
      <c r="F21" s="28" t="s">
        <v>106</v>
      </c>
      <c r="G21" s="29" t="s">
        <v>39</v>
      </c>
      <c r="H21" s="28" t="s">
        <v>105</v>
      </c>
      <c r="I21" s="1" t="s">
        <v>52</v>
      </c>
      <c r="K21" t="str">
        <f>_xlfn.CONCAT("auto ",Table2[[#This Row],[Interface]],";iface ",Table2[[#This Row],[Interface]]," inet static;        address ",Table2[[#This Row],[IP Address]], ";        netmask ",Table2[[#This Row],[Netmask]])</f>
        <v>auto eth0;iface eth0 inet static;        address 10.20.24.130;        netmask 255.255.255.128</v>
      </c>
      <c r="L21" t="str">
        <f>_xlfn.CONCAT("gateway ",Table2[[#This Row],[gw]])</f>
        <v>gateway 10.20.24.129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AD6E9-7E6F-458C-8006-D83D7B84FBF4}">
  <dimension ref="B2:M10"/>
  <sheetViews>
    <sheetView zoomScale="85" zoomScaleNormal="85" workbookViewId="0">
      <selection activeCell="D10" sqref="D10:E10"/>
    </sheetView>
  </sheetViews>
  <sheetFormatPr defaultRowHeight="14.5" x14ac:dyDescent="0.35"/>
  <cols>
    <col min="2" max="2" width="7" customWidth="1"/>
    <col min="3" max="3" width="10" customWidth="1"/>
    <col min="4" max="5" width="16.453125" customWidth="1"/>
    <col min="6" max="6" width="33.36328125" customWidth="1"/>
    <col min="7" max="7" width="22" customWidth="1"/>
    <col min="8" max="8" width="9.7265625" customWidth="1"/>
    <col min="9" max="9" width="9.81640625" customWidth="1"/>
    <col min="11" max="11" width="17.54296875" customWidth="1"/>
    <col min="12" max="12" width="26.6328125" customWidth="1"/>
  </cols>
  <sheetData>
    <row r="2" spans="2:13" ht="15" thickBot="1" x14ac:dyDescent="0.4">
      <c r="B2" s="21" t="s">
        <v>12</v>
      </c>
      <c r="C2" s="22" t="s">
        <v>2</v>
      </c>
      <c r="D2" s="23" t="s">
        <v>32</v>
      </c>
      <c r="E2" s="23" t="s">
        <v>3</v>
      </c>
      <c r="F2" s="23" t="s">
        <v>13</v>
      </c>
      <c r="G2" s="24" t="s">
        <v>14</v>
      </c>
      <c r="H2" s="25" t="s">
        <v>72</v>
      </c>
      <c r="I2" s="25" t="s">
        <v>73</v>
      </c>
    </row>
    <row r="3" spans="2:13" ht="15" thickBot="1" x14ac:dyDescent="0.4">
      <c r="B3" s="26">
        <v>1</v>
      </c>
      <c r="C3" s="27" t="s">
        <v>4</v>
      </c>
      <c r="D3" s="28" t="s">
        <v>36</v>
      </c>
      <c r="E3" s="29" t="s">
        <v>41</v>
      </c>
      <c r="F3" s="28" t="s">
        <v>66</v>
      </c>
      <c r="G3" s="28" t="s">
        <v>16</v>
      </c>
      <c r="H3" s="28">
        <v>2</v>
      </c>
      <c r="I3" s="28">
        <v>30</v>
      </c>
      <c r="J3" s="4"/>
      <c r="K3" t="str">
        <f>_xlfn.CONCAT("A",Table1[[#This Row],[No]])</f>
        <v>A1</v>
      </c>
      <c r="L3" t="str">
        <f>_xlfn.CONCAT(K3,"/",Table1[[#This Row],[Netmask2]])</f>
        <v>A1/30</v>
      </c>
      <c r="M3" t="str">
        <f>_xlfn.CONCAT(Table1[[#This Row],[Network Id]],"/",Table1[[#This Row],[Netmask2]])</f>
        <v>10.20.0.0/30</v>
      </c>
    </row>
    <row r="4" spans="2:13" ht="15" thickBot="1" x14ac:dyDescent="0.4">
      <c r="B4" s="26">
        <v>2</v>
      </c>
      <c r="C4" s="27" t="s">
        <v>5</v>
      </c>
      <c r="D4" s="28" t="s">
        <v>35</v>
      </c>
      <c r="E4" s="29" t="s">
        <v>78</v>
      </c>
      <c r="F4" s="28" t="s">
        <v>68</v>
      </c>
      <c r="G4" s="28" t="s">
        <v>71</v>
      </c>
      <c r="H4" s="28">
        <v>3</v>
      </c>
      <c r="I4" s="28">
        <v>29</v>
      </c>
      <c r="J4" s="4"/>
      <c r="K4" t="str">
        <f>_xlfn.CONCAT("A",Table1[[#This Row],[No]])</f>
        <v>A2</v>
      </c>
      <c r="L4" t="str">
        <f>_xlfn.CONCAT(K4,"/",Table1[[#This Row],[Netmask2]])</f>
        <v>A2/29</v>
      </c>
      <c r="M4" t="str">
        <f>_xlfn.CONCAT(Table1[[#This Row],[Network Id]],"/",Table1[[#This Row],[Netmask2]])</f>
        <v>10.20.4.0/29</v>
      </c>
    </row>
    <row r="5" spans="2:13" ht="15" thickBot="1" x14ac:dyDescent="0.4">
      <c r="B5" s="26">
        <v>3</v>
      </c>
      <c r="C5" s="27" t="s">
        <v>6</v>
      </c>
      <c r="D5" s="28" t="s">
        <v>34</v>
      </c>
      <c r="E5" s="29" t="s">
        <v>40</v>
      </c>
      <c r="F5" s="28" t="s">
        <v>69</v>
      </c>
      <c r="G5" s="28" t="s">
        <v>15</v>
      </c>
      <c r="H5" s="28">
        <v>256</v>
      </c>
      <c r="I5" s="28">
        <v>23</v>
      </c>
      <c r="J5" s="4"/>
      <c r="K5" t="str">
        <f>_xlfn.CONCAT("A",Table1[[#This Row],[No]])</f>
        <v>A3</v>
      </c>
      <c r="L5" t="str">
        <f>_xlfn.CONCAT(K5,"/",Table1[[#This Row],[Netmask2]])</f>
        <v>A3/23</v>
      </c>
      <c r="M5" t="str">
        <f>_xlfn.CONCAT(Table1[[#This Row],[Network Id]],"/",Table1[[#This Row],[Netmask2]])</f>
        <v>10.20.6.0/23</v>
      </c>
    </row>
    <row r="6" spans="2:13" ht="15" thickBot="1" x14ac:dyDescent="0.4">
      <c r="B6" s="26">
        <v>4</v>
      </c>
      <c r="C6" s="27" t="s">
        <v>7</v>
      </c>
      <c r="D6" s="28" t="s">
        <v>90</v>
      </c>
      <c r="E6" s="29" t="s">
        <v>38</v>
      </c>
      <c r="F6" s="28" t="s">
        <v>70</v>
      </c>
      <c r="G6" s="28" t="s">
        <v>15</v>
      </c>
      <c r="H6" s="28">
        <v>201</v>
      </c>
      <c r="I6" s="28">
        <v>24</v>
      </c>
      <c r="J6" s="4"/>
      <c r="K6" t="str">
        <f>_xlfn.CONCAT("A",Table1[[#This Row],[No]])</f>
        <v>A4</v>
      </c>
      <c r="L6" t="str">
        <f>_xlfn.CONCAT(K6,"/",Table1[[#This Row],[Netmask2]])</f>
        <v>A4/24</v>
      </c>
      <c r="M6" t="str">
        <f>_xlfn.CONCAT(Table1[[#This Row],[Network Id]],"/",Table1[[#This Row],[Netmask2]])</f>
        <v>10.20.5.0/24</v>
      </c>
    </row>
    <row r="7" spans="2:13" ht="15" thickBot="1" x14ac:dyDescent="0.4">
      <c r="B7" s="26">
        <v>5</v>
      </c>
      <c r="C7" s="27" t="s">
        <v>8</v>
      </c>
      <c r="D7" s="28" t="s">
        <v>91</v>
      </c>
      <c r="E7" s="29" t="s">
        <v>41</v>
      </c>
      <c r="F7" s="28" t="s">
        <v>67</v>
      </c>
      <c r="G7" s="28" t="s">
        <v>16</v>
      </c>
      <c r="H7" s="28">
        <v>2</v>
      </c>
      <c r="I7" s="28">
        <v>30</v>
      </c>
      <c r="J7" s="4"/>
      <c r="K7" t="str">
        <f>_xlfn.CONCAT("A",Table1[[#This Row],[No]])</f>
        <v>A5</v>
      </c>
      <c r="L7" t="str">
        <f>_xlfn.CONCAT(K7,"/",Table1[[#This Row],[Netmask2]])</f>
        <v>A5/30</v>
      </c>
      <c r="M7" t="str">
        <f>_xlfn.CONCAT(Table1[[#This Row],[Network Id]],"/",Table1[[#This Row],[Netmask2]])</f>
        <v>10.20.16.0/30</v>
      </c>
    </row>
    <row r="8" spans="2:13" ht="15" thickBot="1" x14ac:dyDescent="0.4">
      <c r="B8" s="26">
        <v>6</v>
      </c>
      <c r="C8" s="27" t="s">
        <v>9</v>
      </c>
      <c r="D8" s="28" t="s">
        <v>92</v>
      </c>
      <c r="E8" s="29" t="s">
        <v>78</v>
      </c>
      <c r="F8" s="28" t="s">
        <v>75</v>
      </c>
      <c r="G8" s="28" t="s">
        <v>77</v>
      </c>
      <c r="H8" s="28">
        <v>3</v>
      </c>
      <c r="I8" s="28">
        <v>29</v>
      </c>
      <c r="J8" s="4"/>
      <c r="K8" t="str">
        <f>_xlfn.CONCAT("A",Table1[[#This Row],[No]])</f>
        <v>A6</v>
      </c>
      <c r="L8" t="str">
        <f>_xlfn.CONCAT(K8,"/",Table1[[#This Row],[Netmask2]])</f>
        <v>A6/29</v>
      </c>
      <c r="M8" t="str">
        <f>_xlfn.CONCAT(Table1[[#This Row],[Network Id]],"/",Table1[[#This Row],[Netmask2]])</f>
        <v>10.20.24.0/29</v>
      </c>
    </row>
    <row r="9" spans="2:13" ht="15" thickBot="1" x14ac:dyDescent="0.4">
      <c r="B9" s="26">
        <v>7</v>
      </c>
      <c r="C9" s="27" t="s">
        <v>10</v>
      </c>
      <c r="D9" s="28" t="s">
        <v>93</v>
      </c>
      <c r="E9" s="29" t="s">
        <v>37</v>
      </c>
      <c r="F9" s="28" t="s">
        <v>74</v>
      </c>
      <c r="G9" s="28" t="s">
        <v>15</v>
      </c>
      <c r="H9" s="28">
        <v>701</v>
      </c>
      <c r="I9" s="28">
        <v>22</v>
      </c>
      <c r="J9" s="4"/>
      <c r="K9" t="str">
        <f>_xlfn.CONCAT("A",Table1[[#This Row],[No]])</f>
        <v>A7</v>
      </c>
      <c r="L9" t="str">
        <f>_xlfn.CONCAT(K9,"/",Table1[[#This Row],[Netmask2]])</f>
        <v>A7/22</v>
      </c>
      <c r="M9" t="str">
        <f>_xlfn.CONCAT(Table1[[#This Row],[Network Id]],"/",Table1[[#This Row],[Netmask2]])</f>
        <v>10.20.28.0/22</v>
      </c>
    </row>
    <row r="10" spans="2:13" ht="15" thickBot="1" x14ac:dyDescent="0.4">
      <c r="B10" s="26">
        <v>8</v>
      </c>
      <c r="C10" s="27" t="s">
        <v>11</v>
      </c>
      <c r="D10" s="28" t="s">
        <v>94</v>
      </c>
      <c r="E10" s="29" t="s">
        <v>39</v>
      </c>
      <c r="F10" s="28" t="s">
        <v>76</v>
      </c>
      <c r="G10" s="28" t="s">
        <v>15</v>
      </c>
      <c r="H10" s="28">
        <v>63</v>
      </c>
      <c r="I10" s="28">
        <v>25</v>
      </c>
      <c r="J10" s="4"/>
      <c r="K10" t="str">
        <f>_xlfn.CONCAT("A",Table1[[#This Row],[No]])</f>
        <v>A8</v>
      </c>
      <c r="L10" t="str">
        <f>_xlfn.CONCAT(K10,"/",Table1[[#This Row],[Netmask2]])</f>
        <v>A8/25</v>
      </c>
      <c r="M10" t="str">
        <f>_xlfn.CONCAT(Table1[[#This Row],[Network Id]],"/",Table1[[#This Row],[Netmask2]])</f>
        <v>10.20.24.128/25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Netmask Calc</vt:lpstr>
      <vt:lpstr>CIDR-Subnet</vt:lpstr>
      <vt:lpstr>GNS3</vt:lpstr>
      <vt:lpstr>Subnet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Potato Nugget</cp:lastModifiedBy>
  <dcterms:created xsi:type="dcterms:W3CDTF">2022-11-25T01:15:11Z</dcterms:created>
  <dcterms:modified xsi:type="dcterms:W3CDTF">2022-12-10T03:02:34Z</dcterms:modified>
</cp:coreProperties>
</file>