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05" yWindow="1005" windowWidth="15000" windowHeight="10005" activeTab="1"/>
  </bookViews>
  <sheets>
    <sheet name="Raw Data" sheetId="1" r:id="rId1"/>
    <sheet name="Analyzed Data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LI142" i="2" l="1"/>
  <c r="LI138" i="2"/>
  <c r="LI139" i="2"/>
  <c r="LI135" i="2"/>
  <c r="LI134" i="2"/>
  <c r="LI133" i="2"/>
  <c r="LI130" i="2"/>
  <c r="LI129" i="2"/>
  <c r="LI128" i="2"/>
  <c r="LI122" i="2"/>
  <c r="LI121" i="2"/>
  <c r="LI120" i="2"/>
  <c r="LI114" i="2"/>
  <c r="LI113" i="2"/>
  <c r="LI110" i="2"/>
  <c r="LI109" i="2"/>
  <c r="LI103" i="2"/>
  <c r="LI102" i="2"/>
  <c r="LI99" i="2"/>
  <c r="LI98" i="2"/>
  <c r="LI97" i="2"/>
  <c r="LI91" i="2"/>
  <c r="LI90" i="2"/>
  <c r="LI87" i="2"/>
  <c r="LI86" i="2"/>
  <c r="LI85" i="2"/>
  <c r="LI82" i="2"/>
  <c r="LI81" i="2"/>
  <c r="LI75" i="2"/>
  <c r="LI74" i="2"/>
  <c r="LI71" i="2"/>
  <c r="LI70" i="2"/>
  <c r="LI64" i="2"/>
  <c r="LI63" i="2"/>
  <c r="LI62" i="2"/>
  <c r="LI61" i="2"/>
  <c r="LI58" i="2"/>
  <c r="LI57" i="2"/>
  <c r="LI56" i="2"/>
  <c r="LI50" i="2"/>
  <c r="LI49" i="2"/>
  <c r="LI48" i="2"/>
  <c r="LI47" i="2"/>
  <c r="LI46" i="2"/>
  <c r="LI43" i="2"/>
  <c r="LI42" i="2"/>
  <c r="LI41" i="2"/>
  <c r="LI40" i="2"/>
  <c r="LI34" i="2"/>
  <c r="LI33" i="2"/>
  <c r="LI32" i="2"/>
  <c r="LI31" i="2"/>
  <c r="LI30" i="2"/>
  <c r="LI29" i="2"/>
  <c r="LI28" i="2"/>
  <c r="LI27" i="2"/>
  <c r="LI26" i="2"/>
  <c r="LI25" i="2"/>
  <c r="LI23" i="2"/>
  <c r="LI24" i="2"/>
  <c r="LI17" i="2"/>
  <c r="LI16" i="2"/>
  <c r="LI15" i="2"/>
  <c r="LI14" i="2"/>
  <c r="LI13" i="2"/>
  <c r="LI12" i="2"/>
  <c r="LI11" i="2"/>
  <c r="LI8" i="2"/>
  <c r="LI7" i="2"/>
  <c r="LI6" i="2"/>
  <c r="LI5" i="2"/>
  <c r="LI4" i="2"/>
  <c r="LI3" i="2"/>
  <c r="KT142" i="2"/>
  <c r="KT139" i="2"/>
  <c r="KT138" i="2"/>
  <c r="KT135" i="2"/>
  <c r="KT134" i="2"/>
  <c r="KT133" i="2"/>
  <c r="KT130" i="2"/>
  <c r="KT129" i="2"/>
  <c r="KT128" i="2"/>
  <c r="KT122" i="2"/>
  <c r="KT121" i="2"/>
  <c r="KT120" i="2"/>
  <c r="KT114" i="2"/>
  <c r="KT113" i="2"/>
  <c r="KT110" i="2"/>
  <c r="KT109" i="2"/>
  <c r="KT103" i="2"/>
  <c r="KT102" i="2"/>
  <c r="KT99" i="2"/>
  <c r="KT98" i="2"/>
  <c r="KT97" i="2"/>
  <c r="KT91" i="2"/>
  <c r="KT90" i="2"/>
  <c r="KT87" i="2"/>
  <c r="KT86" i="2"/>
  <c r="KT85" i="2"/>
  <c r="KT82" i="2"/>
  <c r="KT81" i="2"/>
  <c r="KT75" i="2"/>
  <c r="KT74" i="2"/>
  <c r="KT71" i="2"/>
  <c r="KT70" i="2"/>
  <c r="KT64" i="2"/>
  <c r="KT63" i="2"/>
  <c r="KT62" i="2"/>
  <c r="KT61" i="2"/>
  <c r="KT58" i="2"/>
  <c r="KT57" i="2"/>
  <c r="KT56" i="2"/>
  <c r="KT50" i="2"/>
  <c r="KT49" i="2"/>
  <c r="KT48" i="2"/>
  <c r="KT47" i="2"/>
  <c r="KT46" i="2"/>
  <c r="KT43" i="2"/>
  <c r="KT42" i="2"/>
  <c r="KT41" i="2"/>
  <c r="KT40" i="2"/>
  <c r="KT34" i="2"/>
  <c r="KT33" i="2"/>
  <c r="KT32" i="2"/>
  <c r="KT31" i="2"/>
  <c r="KT30" i="2"/>
  <c r="KT29" i="2"/>
  <c r="KT28" i="2"/>
  <c r="KT27" i="2"/>
  <c r="KT26" i="2"/>
  <c r="KT25" i="2"/>
  <c r="KT24" i="2"/>
  <c r="KT23" i="2"/>
  <c r="KT17" i="2"/>
  <c r="KT16" i="2"/>
  <c r="KT15" i="2"/>
  <c r="KT14" i="2"/>
  <c r="KT13" i="2"/>
  <c r="KT12" i="2"/>
  <c r="KT11" i="2"/>
  <c r="KT8" i="2"/>
  <c r="KT7" i="2"/>
  <c r="KT6" i="2"/>
  <c r="KT5" i="2"/>
  <c r="KT4" i="2"/>
  <c r="KT3" i="2"/>
  <c r="KE142" i="2"/>
  <c r="KE139" i="2"/>
  <c r="KE138" i="2"/>
  <c r="KE135" i="2"/>
  <c r="KE134" i="2"/>
  <c r="KE133" i="2"/>
  <c r="KE130" i="2"/>
  <c r="KE129" i="2"/>
  <c r="KE128" i="2"/>
  <c r="KE122" i="2"/>
  <c r="KE121" i="2"/>
  <c r="KE120" i="2"/>
  <c r="KE114" i="2"/>
  <c r="KE113" i="2"/>
  <c r="KE110" i="2"/>
  <c r="KE109" i="2"/>
  <c r="KE103" i="2"/>
  <c r="KE102" i="2"/>
  <c r="KE99" i="2"/>
  <c r="KE98" i="2"/>
  <c r="KE97" i="2"/>
  <c r="KE91" i="2"/>
  <c r="KE90" i="2"/>
  <c r="KE87" i="2"/>
  <c r="KE86" i="2"/>
  <c r="KE85" i="2"/>
  <c r="KE82" i="2"/>
  <c r="KE81" i="2"/>
  <c r="KE75" i="2"/>
  <c r="KE74" i="2"/>
  <c r="KE71" i="2"/>
  <c r="KE70" i="2"/>
  <c r="KE64" i="2"/>
  <c r="KE63" i="2"/>
  <c r="KE62" i="2"/>
  <c r="KE61" i="2"/>
  <c r="KE58" i="2"/>
  <c r="KE57" i="2"/>
  <c r="KE56" i="2"/>
  <c r="KE50" i="2"/>
  <c r="KE49" i="2"/>
  <c r="KE48" i="2"/>
  <c r="KE47" i="2"/>
  <c r="KE46" i="2"/>
  <c r="KE43" i="2"/>
  <c r="KE42" i="2"/>
  <c r="KE41" i="2"/>
  <c r="KE40" i="2"/>
  <c r="KE34" i="2"/>
  <c r="KE33" i="2"/>
  <c r="KE32" i="2"/>
  <c r="KE31" i="2"/>
  <c r="KE30" i="2"/>
  <c r="KE29" i="2"/>
  <c r="KE28" i="2"/>
  <c r="KE27" i="2"/>
  <c r="KE26" i="2"/>
  <c r="KE3" i="2"/>
  <c r="KE25" i="2"/>
  <c r="KE24" i="2"/>
  <c r="KE23" i="2"/>
  <c r="KE17" i="2"/>
  <c r="KE16" i="2"/>
  <c r="KE15" i="2"/>
  <c r="KE14" i="2"/>
  <c r="KE13" i="2"/>
  <c r="KE12" i="2"/>
  <c r="KE11" i="2"/>
  <c r="KE8" i="2"/>
  <c r="KE7" i="2"/>
  <c r="KE6" i="2"/>
  <c r="KE5" i="2"/>
  <c r="KE4" i="2"/>
  <c r="JP142" i="2"/>
  <c r="JP139" i="2"/>
  <c r="JP138" i="2"/>
  <c r="JP135" i="2"/>
  <c r="JP134" i="2"/>
  <c r="JP133" i="2"/>
  <c r="JP130" i="2"/>
  <c r="JP129" i="2"/>
  <c r="JP128" i="2"/>
  <c r="JP122" i="2"/>
  <c r="JP121" i="2"/>
  <c r="JP120" i="2"/>
  <c r="JP114" i="2"/>
  <c r="JP113" i="2"/>
  <c r="JP110" i="2"/>
  <c r="JP109" i="2"/>
  <c r="JP103" i="2"/>
  <c r="JP102" i="2"/>
  <c r="JP99" i="2"/>
  <c r="JP98" i="2"/>
  <c r="JP97" i="2"/>
  <c r="JP91" i="2"/>
  <c r="JP90" i="2"/>
  <c r="JP87" i="2"/>
  <c r="JP86" i="2"/>
  <c r="JP85" i="2"/>
  <c r="JP82" i="2"/>
  <c r="JP81" i="2"/>
  <c r="JP75" i="2"/>
  <c r="JP74" i="2"/>
  <c r="JP71" i="2"/>
  <c r="JP70" i="2"/>
  <c r="JP63" i="2"/>
  <c r="JP62" i="2"/>
  <c r="JP61" i="2"/>
  <c r="JP58" i="2"/>
  <c r="JP57" i="2"/>
  <c r="JP56" i="2"/>
  <c r="JP50" i="2"/>
  <c r="JP49" i="2"/>
  <c r="JP48" i="2"/>
  <c r="JP47" i="2"/>
  <c r="JP46" i="2"/>
  <c r="JP43" i="2"/>
  <c r="JP42" i="2"/>
  <c r="JP41" i="2"/>
  <c r="JP40" i="2"/>
  <c r="JP34" i="2"/>
  <c r="JP33" i="2"/>
  <c r="JP32" i="2"/>
  <c r="JP31" i="2"/>
  <c r="JP30" i="2"/>
  <c r="JP29" i="2"/>
  <c r="JP28" i="2"/>
  <c r="JP27" i="2"/>
  <c r="JP26" i="2"/>
  <c r="JP25" i="2"/>
  <c r="JP24" i="2"/>
  <c r="JP23" i="2"/>
  <c r="JP17" i="2"/>
  <c r="JP16" i="2"/>
  <c r="JP15" i="2"/>
  <c r="JP14" i="2"/>
  <c r="JP13" i="2"/>
  <c r="JP12" i="2"/>
  <c r="JP11" i="2"/>
  <c r="JP8" i="2"/>
  <c r="JP7" i="2"/>
  <c r="JP6" i="2"/>
  <c r="JP5" i="2"/>
  <c r="JP4" i="2"/>
  <c r="JP3" i="2"/>
  <c r="JA142" i="2"/>
  <c r="JA139" i="2"/>
  <c r="JA138" i="2"/>
  <c r="JA135" i="2"/>
  <c r="JA134" i="2"/>
  <c r="JA133" i="2"/>
  <c r="JA130" i="2"/>
  <c r="JA129" i="2"/>
  <c r="JA128" i="2"/>
  <c r="JA122" i="2"/>
  <c r="JA121" i="2"/>
  <c r="JA120" i="2"/>
  <c r="JA114" i="2"/>
  <c r="JA113" i="2"/>
  <c r="JA110" i="2"/>
  <c r="JA109" i="2"/>
  <c r="JA103" i="2"/>
  <c r="JA102" i="2"/>
  <c r="JA99" i="2"/>
  <c r="JA98" i="2"/>
  <c r="JA97" i="2"/>
  <c r="JA91" i="2"/>
  <c r="JA90" i="2"/>
  <c r="JA87" i="2"/>
  <c r="JA86" i="2"/>
  <c r="JA85" i="2"/>
  <c r="JA82" i="2"/>
  <c r="JA81" i="2"/>
  <c r="JA75" i="2"/>
  <c r="JA74" i="2"/>
  <c r="JA71" i="2"/>
  <c r="JA70" i="2"/>
  <c r="JA64" i="2"/>
  <c r="JA63" i="2"/>
  <c r="JA62" i="2"/>
  <c r="JA61" i="2"/>
  <c r="JA58" i="2"/>
  <c r="JA57" i="2"/>
  <c r="JA56" i="2"/>
  <c r="JA50" i="2"/>
  <c r="JA49" i="2"/>
  <c r="JA48" i="2"/>
  <c r="JA47" i="2"/>
  <c r="JA46" i="2"/>
  <c r="JA43" i="2"/>
  <c r="JA42" i="2"/>
  <c r="JA41" i="2"/>
  <c r="JA40" i="2"/>
  <c r="JA34" i="2"/>
  <c r="JA33" i="2"/>
  <c r="JA32" i="2"/>
  <c r="JA31" i="2"/>
  <c r="JA30" i="2"/>
  <c r="JA29" i="2"/>
  <c r="JA28" i="2"/>
  <c r="JA27" i="2"/>
  <c r="JA26" i="2"/>
  <c r="JA25" i="2"/>
  <c r="JA24" i="2"/>
  <c r="JA23" i="2"/>
  <c r="JA17" i="2"/>
  <c r="JA16" i="2"/>
  <c r="JA15" i="2"/>
  <c r="JA14" i="2"/>
  <c r="JA13" i="2"/>
  <c r="JA12" i="2"/>
  <c r="JA11" i="2"/>
  <c r="JA8" i="2"/>
  <c r="JA7" i="2"/>
  <c r="JA6" i="2"/>
  <c r="JA5" i="2"/>
  <c r="JA4" i="2"/>
  <c r="JA3" i="2"/>
  <c r="IL142" i="2"/>
  <c r="IL139" i="2"/>
  <c r="IL138" i="2"/>
  <c r="IL135" i="2"/>
  <c r="IL134" i="2"/>
  <c r="IL133" i="2"/>
  <c r="IL130" i="2"/>
  <c r="IL129" i="2"/>
  <c r="IL128" i="2"/>
  <c r="IL122" i="2"/>
  <c r="IL121" i="2"/>
  <c r="IL120" i="2"/>
  <c r="IL114" i="2"/>
  <c r="IL113" i="2"/>
  <c r="IL110" i="2"/>
  <c r="IL109" i="2"/>
  <c r="IL103" i="2"/>
  <c r="IL102" i="2"/>
  <c r="IL99" i="2"/>
  <c r="IL98" i="2"/>
  <c r="IL97" i="2"/>
  <c r="IL91" i="2"/>
  <c r="IL90" i="2"/>
  <c r="IL87" i="2"/>
  <c r="IL86" i="2"/>
  <c r="IL85" i="2"/>
  <c r="IL82" i="2"/>
  <c r="IL81" i="2"/>
  <c r="IL75" i="2"/>
  <c r="IL74" i="2"/>
  <c r="IL71" i="2"/>
  <c r="IL70" i="2"/>
  <c r="IL64" i="2"/>
  <c r="IL63" i="2"/>
  <c r="IL62" i="2"/>
  <c r="IL61" i="2"/>
  <c r="IL58" i="2"/>
  <c r="IL57" i="2"/>
  <c r="IL56" i="2"/>
  <c r="IL50" i="2"/>
  <c r="IL49" i="2"/>
  <c r="IL48" i="2"/>
  <c r="IL47" i="2"/>
  <c r="IL46" i="2"/>
  <c r="IL43" i="2"/>
  <c r="IL42" i="2"/>
  <c r="IL41" i="2"/>
  <c r="IL40" i="2"/>
  <c r="IL34" i="2"/>
  <c r="IL33" i="2"/>
  <c r="IL32" i="2"/>
  <c r="IL31" i="2"/>
  <c r="IL30" i="2"/>
  <c r="IL29" i="2"/>
  <c r="IL28" i="2"/>
  <c r="IL27" i="2"/>
  <c r="IL26" i="2"/>
  <c r="IL25" i="2"/>
  <c r="IL24" i="2"/>
  <c r="IL23" i="2"/>
  <c r="IL17" i="2"/>
  <c r="IL16" i="2"/>
  <c r="IL15" i="2"/>
  <c r="IL14" i="2"/>
  <c r="IL13" i="2"/>
  <c r="IL12" i="2"/>
  <c r="IL11" i="2"/>
  <c r="IL8" i="2"/>
  <c r="IL7" i="2"/>
  <c r="IL6" i="2"/>
  <c r="IL5" i="2"/>
  <c r="IL4" i="2"/>
  <c r="IL3" i="2"/>
  <c r="HO142" i="2"/>
  <c r="HO139" i="2"/>
  <c r="HO138" i="2"/>
  <c r="HO135" i="2"/>
  <c r="HO134" i="2"/>
  <c r="HO133" i="2"/>
  <c r="HO130" i="2"/>
  <c r="HO129" i="2"/>
  <c r="HO128" i="2"/>
  <c r="HO122" i="2"/>
  <c r="HO121" i="2"/>
  <c r="HO120" i="2"/>
  <c r="HO114" i="2"/>
  <c r="HO113" i="2"/>
  <c r="HO110" i="2"/>
  <c r="HO109" i="2"/>
  <c r="HO103" i="2"/>
  <c r="HO102" i="2"/>
  <c r="HO99" i="2"/>
  <c r="HO98" i="2"/>
  <c r="HO97" i="2"/>
  <c r="HO91" i="2"/>
  <c r="HO90" i="2"/>
  <c r="HO87" i="2"/>
  <c r="HO86" i="2"/>
  <c r="HO85" i="2"/>
  <c r="HO82" i="2"/>
  <c r="HO81" i="2"/>
  <c r="HO75" i="2"/>
  <c r="HO74" i="2"/>
  <c r="HO71" i="2"/>
  <c r="HO70" i="2"/>
  <c r="HO64" i="2"/>
  <c r="HO63" i="2"/>
  <c r="HO62" i="2"/>
  <c r="HO61" i="2"/>
  <c r="HO58" i="2"/>
  <c r="HO57" i="2"/>
  <c r="HO56" i="2"/>
  <c r="HO50" i="2"/>
  <c r="HO49" i="2"/>
  <c r="HO48" i="2"/>
  <c r="HO47" i="2"/>
  <c r="HO46" i="2"/>
  <c r="HO43" i="2"/>
  <c r="HO42" i="2"/>
  <c r="HO41" i="2"/>
  <c r="HO40" i="2"/>
  <c r="HO34" i="2"/>
  <c r="HO33" i="2"/>
  <c r="HO32" i="2"/>
  <c r="HO31" i="2"/>
  <c r="HO30" i="2"/>
  <c r="HO29" i="2"/>
  <c r="HO28" i="2"/>
  <c r="HO27" i="2"/>
  <c r="HO26" i="2"/>
  <c r="HO25" i="2"/>
  <c r="HO24" i="2"/>
  <c r="HO23" i="2"/>
  <c r="HO17" i="2"/>
  <c r="HO16" i="2"/>
  <c r="HO15" i="2"/>
  <c r="HO14" i="2"/>
  <c r="HO13" i="2"/>
  <c r="HO12" i="2"/>
  <c r="HO11" i="2"/>
  <c r="HO8" i="2"/>
  <c r="HO7" i="2"/>
  <c r="HO6" i="2"/>
  <c r="HO5" i="2"/>
  <c r="HO4" i="2"/>
  <c r="HO3" i="2"/>
  <c r="GZ142" i="2"/>
  <c r="GZ139" i="2"/>
  <c r="GZ138" i="2"/>
  <c r="GZ135" i="2"/>
  <c r="GZ134" i="2"/>
  <c r="GZ133" i="2"/>
  <c r="GZ130" i="2"/>
  <c r="GZ129" i="2"/>
  <c r="GZ128" i="2"/>
  <c r="GZ122" i="2"/>
  <c r="GZ121" i="2"/>
  <c r="GZ120" i="2"/>
  <c r="GZ113" i="2"/>
  <c r="GZ114" i="2"/>
  <c r="GZ110" i="2"/>
  <c r="GZ109" i="2"/>
  <c r="GZ103" i="2"/>
  <c r="GZ102" i="2"/>
  <c r="GZ99" i="2"/>
  <c r="GZ98" i="2"/>
  <c r="GZ97" i="2"/>
  <c r="GZ91" i="2"/>
  <c r="GZ90" i="2"/>
  <c r="GZ87" i="2"/>
  <c r="GZ86" i="2"/>
  <c r="GZ85" i="2"/>
  <c r="GZ82" i="2"/>
  <c r="GZ81" i="2"/>
  <c r="GZ75" i="2"/>
  <c r="GZ74" i="2"/>
  <c r="GZ71" i="2"/>
  <c r="GZ70" i="2"/>
  <c r="GZ64" i="2"/>
  <c r="GZ63" i="2"/>
  <c r="GZ62" i="2"/>
  <c r="GZ61" i="2"/>
  <c r="GZ58" i="2"/>
  <c r="GZ57" i="2"/>
  <c r="GZ56" i="2"/>
  <c r="GZ50" i="2"/>
  <c r="GZ49" i="2"/>
  <c r="GZ48" i="2"/>
  <c r="GZ47" i="2"/>
  <c r="GZ46" i="2"/>
  <c r="GZ43" i="2"/>
  <c r="GZ42" i="2"/>
  <c r="GZ41" i="2"/>
  <c r="GZ40" i="2"/>
  <c r="GZ34" i="2"/>
  <c r="GZ33" i="2"/>
  <c r="GZ32" i="2"/>
  <c r="GZ31" i="2"/>
  <c r="GZ30" i="2"/>
  <c r="GZ29" i="2"/>
  <c r="GZ28" i="2"/>
  <c r="GZ27" i="2"/>
  <c r="GZ26" i="2"/>
  <c r="GZ25" i="2"/>
  <c r="GZ24" i="2"/>
  <c r="GZ23" i="2"/>
  <c r="GZ17" i="2"/>
  <c r="GZ16" i="2"/>
  <c r="GZ15" i="2"/>
  <c r="GZ14" i="2"/>
  <c r="GZ13" i="2"/>
  <c r="GZ12" i="2"/>
  <c r="GZ11" i="2"/>
  <c r="GZ8" i="2"/>
  <c r="GZ7" i="2"/>
  <c r="GZ6" i="2"/>
  <c r="GZ5" i="2"/>
  <c r="GZ4" i="2"/>
  <c r="GZ3" i="2"/>
  <c r="GK142" i="2"/>
  <c r="GK139" i="2"/>
  <c r="GK138" i="2"/>
  <c r="GK122" i="2"/>
  <c r="GK121" i="2"/>
  <c r="GK120" i="2"/>
  <c r="GK114" i="2"/>
  <c r="GK113" i="2"/>
  <c r="GK110" i="2"/>
  <c r="GK109" i="2"/>
  <c r="GK103" i="2"/>
  <c r="GK102" i="2"/>
  <c r="GK99" i="2"/>
  <c r="GK98" i="2"/>
  <c r="GK97" i="2"/>
  <c r="GK91" i="2"/>
  <c r="GK90" i="2"/>
  <c r="GK87" i="2"/>
  <c r="GK86" i="2"/>
  <c r="GK85" i="2"/>
  <c r="GK82" i="2"/>
  <c r="GK81" i="2"/>
  <c r="GK75" i="2"/>
  <c r="GK74" i="2"/>
  <c r="GK71" i="2"/>
  <c r="GK70" i="2"/>
  <c r="GK64" i="2"/>
  <c r="GK63" i="2"/>
  <c r="GK62" i="2"/>
  <c r="GK61" i="2"/>
  <c r="GK58" i="2"/>
  <c r="GK57" i="2"/>
  <c r="GK56" i="2"/>
  <c r="GK50" i="2"/>
  <c r="GK49" i="2"/>
  <c r="GK48" i="2"/>
  <c r="GK47" i="2"/>
  <c r="GK46" i="2"/>
  <c r="GK43" i="2"/>
  <c r="GK42" i="2"/>
  <c r="GK41" i="2"/>
  <c r="GK40" i="2"/>
  <c r="GK34" i="2"/>
  <c r="GK33" i="2"/>
  <c r="GK32" i="2"/>
  <c r="GK31" i="2"/>
  <c r="GK30" i="2"/>
  <c r="GK29" i="2"/>
  <c r="GK28" i="2"/>
  <c r="GK27" i="2"/>
  <c r="GK26" i="2"/>
  <c r="GK25" i="2"/>
  <c r="GK24" i="2"/>
  <c r="GK23" i="2"/>
  <c r="GK17" i="2"/>
  <c r="GK16" i="2"/>
  <c r="GK15" i="2"/>
  <c r="GK14" i="2"/>
  <c r="GK13" i="2"/>
  <c r="GK12" i="2"/>
  <c r="GK11" i="2"/>
  <c r="GK4" i="2"/>
  <c r="GK3" i="2"/>
  <c r="FV135" i="2"/>
  <c r="FV134" i="2"/>
  <c r="FV133" i="2"/>
  <c r="FV142" i="2"/>
  <c r="FV139" i="2"/>
  <c r="FV138" i="2"/>
  <c r="FV122" i="2"/>
  <c r="FV121" i="2"/>
  <c r="FV120" i="2"/>
  <c r="FV114" i="2"/>
  <c r="FV113" i="2"/>
  <c r="FV110" i="2"/>
  <c r="FV109" i="2"/>
  <c r="FV103" i="2"/>
  <c r="FV102" i="2"/>
  <c r="FV99" i="2"/>
  <c r="FV98" i="2"/>
  <c r="FV97" i="2"/>
  <c r="FV91" i="2"/>
  <c r="FV90" i="2"/>
  <c r="FV87" i="2"/>
  <c r="FV86" i="2"/>
  <c r="FV85" i="2"/>
  <c r="FV82" i="2"/>
  <c r="FV81" i="2"/>
  <c r="FV75" i="2"/>
  <c r="FV74" i="2"/>
  <c r="FV71" i="2"/>
  <c r="FV70" i="2"/>
  <c r="FV64" i="2"/>
  <c r="FV63" i="2"/>
  <c r="FV62" i="2"/>
  <c r="FV61" i="2"/>
  <c r="FV58" i="2"/>
  <c r="FV57" i="2"/>
  <c r="FV56" i="2"/>
  <c r="FV50" i="2"/>
  <c r="FV49" i="2"/>
  <c r="FV48" i="2"/>
  <c r="FV47" i="2"/>
  <c r="FV46" i="2"/>
  <c r="FV43" i="2"/>
  <c r="FV42" i="2"/>
  <c r="FV41" i="2"/>
  <c r="FV40" i="2"/>
  <c r="FV34" i="2"/>
  <c r="FV33" i="2"/>
  <c r="FV32" i="2"/>
  <c r="FV31" i="2"/>
  <c r="FV30" i="2"/>
  <c r="FV29" i="2"/>
  <c r="FV28" i="2"/>
  <c r="FV27" i="2"/>
  <c r="FV26" i="2"/>
  <c r="FV25" i="2"/>
  <c r="FV24" i="2"/>
  <c r="FV23" i="2"/>
  <c r="FV17" i="2"/>
  <c r="FV16" i="2"/>
  <c r="FV15" i="2"/>
  <c r="FV14" i="2"/>
  <c r="FV13" i="2"/>
  <c r="FV12" i="2"/>
  <c r="FV11" i="2"/>
  <c r="FV8" i="2"/>
  <c r="FV7" i="2"/>
  <c r="FV6" i="2"/>
  <c r="FV5" i="2"/>
  <c r="FV4" i="2"/>
  <c r="FV3" i="2"/>
  <c r="FG142" i="2"/>
  <c r="FG139" i="2"/>
  <c r="FG138" i="2"/>
  <c r="FG130" i="2"/>
  <c r="FG129" i="2"/>
  <c r="FG128" i="2"/>
  <c r="FG122" i="2"/>
  <c r="FG121" i="2"/>
  <c r="FG120" i="2"/>
  <c r="FG114" i="2"/>
  <c r="FG113" i="2"/>
  <c r="FG110" i="2"/>
  <c r="FG109" i="2"/>
  <c r="FG103" i="2"/>
  <c r="FG102" i="2"/>
  <c r="FG99" i="2"/>
  <c r="FG98" i="2"/>
  <c r="FG97" i="2"/>
  <c r="FG91" i="2"/>
  <c r="FG90" i="2"/>
  <c r="FG87" i="2"/>
  <c r="FG86" i="2"/>
  <c r="FG85" i="2"/>
  <c r="FG82" i="2"/>
  <c r="FG81" i="2"/>
  <c r="FG75" i="2"/>
  <c r="FG74" i="2"/>
  <c r="FG71" i="2"/>
  <c r="FG70" i="2"/>
  <c r="FG64" i="2"/>
  <c r="FG63" i="2"/>
  <c r="FG62" i="2"/>
  <c r="FG61" i="2"/>
  <c r="FG58" i="2"/>
  <c r="FG57" i="2"/>
  <c r="FG56" i="2"/>
  <c r="FG50" i="2"/>
  <c r="FG49" i="2"/>
  <c r="FG48" i="2"/>
  <c r="FG47" i="2"/>
  <c r="FG46" i="2"/>
  <c r="FG43" i="2"/>
  <c r="FG42" i="2"/>
  <c r="FG41" i="2"/>
  <c r="FG40" i="2"/>
  <c r="FG34" i="2"/>
  <c r="FG33" i="2"/>
  <c r="FG32" i="2"/>
  <c r="FG31" i="2"/>
  <c r="FG30" i="2"/>
  <c r="FG29" i="2"/>
  <c r="FG28" i="2"/>
  <c r="FG27" i="2"/>
  <c r="FG26" i="2"/>
  <c r="FG25" i="2"/>
  <c r="FG24" i="2"/>
  <c r="FG23" i="2"/>
  <c r="FG17" i="2"/>
  <c r="FG16" i="2"/>
  <c r="FG15" i="2"/>
  <c r="FG13" i="2"/>
  <c r="FG12" i="2"/>
  <c r="FG11" i="2"/>
  <c r="FG8" i="2"/>
  <c r="FG7" i="2"/>
  <c r="FG6" i="2"/>
  <c r="FG5" i="2"/>
  <c r="FG4" i="2"/>
  <c r="FG3" i="2"/>
  <c r="ER142" i="2"/>
  <c r="ER139" i="2"/>
  <c r="ER138" i="2"/>
  <c r="ER135" i="2"/>
  <c r="ER134" i="2"/>
  <c r="ER133" i="2"/>
  <c r="ER130" i="2"/>
  <c r="ER129" i="2"/>
  <c r="ER128" i="2"/>
  <c r="ER122" i="2"/>
  <c r="ER121" i="2"/>
  <c r="ER120" i="2"/>
  <c r="ER114" i="2"/>
  <c r="ER113" i="2"/>
  <c r="ER110" i="2"/>
  <c r="ER109" i="2"/>
  <c r="ER103" i="2"/>
  <c r="ER102" i="2"/>
  <c r="ER99" i="2"/>
  <c r="ER98" i="2"/>
  <c r="ER97" i="2"/>
  <c r="ER91" i="2"/>
  <c r="ER90" i="2"/>
  <c r="ER87" i="2"/>
  <c r="ER86" i="2"/>
  <c r="ER85" i="2"/>
  <c r="ER82" i="2"/>
  <c r="ER81" i="2"/>
  <c r="ER75" i="2"/>
  <c r="ER74" i="2"/>
  <c r="ER71" i="2"/>
  <c r="ER70" i="2"/>
  <c r="ER64" i="2"/>
  <c r="ER63" i="2"/>
  <c r="ER62" i="2"/>
  <c r="ER61" i="2"/>
  <c r="ER58" i="2"/>
  <c r="ER57" i="2"/>
  <c r="ER56" i="2"/>
  <c r="ER50" i="2"/>
  <c r="ER49" i="2"/>
  <c r="ER48" i="2"/>
  <c r="ER47" i="2"/>
  <c r="ER46" i="2"/>
  <c r="ER43" i="2"/>
  <c r="ER42" i="2"/>
  <c r="ER41" i="2"/>
  <c r="ER40" i="2"/>
  <c r="ER34" i="2"/>
  <c r="ER33" i="2"/>
  <c r="ER32" i="2"/>
  <c r="ER31" i="2"/>
  <c r="ER30" i="2"/>
  <c r="ER29" i="2"/>
  <c r="ER28" i="2"/>
  <c r="ER27" i="2"/>
  <c r="ER26" i="2"/>
  <c r="ER25" i="2"/>
  <c r="ER24" i="2"/>
  <c r="ER23" i="2"/>
  <c r="ER17" i="2"/>
  <c r="ER16" i="2"/>
  <c r="ER15" i="2"/>
  <c r="ER13" i="2"/>
  <c r="ER12" i="2"/>
  <c r="ER11" i="2"/>
  <c r="ER8" i="2"/>
  <c r="ER7" i="2"/>
  <c r="ER6" i="2"/>
  <c r="ER5" i="2"/>
  <c r="ER4" i="2"/>
  <c r="ER3" i="2"/>
  <c r="EC142" i="2"/>
  <c r="EC139" i="2"/>
  <c r="EC138" i="2"/>
  <c r="EC135" i="2"/>
  <c r="EC134" i="2"/>
  <c r="EC133" i="2"/>
  <c r="EC130" i="2"/>
  <c r="EC129" i="2"/>
  <c r="EC128" i="2"/>
  <c r="EC122" i="2"/>
  <c r="EC121" i="2"/>
  <c r="EC120" i="2"/>
  <c r="EC114" i="2"/>
  <c r="EC113" i="2"/>
  <c r="EC110" i="2"/>
  <c r="EC109" i="2"/>
  <c r="EC103" i="2"/>
  <c r="EC102" i="2"/>
  <c r="EC99" i="2"/>
  <c r="EC98" i="2"/>
  <c r="EC97" i="2"/>
  <c r="EC91" i="2"/>
  <c r="EC90" i="2"/>
  <c r="EC87" i="2"/>
  <c r="EC86" i="2"/>
  <c r="EC85" i="2"/>
  <c r="EC82" i="2"/>
  <c r="EC81" i="2"/>
  <c r="EC75" i="2"/>
  <c r="EC74" i="2"/>
  <c r="EC71" i="2"/>
  <c r="EC70" i="2"/>
  <c r="EC64" i="2"/>
  <c r="EC63" i="2"/>
  <c r="EC62" i="2"/>
  <c r="EC61" i="2"/>
  <c r="EC58" i="2"/>
  <c r="EC57" i="2"/>
  <c r="EC56" i="2"/>
  <c r="EC50" i="2"/>
  <c r="EC49" i="2"/>
  <c r="EC48" i="2"/>
  <c r="EC47" i="2"/>
  <c r="EC46" i="2"/>
  <c r="EC43" i="2"/>
  <c r="EC42" i="2"/>
  <c r="EC41" i="2"/>
  <c r="EC40" i="2"/>
  <c r="EC34" i="2"/>
  <c r="EC33" i="2"/>
  <c r="EC32" i="2"/>
  <c r="EC31" i="2"/>
  <c r="EC30" i="2"/>
  <c r="EC29" i="2"/>
  <c r="EC28" i="2"/>
  <c r="EC27" i="2"/>
  <c r="EC26" i="2"/>
  <c r="EC25" i="2"/>
  <c r="EC24" i="2"/>
  <c r="EC23" i="2"/>
  <c r="EC17" i="2"/>
  <c r="EC16" i="2"/>
  <c r="EC15" i="2"/>
  <c r="EC14" i="2"/>
  <c r="EC13" i="2"/>
  <c r="EC12" i="2"/>
  <c r="EC11" i="2"/>
  <c r="EC8" i="2"/>
  <c r="EC6" i="2"/>
  <c r="EC5" i="2"/>
  <c r="EC4" i="2"/>
  <c r="EC3" i="2"/>
  <c r="DM142" i="2"/>
  <c r="DM139" i="2"/>
  <c r="DM138" i="2"/>
  <c r="DM135" i="2"/>
  <c r="DM134" i="2"/>
  <c r="DM133" i="2"/>
  <c r="DM130" i="2"/>
  <c r="DM129" i="2"/>
  <c r="DM128" i="2"/>
  <c r="DM122" i="2"/>
  <c r="DM121" i="2"/>
  <c r="DM120" i="2"/>
  <c r="DM114" i="2"/>
  <c r="DM113" i="2"/>
  <c r="DM110" i="2"/>
  <c r="DM109" i="2"/>
  <c r="DM103" i="2"/>
  <c r="DM102" i="2"/>
  <c r="DM99" i="2"/>
  <c r="DM98" i="2"/>
  <c r="DM97" i="2"/>
  <c r="DM91" i="2"/>
  <c r="DM90" i="2"/>
  <c r="DM87" i="2"/>
  <c r="DM86" i="2"/>
  <c r="DM85" i="2"/>
  <c r="DM82" i="2"/>
  <c r="DM81" i="2"/>
  <c r="DM75" i="2"/>
  <c r="DM74" i="2"/>
  <c r="DM71" i="2"/>
  <c r="DM70" i="2"/>
  <c r="DM64" i="2"/>
  <c r="DM63" i="2"/>
  <c r="DM62" i="2"/>
  <c r="DM61" i="2"/>
  <c r="DM58" i="2"/>
  <c r="DM57" i="2"/>
  <c r="DM56" i="2"/>
  <c r="DM50" i="2"/>
  <c r="DM49" i="2"/>
  <c r="DM48" i="2"/>
  <c r="DM47" i="2"/>
  <c r="DM46" i="2"/>
  <c r="DM43" i="2"/>
  <c r="DM42" i="2"/>
  <c r="DM41" i="2"/>
  <c r="DM40" i="2"/>
  <c r="DM34" i="2"/>
  <c r="DM33" i="2"/>
  <c r="DM32" i="2"/>
  <c r="DM31" i="2"/>
  <c r="DM30" i="2"/>
  <c r="DM29" i="2"/>
  <c r="DM28" i="2"/>
  <c r="DM27" i="2"/>
  <c r="DM26" i="2"/>
  <c r="DM25" i="2"/>
  <c r="DM24" i="2"/>
  <c r="DM23" i="2"/>
  <c r="DM17" i="2"/>
  <c r="DM16" i="2"/>
  <c r="DM15" i="2"/>
  <c r="DM14" i="2"/>
  <c r="DM13" i="2"/>
  <c r="DM12" i="2"/>
  <c r="DM11" i="2"/>
  <c r="DM8" i="2"/>
  <c r="DM7" i="2"/>
  <c r="DM6" i="2"/>
  <c r="DM5" i="2"/>
  <c r="DM4" i="2"/>
  <c r="DM3" i="2"/>
  <c r="CW142" i="2"/>
  <c r="CW139" i="2"/>
  <c r="CW138" i="2"/>
  <c r="CW135" i="2"/>
  <c r="CW134" i="2"/>
  <c r="CW133" i="2"/>
  <c r="CW130" i="2"/>
  <c r="CW129" i="2"/>
  <c r="CW128" i="2"/>
  <c r="CW122" i="2"/>
  <c r="CW121" i="2"/>
  <c r="CW120" i="2"/>
  <c r="CW114" i="2"/>
  <c r="CW113" i="2"/>
  <c r="CW110" i="2"/>
  <c r="CW109" i="2"/>
  <c r="CW103" i="2"/>
  <c r="CW102" i="2"/>
  <c r="CW99" i="2"/>
  <c r="CW98" i="2"/>
  <c r="CW97" i="2"/>
  <c r="CW91" i="2"/>
  <c r="CW90" i="2"/>
  <c r="CW87" i="2"/>
  <c r="CW86" i="2"/>
  <c r="CW85" i="2"/>
  <c r="CW82" i="2"/>
  <c r="CW81" i="2"/>
  <c r="CW75" i="2"/>
  <c r="CW74" i="2"/>
  <c r="CW71" i="2"/>
  <c r="CW70" i="2"/>
  <c r="CW64" i="2"/>
  <c r="CW63" i="2"/>
  <c r="CW62" i="2"/>
  <c r="CW61" i="2"/>
  <c r="CW58" i="2"/>
  <c r="CW57" i="2"/>
  <c r="CW56" i="2"/>
  <c r="CW50" i="2"/>
  <c r="CW49" i="2"/>
  <c r="CW48" i="2"/>
  <c r="CW47" i="2"/>
  <c r="CW46" i="2"/>
  <c r="CW42" i="2"/>
  <c r="CW41" i="2"/>
  <c r="CW40" i="2"/>
  <c r="CW34" i="2"/>
  <c r="CW33" i="2"/>
  <c r="CW32" i="2"/>
  <c r="CW31" i="2"/>
  <c r="CW30" i="2"/>
  <c r="CW29" i="2"/>
  <c r="CW28" i="2"/>
  <c r="CW27" i="2"/>
  <c r="CW26" i="2"/>
  <c r="CW25" i="2"/>
  <c r="CW24" i="2"/>
  <c r="CW17" i="2"/>
  <c r="CW23" i="2"/>
  <c r="CW16" i="2"/>
  <c r="CW15" i="2"/>
  <c r="CW14" i="2"/>
  <c r="CW13" i="2"/>
  <c r="CW12" i="2"/>
  <c r="CW11" i="2"/>
  <c r="CW8" i="2"/>
  <c r="CW7" i="2"/>
  <c r="CW6" i="2"/>
  <c r="CW5" i="2"/>
  <c r="CW4" i="2"/>
  <c r="CW3" i="2"/>
  <c r="CG142" i="2"/>
  <c r="CG139" i="2"/>
  <c r="CG138" i="2"/>
  <c r="CG135" i="2"/>
  <c r="CG134" i="2"/>
  <c r="CG133" i="2"/>
  <c r="CG130" i="2"/>
  <c r="CG129" i="2"/>
  <c r="CG128" i="2"/>
  <c r="CG122" i="2"/>
  <c r="CG121" i="2"/>
  <c r="CG120" i="2"/>
  <c r="CG114" i="2"/>
  <c r="CG113" i="2"/>
  <c r="CG110" i="2"/>
  <c r="CG109" i="2"/>
  <c r="CG103" i="2"/>
  <c r="CG102" i="2"/>
  <c r="CG99" i="2"/>
  <c r="CG98" i="2"/>
  <c r="CG97" i="2"/>
  <c r="CG91" i="2"/>
  <c r="CG90" i="2"/>
  <c r="CG87" i="2"/>
  <c r="CG86" i="2"/>
  <c r="CG85" i="2"/>
  <c r="CG82" i="2"/>
  <c r="CG81" i="2"/>
  <c r="CG75" i="2"/>
  <c r="CG74" i="2"/>
  <c r="CG71" i="2"/>
  <c r="CG70" i="2"/>
  <c r="CG64" i="2"/>
  <c r="CG63" i="2"/>
  <c r="CG62" i="2"/>
  <c r="CG61" i="2"/>
  <c r="CG58" i="2"/>
  <c r="CG57" i="2"/>
  <c r="CG56" i="2"/>
  <c r="CG50" i="2"/>
  <c r="CG49" i="2"/>
  <c r="CG48" i="2"/>
  <c r="CG47" i="2"/>
  <c r="CG46" i="2"/>
  <c r="CG43" i="2"/>
  <c r="CG42" i="2"/>
  <c r="CG41" i="2"/>
  <c r="CG40" i="2"/>
  <c r="CG34" i="2"/>
  <c r="CG33" i="2"/>
  <c r="CG32" i="2"/>
  <c r="CG31" i="2"/>
  <c r="CG30" i="2"/>
  <c r="CG29" i="2"/>
  <c r="CG28" i="2"/>
  <c r="CG27" i="2"/>
  <c r="CG26" i="2"/>
  <c r="CG25" i="2"/>
  <c r="CG24" i="2"/>
  <c r="CG23" i="2"/>
  <c r="CG17" i="2"/>
  <c r="CG16" i="2"/>
  <c r="CG15" i="2"/>
  <c r="CG14" i="2"/>
  <c r="CG13" i="2"/>
  <c r="CG12" i="2"/>
  <c r="CG11" i="2"/>
  <c r="CG8" i="2"/>
  <c r="CG7" i="2"/>
  <c r="CG6" i="2"/>
  <c r="CG5" i="2"/>
  <c r="CG4" i="2"/>
  <c r="CG3" i="2"/>
  <c r="BQ142" i="2"/>
  <c r="BQ139" i="2"/>
  <c r="BQ138" i="2"/>
  <c r="BQ135" i="2"/>
  <c r="BQ134" i="2"/>
  <c r="BQ133" i="2"/>
  <c r="BQ130" i="2"/>
  <c r="BQ129" i="2"/>
  <c r="BQ128" i="2"/>
  <c r="BQ122" i="2"/>
  <c r="BQ121" i="2"/>
  <c r="BQ120" i="2"/>
  <c r="BQ114" i="2"/>
  <c r="BQ113" i="2"/>
  <c r="BQ110" i="2"/>
  <c r="BQ109" i="2"/>
  <c r="BQ103" i="2"/>
  <c r="BQ102" i="2"/>
  <c r="BQ99" i="2"/>
  <c r="BQ98" i="2"/>
  <c r="BQ97" i="2"/>
  <c r="BQ91" i="2"/>
  <c r="BQ90" i="2"/>
  <c r="BQ87" i="2"/>
  <c r="BQ86" i="2"/>
  <c r="BQ85" i="2"/>
  <c r="BQ82" i="2"/>
  <c r="BQ81" i="2"/>
  <c r="BQ75" i="2"/>
  <c r="BQ74" i="2"/>
  <c r="BQ71" i="2"/>
  <c r="BQ70" i="2"/>
  <c r="BQ64" i="2"/>
  <c r="BQ63" i="2"/>
  <c r="BQ62" i="2"/>
  <c r="BQ61" i="2"/>
  <c r="BQ58" i="2"/>
  <c r="BQ57" i="2"/>
  <c r="BQ56" i="2"/>
  <c r="BQ50" i="2"/>
  <c r="BQ49" i="2"/>
  <c r="BQ48" i="2"/>
  <c r="BQ47" i="2"/>
  <c r="BQ46" i="2"/>
  <c r="BQ43" i="2"/>
  <c r="BQ42" i="2"/>
  <c r="BQ41" i="2"/>
  <c r="BQ40" i="2"/>
  <c r="BQ34" i="2"/>
  <c r="BQ33" i="2"/>
  <c r="BQ32" i="2"/>
  <c r="BQ31" i="2"/>
  <c r="BQ30" i="2"/>
  <c r="BQ29" i="2"/>
  <c r="BQ28" i="2"/>
  <c r="BQ27" i="2"/>
  <c r="BQ26" i="2"/>
  <c r="BQ25" i="2"/>
  <c r="BQ24" i="2"/>
  <c r="BQ23" i="2"/>
  <c r="BQ17" i="2"/>
  <c r="BQ16" i="2"/>
  <c r="BQ15" i="2"/>
  <c r="BQ14" i="2"/>
  <c r="BQ13" i="2"/>
  <c r="BQ12" i="2"/>
  <c r="BQ11" i="2"/>
  <c r="BQ8" i="2"/>
  <c r="BQ7" i="2"/>
  <c r="BQ6" i="2"/>
  <c r="BQ5" i="2"/>
  <c r="BQ4" i="2"/>
  <c r="BQ3" i="2"/>
  <c r="BA142" i="2"/>
  <c r="BA139" i="2"/>
  <c r="BA138" i="2"/>
  <c r="BA135" i="2"/>
  <c r="BA134" i="2"/>
  <c r="BA133" i="2"/>
  <c r="BA130" i="2"/>
  <c r="BA129" i="2"/>
  <c r="BA128" i="2"/>
  <c r="BA122" i="2"/>
  <c r="BA121" i="2"/>
  <c r="BA120" i="2"/>
  <c r="BA114" i="2"/>
  <c r="BA113" i="2"/>
  <c r="BA110" i="2"/>
  <c r="BA109" i="2"/>
  <c r="BA103" i="2"/>
  <c r="BA102" i="2"/>
  <c r="BA99" i="2"/>
  <c r="BA98" i="2"/>
  <c r="BA97" i="2"/>
  <c r="BA91" i="2"/>
  <c r="BA90" i="2"/>
  <c r="BA87" i="2"/>
  <c r="BA86" i="2"/>
  <c r="BA85" i="2"/>
  <c r="BA82" i="2"/>
  <c r="BA81" i="2"/>
  <c r="BA75" i="2"/>
  <c r="BA74" i="2"/>
  <c r="BA71" i="2"/>
  <c r="BA70" i="2"/>
  <c r="BA64" i="2"/>
  <c r="BA63" i="2"/>
  <c r="BA62" i="2"/>
  <c r="BA61" i="2"/>
  <c r="BA58" i="2"/>
  <c r="BA57" i="2"/>
  <c r="BA56" i="2"/>
  <c r="BA50" i="2"/>
  <c r="BA49" i="2"/>
  <c r="BA48" i="2"/>
  <c r="BA47" i="2"/>
  <c r="BA46" i="2"/>
  <c r="BA43" i="2"/>
  <c r="BA42" i="2"/>
  <c r="BA41" i="2"/>
  <c r="BA40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17" i="2"/>
  <c r="BA16" i="2"/>
  <c r="BA15" i="2"/>
  <c r="BA14" i="2"/>
  <c r="BA13" i="2"/>
  <c r="BA12" i="2"/>
  <c r="BA11" i="2"/>
  <c r="BA8" i="2"/>
  <c r="BA7" i="2"/>
  <c r="BA6" i="2"/>
  <c r="BA5" i="2"/>
  <c r="BA4" i="2"/>
  <c r="BA3" i="2"/>
  <c r="LH124" i="2"/>
  <c r="KS124" i="2"/>
  <c r="KD124" i="2"/>
  <c r="KD125" i="2" s="1"/>
  <c r="JO124" i="2"/>
  <c r="JO125" i="2" s="1"/>
  <c r="IZ124" i="2"/>
  <c r="IK124" i="2"/>
  <c r="HN124" i="2"/>
  <c r="HN125" i="2" s="1"/>
  <c r="GY124" i="2"/>
  <c r="GY125" i="2" s="1"/>
  <c r="GJ124" i="2"/>
  <c r="FU124" i="2"/>
  <c r="FF124" i="2"/>
  <c r="FF125" i="2" s="1"/>
  <c r="EQ124" i="2"/>
  <c r="EQ125" i="2" s="1"/>
  <c r="EB124" i="2"/>
  <c r="DL124" i="2"/>
  <c r="CV124" i="2"/>
  <c r="CV125" i="2" s="1"/>
  <c r="CF124" i="2"/>
  <c r="CF125" i="2" s="1"/>
  <c r="BP124" i="2"/>
  <c r="AZ124" i="2"/>
  <c r="AZ123" i="2"/>
  <c r="LH123" i="2"/>
  <c r="KS123" i="2"/>
  <c r="KD123" i="2"/>
  <c r="JO123" i="2"/>
  <c r="IZ123" i="2"/>
  <c r="IK123" i="2"/>
  <c r="HN123" i="2"/>
  <c r="GY123" i="2"/>
  <c r="GJ123" i="2"/>
  <c r="FU123" i="2"/>
  <c r="FF123" i="2"/>
  <c r="EQ123" i="2"/>
  <c r="EB123" i="2"/>
  <c r="DL123" i="2"/>
  <c r="CV123" i="2"/>
  <c r="CF123" i="2"/>
  <c r="BP123" i="2"/>
  <c r="AZ125" i="2" l="1"/>
  <c r="DL125" i="2"/>
  <c r="FU125" i="2"/>
  <c r="IK125" i="2"/>
  <c r="KS125" i="2"/>
  <c r="BP125" i="2"/>
  <c r="EB125" i="2"/>
  <c r="GJ125" i="2"/>
  <c r="IZ125" i="2"/>
  <c r="LH125" i="2"/>
  <c r="I140" i="2" l="1"/>
  <c r="I143" i="2" s="1"/>
  <c r="P140" i="2"/>
  <c r="P143" i="2" s="1"/>
  <c r="R122" i="2" s="1"/>
  <c r="CH122" i="2" s="1"/>
  <c r="W140" i="2"/>
  <c r="W143" i="2" s="1"/>
  <c r="Y122" i="2" s="1"/>
  <c r="AD140" i="2"/>
  <c r="AD143" i="2" s="1"/>
  <c r="AF122" i="2" s="1"/>
  <c r="AK140" i="2"/>
  <c r="AK143" i="2" s="1"/>
  <c r="AM121" i="2" s="1"/>
  <c r="AR140" i="2"/>
  <c r="AR143" i="2" s="1"/>
  <c r="AT114" i="2" s="1"/>
  <c r="KF121" i="2" l="1"/>
  <c r="KU121" i="2"/>
  <c r="JQ121" i="2"/>
  <c r="LJ121" i="2"/>
  <c r="JB114" i="2"/>
  <c r="IM114" i="2"/>
  <c r="AT43" i="2"/>
  <c r="AT58" i="2"/>
  <c r="AT75" i="2"/>
  <c r="AT97" i="2"/>
  <c r="AT103" i="2"/>
  <c r="CX122" i="2"/>
  <c r="AT40" i="2"/>
  <c r="AT46" i="2"/>
  <c r="AT50" i="2"/>
  <c r="AT61" i="2"/>
  <c r="AT70" i="2"/>
  <c r="AT81" i="2"/>
  <c r="AT87" i="2"/>
  <c r="AT98" i="2"/>
  <c r="AT109" i="2"/>
  <c r="AT120" i="2"/>
  <c r="BR122" i="2"/>
  <c r="DN122" i="2"/>
  <c r="AM42" i="2"/>
  <c r="AM48" i="2"/>
  <c r="AM57" i="2"/>
  <c r="AM63" i="2"/>
  <c r="AM74" i="2"/>
  <c r="AM85" i="2"/>
  <c r="AM91" i="2"/>
  <c r="AM102" i="2"/>
  <c r="AM113" i="2"/>
  <c r="AM122" i="2"/>
  <c r="HP122" i="2"/>
  <c r="HA122" i="2"/>
  <c r="AT47" i="2"/>
  <c r="AT62" i="2"/>
  <c r="AT82" i="2"/>
  <c r="AT110" i="2"/>
  <c r="AM43" i="2"/>
  <c r="AM49" i="2"/>
  <c r="AM58" i="2"/>
  <c r="AM64" i="2"/>
  <c r="AM75" i="2"/>
  <c r="AM86" i="2"/>
  <c r="AM97" i="2"/>
  <c r="AM103" i="2"/>
  <c r="AM114" i="2"/>
  <c r="AT41" i="2"/>
  <c r="AT56" i="2"/>
  <c r="AT71" i="2"/>
  <c r="AT90" i="2"/>
  <c r="AT99" i="2"/>
  <c r="AT121" i="2"/>
  <c r="BB122" i="2"/>
  <c r="DO122" i="2"/>
  <c r="CY122" i="2"/>
  <c r="CI122" i="2"/>
  <c r="BC122" i="2"/>
  <c r="BS122" i="2"/>
  <c r="FW122" i="2"/>
  <c r="ES122" i="2"/>
  <c r="FH122" i="2"/>
  <c r="GL122" i="2"/>
  <c r="AT42" i="2"/>
  <c r="AT48" i="2"/>
  <c r="AT57" i="2"/>
  <c r="AT63" i="2"/>
  <c r="AT74" i="2"/>
  <c r="AT85" i="2"/>
  <c r="AT91" i="2"/>
  <c r="AT102" i="2"/>
  <c r="AT113" i="2"/>
  <c r="AT122" i="2"/>
  <c r="AM40" i="2"/>
  <c r="AM46" i="2"/>
  <c r="AM50" i="2"/>
  <c r="AM61" i="2"/>
  <c r="AM70" i="2"/>
  <c r="AM81" i="2"/>
  <c r="AM87" i="2"/>
  <c r="AM98" i="2"/>
  <c r="AM109" i="2"/>
  <c r="AM120" i="2"/>
  <c r="AT49" i="2"/>
  <c r="AT64" i="2"/>
  <c r="AT86" i="2"/>
  <c r="ED122" i="2"/>
  <c r="AM41" i="2"/>
  <c r="AM47" i="2"/>
  <c r="AM56" i="2"/>
  <c r="AM62" i="2"/>
  <c r="AM71" i="2"/>
  <c r="AM82" i="2"/>
  <c r="AM90" i="2"/>
  <c r="AM99" i="2"/>
  <c r="AM110" i="2"/>
  <c r="AF43" i="2"/>
  <c r="AF49" i="2"/>
  <c r="AF58" i="2"/>
  <c r="AF64" i="2"/>
  <c r="AF75" i="2"/>
  <c r="AF86" i="2"/>
  <c r="AF97" i="2"/>
  <c r="AF103" i="2"/>
  <c r="AF114" i="2"/>
  <c r="AF40" i="2"/>
  <c r="AF46" i="2"/>
  <c r="AF50" i="2"/>
  <c r="AF61" i="2"/>
  <c r="AF70" i="2"/>
  <c r="AF81" i="2"/>
  <c r="AF87" i="2"/>
  <c r="AF98" i="2"/>
  <c r="AF109" i="2"/>
  <c r="AF120" i="2"/>
  <c r="AF41" i="2"/>
  <c r="AF47" i="2"/>
  <c r="AF56" i="2"/>
  <c r="AF62" i="2"/>
  <c r="AF71" i="2"/>
  <c r="AF82" i="2"/>
  <c r="AF90" i="2"/>
  <c r="AF99" i="2"/>
  <c r="AF110" i="2"/>
  <c r="AF121" i="2"/>
  <c r="AF42" i="2"/>
  <c r="AF48" i="2"/>
  <c r="AF57" i="2"/>
  <c r="AF63" i="2"/>
  <c r="AF74" i="2"/>
  <c r="AF85" i="2"/>
  <c r="AF91" i="2"/>
  <c r="AF102" i="2"/>
  <c r="AF113" i="2"/>
  <c r="Y43" i="2"/>
  <c r="Y49" i="2"/>
  <c r="Y58" i="2"/>
  <c r="Y64" i="2"/>
  <c r="Y75" i="2"/>
  <c r="Y86" i="2"/>
  <c r="Y97" i="2"/>
  <c r="Y103" i="2"/>
  <c r="Y114" i="2"/>
  <c r="Y40" i="2"/>
  <c r="Y46" i="2"/>
  <c r="Y50" i="2"/>
  <c r="Y61" i="2"/>
  <c r="Y70" i="2"/>
  <c r="Y81" i="2"/>
  <c r="Y87" i="2"/>
  <c r="Y98" i="2"/>
  <c r="Y109" i="2"/>
  <c r="Y120" i="2"/>
  <c r="Y41" i="2"/>
  <c r="Y47" i="2"/>
  <c r="Y56" i="2"/>
  <c r="Y62" i="2"/>
  <c r="Y71" i="2"/>
  <c r="Y82" i="2"/>
  <c r="Y90" i="2"/>
  <c r="Y99" i="2"/>
  <c r="Y110" i="2"/>
  <c r="Y121" i="2"/>
  <c r="Y42" i="2"/>
  <c r="Y48" i="2"/>
  <c r="Y57" i="2"/>
  <c r="Y63" i="2"/>
  <c r="Y74" i="2"/>
  <c r="Y85" i="2"/>
  <c r="Y91" i="2"/>
  <c r="Y102" i="2"/>
  <c r="Y113" i="2"/>
  <c r="R43" i="2"/>
  <c r="R49" i="2"/>
  <c r="R58" i="2"/>
  <c r="R64" i="2"/>
  <c r="R75" i="2"/>
  <c r="R86" i="2"/>
  <c r="R97" i="2"/>
  <c r="R103" i="2"/>
  <c r="R114" i="2"/>
  <c r="R40" i="2"/>
  <c r="R46" i="2"/>
  <c r="R50" i="2"/>
  <c r="R61" i="2"/>
  <c r="R70" i="2"/>
  <c r="R81" i="2"/>
  <c r="R87" i="2"/>
  <c r="R98" i="2"/>
  <c r="R109" i="2"/>
  <c r="R120" i="2"/>
  <c r="R41" i="2"/>
  <c r="R47" i="2"/>
  <c r="R56" i="2"/>
  <c r="R62" i="2"/>
  <c r="R71" i="2"/>
  <c r="R82" i="2"/>
  <c r="R90" i="2"/>
  <c r="R99" i="2"/>
  <c r="R110" i="2"/>
  <c r="R121" i="2"/>
  <c r="R42" i="2"/>
  <c r="R48" i="2"/>
  <c r="R57" i="2"/>
  <c r="R63" i="2"/>
  <c r="R74" i="2"/>
  <c r="R85" i="2"/>
  <c r="R91" i="2"/>
  <c r="R102" i="2"/>
  <c r="R113" i="2"/>
  <c r="K122" i="2"/>
  <c r="K113" i="2"/>
  <c r="K102" i="2"/>
  <c r="K91" i="2"/>
  <c r="K85" i="2"/>
  <c r="K74" i="2"/>
  <c r="K63" i="2"/>
  <c r="K57" i="2"/>
  <c r="K48" i="2"/>
  <c r="K42" i="2"/>
  <c r="K121" i="2"/>
  <c r="K110" i="2"/>
  <c r="K99" i="2"/>
  <c r="K90" i="2"/>
  <c r="K82" i="2"/>
  <c r="K70" i="2"/>
  <c r="K62" i="2"/>
  <c r="K56" i="2"/>
  <c r="K47" i="2"/>
  <c r="K41" i="2"/>
  <c r="K120" i="2"/>
  <c r="K109" i="2"/>
  <c r="K98" i="2"/>
  <c r="K87" i="2"/>
  <c r="K81" i="2"/>
  <c r="K71" i="2"/>
  <c r="K61" i="2"/>
  <c r="K50" i="2"/>
  <c r="K46" i="2"/>
  <c r="K40" i="2"/>
  <c r="K114" i="2"/>
  <c r="K103" i="2"/>
  <c r="K97" i="2"/>
  <c r="K86" i="2"/>
  <c r="K75" i="2"/>
  <c r="K64" i="2"/>
  <c r="K58" i="2"/>
  <c r="K49" i="2"/>
  <c r="K43" i="2"/>
  <c r="EQ66" i="2"/>
  <c r="LH19" i="2"/>
  <c r="KS19" i="2"/>
  <c r="KD19" i="2"/>
  <c r="JO19" i="2"/>
  <c r="JO18" i="2"/>
  <c r="IZ19" i="2"/>
  <c r="IK19" i="2"/>
  <c r="HN19" i="2"/>
  <c r="GY19" i="2"/>
  <c r="GJ19" i="2"/>
  <c r="FU19" i="2"/>
  <c r="FF19" i="2"/>
  <c r="EQ19" i="2"/>
  <c r="EB19" i="2"/>
  <c r="DL19" i="2"/>
  <c r="CV19" i="2"/>
  <c r="CF19" i="2"/>
  <c r="BP19" i="2"/>
  <c r="AZ19" i="2"/>
  <c r="LH18" i="2"/>
  <c r="KS18" i="2"/>
  <c r="KD18" i="2"/>
  <c r="IZ18" i="2"/>
  <c r="IK18" i="2"/>
  <c r="HN18" i="2"/>
  <c r="GY18" i="2"/>
  <c r="GJ18" i="2"/>
  <c r="FU18" i="2"/>
  <c r="FF18" i="2"/>
  <c r="EQ18" i="2"/>
  <c r="EB18" i="2"/>
  <c r="DL18" i="2"/>
  <c r="CV18" i="2"/>
  <c r="CF18" i="2"/>
  <c r="BP18" i="2"/>
  <c r="AZ18" i="2"/>
  <c r="AR136" i="2"/>
  <c r="AK136" i="2"/>
  <c r="AD136" i="2"/>
  <c r="W136" i="2"/>
  <c r="P136" i="2"/>
  <c r="I136" i="2"/>
  <c r="LH140" i="2"/>
  <c r="LH143" i="2" s="1"/>
  <c r="KS140" i="2"/>
  <c r="KS143" i="2" s="1"/>
  <c r="KD140" i="2"/>
  <c r="KD141" i="2" s="1"/>
  <c r="JO140" i="2"/>
  <c r="JO143" i="2" s="1"/>
  <c r="IZ140" i="2"/>
  <c r="IZ143" i="2" s="1"/>
  <c r="IK140" i="2"/>
  <c r="IK143" i="2" s="1"/>
  <c r="HN140" i="2"/>
  <c r="HN141" i="2" s="1"/>
  <c r="GY140" i="2"/>
  <c r="GY143" i="2" s="1"/>
  <c r="GJ140" i="2"/>
  <c r="GJ141" i="2" s="1"/>
  <c r="FU140" i="2"/>
  <c r="FU143" i="2" s="1"/>
  <c r="FF140" i="2"/>
  <c r="FF143" i="2" s="1"/>
  <c r="EQ143" i="2"/>
  <c r="EB140" i="2"/>
  <c r="EB143" i="2" s="1"/>
  <c r="DL140" i="2"/>
  <c r="DL143" i="2" s="1"/>
  <c r="CV140" i="2"/>
  <c r="CV143" i="2" s="1"/>
  <c r="CF140" i="2"/>
  <c r="CF141" i="2" s="1"/>
  <c r="BP140" i="2"/>
  <c r="BP143" i="2" s="1"/>
  <c r="AZ140" i="2"/>
  <c r="AZ141" i="2" s="1"/>
  <c r="AL114" i="2" l="1"/>
  <c r="AL103" i="2"/>
  <c r="AL97" i="2"/>
  <c r="AL86" i="2"/>
  <c r="AL75" i="2"/>
  <c r="AL64" i="2"/>
  <c r="AL58" i="2"/>
  <c r="AL49" i="2"/>
  <c r="AL43" i="2"/>
  <c r="AL126" i="2"/>
  <c r="AL113" i="2"/>
  <c r="AL102" i="2"/>
  <c r="AL91" i="2"/>
  <c r="AL85" i="2"/>
  <c r="AL74" i="2"/>
  <c r="AL63" i="2"/>
  <c r="AL57" i="2"/>
  <c r="AL48" i="2"/>
  <c r="AL42" i="2"/>
  <c r="AL122" i="2"/>
  <c r="AL121" i="2"/>
  <c r="AL110" i="2"/>
  <c r="AL99" i="2"/>
  <c r="AL90" i="2"/>
  <c r="AL82" i="2"/>
  <c r="AL71" i="2"/>
  <c r="AL62" i="2"/>
  <c r="AL56" i="2"/>
  <c r="AL47" i="2"/>
  <c r="AL41" i="2"/>
  <c r="AL120" i="2"/>
  <c r="AL109" i="2"/>
  <c r="AL98" i="2"/>
  <c r="AL87" i="2"/>
  <c r="AL81" i="2"/>
  <c r="AL70" i="2"/>
  <c r="AL61" i="2"/>
  <c r="AL50" i="2"/>
  <c r="AL46" i="2"/>
  <c r="AL40" i="2"/>
  <c r="CH91" i="2"/>
  <c r="BB91" i="2"/>
  <c r="DN91" i="2"/>
  <c r="BR91" i="2"/>
  <c r="CX91" i="2"/>
  <c r="CH57" i="2"/>
  <c r="BB57" i="2"/>
  <c r="DN57" i="2"/>
  <c r="BR57" i="2"/>
  <c r="CX57" i="2"/>
  <c r="CH110" i="2"/>
  <c r="DN110" i="2"/>
  <c r="CX110" i="2"/>
  <c r="BB110" i="2"/>
  <c r="BR110" i="2"/>
  <c r="CH71" i="2"/>
  <c r="DN71" i="2"/>
  <c r="BR71" i="2"/>
  <c r="CX71" i="2"/>
  <c r="BB71" i="2"/>
  <c r="CH41" i="2"/>
  <c r="CX41" i="2"/>
  <c r="DN41" i="2"/>
  <c r="BB41" i="2"/>
  <c r="BR41" i="2"/>
  <c r="CH87" i="2"/>
  <c r="DN87" i="2"/>
  <c r="BR87" i="2"/>
  <c r="BU87" i="2" s="1"/>
  <c r="CX87" i="2"/>
  <c r="BB87" i="2"/>
  <c r="CH50" i="2"/>
  <c r="DN50" i="2"/>
  <c r="DQ50" i="2" s="1"/>
  <c r="BR50" i="2"/>
  <c r="BU50" i="2" s="1"/>
  <c r="CX50" i="2"/>
  <c r="DA50" i="2" s="1"/>
  <c r="BB50" i="2"/>
  <c r="CH103" i="2"/>
  <c r="BB103" i="2"/>
  <c r="BR103" i="2"/>
  <c r="DN103" i="2"/>
  <c r="CX103" i="2"/>
  <c r="CH64" i="2"/>
  <c r="BB64" i="2"/>
  <c r="DN64" i="2"/>
  <c r="BR64" i="2"/>
  <c r="CX64" i="2"/>
  <c r="DO113" i="2"/>
  <c r="CY113" i="2"/>
  <c r="CI113" i="2"/>
  <c r="BC113" i="2"/>
  <c r="BS113" i="2"/>
  <c r="FW113" i="2"/>
  <c r="ES113" i="2"/>
  <c r="FH113" i="2"/>
  <c r="GL113" i="2"/>
  <c r="ED113" i="2"/>
  <c r="DO74" i="2"/>
  <c r="CY74" i="2"/>
  <c r="CI74" i="2"/>
  <c r="BS74" i="2"/>
  <c r="BC74" i="2"/>
  <c r="FW74" i="2"/>
  <c r="ES74" i="2"/>
  <c r="FH74" i="2"/>
  <c r="GL74" i="2"/>
  <c r="ED74" i="2"/>
  <c r="DO42" i="2"/>
  <c r="CY42" i="2"/>
  <c r="BC42" i="2"/>
  <c r="CI42" i="2"/>
  <c r="BS42" i="2"/>
  <c r="FW42" i="2"/>
  <c r="ES42" i="2"/>
  <c r="FH42" i="2"/>
  <c r="GL42" i="2"/>
  <c r="ED42" i="2"/>
  <c r="DO90" i="2"/>
  <c r="CY90" i="2"/>
  <c r="CI90" i="2"/>
  <c r="BC90" i="2"/>
  <c r="BS90" i="2"/>
  <c r="FW90" i="2"/>
  <c r="ES90" i="2"/>
  <c r="FH90" i="2"/>
  <c r="GL90" i="2"/>
  <c r="ED90" i="2"/>
  <c r="EF90" i="2" s="1"/>
  <c r="DO56" i="2"/>
  <c r="CY56" i="2"/>
  <c r="BC56" i="2"/>
  <c r="BS56" i="2"/>
  <c r="CI56" i="2"/>
  <c r="FW56" i="2"/>
  <c r="ES56" i="2"/>
  <c r="FH56" i="2"/>
  <c r="GL56" i="2"/>
  <c r="ED56" i="2"/>
  <c r="CY109" i="2"/>
  <c r="CI109" i="2"/>
  <c r="DO109" i="2"/>
  <c r="BC109" i="2"/>
  <c r="BS109" i="2"/>
  <c r="FH109" i="2"/>
  <c r="GL109" i="2"/>
  <c r="FW109" i="2"/>
  <c r="ES109" i="2"/>
  <c r="ED109" i="2"/>
  <c r="CY70" i="2"/>
  <c r="CI70" i="2"/>
  <c r="DO70" i="2"/>
  <c r="BC70" i="2"/>
  <c r="BS70" i="2"/>
  <c r="FH70" i="2"/>
  <c r="GL70" i="2"/>
  <c r="FW70" i="2"/>
  <c r="ES70" i="2"/>
  <c r="ED70" i="2"/>
  <c r="DO40" i="2"/>
  <c r="CI40" i="2"/>
  <c r="CY40" i="2"/>
  <c r="BS40" i="2"/>
  <c r="BC40" i="2"/>
  <c r="FH40" i="2"/>
  <c r="GL40" i="2"/>
  <c r="FW40" i="2"/>
  <c r="ES40" i="2"/>
  <c r="ED40" i="2"/>
  <c r="DO86" i="2"/>
  <c r="BS86" i="2"/>
  <c r="CY86" i="2"/>
  <c r="CI86" i="2"/>
  <c r="BC86" i="2"/>
  <c r="ES86" i="2"/>
  <c r="FH86" i="2"/>
  <c r="GL86" i="2"/>
  <c r="FW86" i="2"/>
  <c r="ED86" i="2"/>
  <c r="DO49" i="2"/>
  <c r="CY49" i="2"/>
  <c r="CI49" i="2"/>
  <c r="BC49" i="2"/>
  <c r="ES49" i="2"/>
  <c r="FH49" i="2"/>
  <c r="GL49" i="2"/>
  <c r="FW49" i="2"/>
  <c r="FY49" i="2" s="1"/>
  <c r="ED49" i="2"/>
  <c r="EF49" i="2" s="1"/>
  <c r="HP91" i="2"/>
  <c r="HA91" i="2"/>
  <c r="HC91" i="2" s="1"/>
  <c r="HP57" i="2"/>
  <c r="HA57" i="2"/>
  <c r="HP110" i="2"/>
  <c r="HA110" i="2"/>
  <c r="HP71" i="2"/>
  <c r="HA71" i="2"/>
  <c r="HP41" i="2"/>
  <c r="HA41" i="2"/>
  <c r="HP87" i="2"/>
  <c r="HA87" i="2"/>
  <c r="HA50" i="2"/>
  <c r="HC50" i="2" s="1"/>
  <c r="HP50" i="2"/>
  <c r="HA103" i="2"/>
  <c r="HP103" i="2"/>
  <c r="HA64" i="2"/>
  <c r="HP64" i="2"/>
  <c r="JQ90" i="2"/>
  <c r="KU90" i="2"/>
  <c r="KF90" i="2"/>
  <c r="LJ90" i="2"/>
  <c r="LL90" i="2" s="1"/>
  <c r="JQ56" i="2"/>
  <c r="KU56" i="2"/>
  <c r="KF56" i="2"/>
  <c r="LJ56" i="2"/>
  <c r="JB86" i="2"/>
  <c r="IM86" i="2"/>
  <c r="KF109" i="2"/>
  <c r="JQ109" i="2"/>
  <c r="LJ109" i="2"/>
  <c r="KU109" i="2"/>
  <c r="KF70" i="2"/>
  <c r="JQ70" i="2"/>
  <c r="LJ70" i="2"/>
  <c r="KU70" i="2"/>
  <c r="KF40" i="2"/>
  <c r="JQ40" i="2"/>
  <c r="LJ40" i="2"/>
  <c r="KU40" i="2"/>
  <c r="IM91" i="2"/>
  <c r="JB91" i="2"/>
  <c r="IM57" i="2"/>
  <c r="JB57" i="2"/>
  <c r="JB71" i="2"/>
  <c r="IM71" i="2"/>
  <c r="KU103" i="2"/>
  <c r="KF103" i="2"/>
  <c r="JQ103" i="2"/>
  <c r="LJ103" i="2"/>
  <c r="KF64" i="2"/>
  <c r="LJ64" i="2"/>
  <c r="KU64" i="2"/>
  <c r="JB110" i="2"/>
  <c r="IM110" i="2"/>
  <c r="JQ102" i="2"/>
  <c r="KF102" i="2"/>
  <c r="KU102" i="2"/>
  <c r="LJ102" i="2"/>
  <c r="KF63" i="2"/>
  <c r="KU63" i="2"/>
  <c r="JQ63" i="2"/>
  <c r="LJ63" i="2"/>
  <c r="IM98" i="2"/>
  <c r="JB98" i="2"/>
  <c r="IM61" i="2"/>
  <c r="JB61" i="2"/>
  <c r="JB58" i="2"/>
  <c r="IM58" i="2"/>
  <c r="CH85" i="2"/>
  <c r="CX85" i="2"/>
  <c r="BB85" i="2"/>
  <c r="DN85" i="2"/>
  <c r="BR85" i="2"/>
  <c r="CH48" i="2"/>
  <c r="BB48" i="2"/>
  <c r="DN48" i="2"/>
  <c r="DQ48" i="2" s="1"/>
  <c r="BR48" i="2"/>
  <c r="BS48" i="2" s="1"/>
  <c r="CX48" i="2"/>
  <c r="DA48" i="2" s="1"/>
  <c r="CH99" i="2"/>
  <c r="DN99" i="2"/>
  <c r="BR99" i="2"/>
  <c r="CX99" i="2"/>
  <c r="BB99" i="2"/>
  <c r="CH62" i="2"/>
  <c r="DN62" i="2"/>
  <c r="CX62" i="2"/>
  <c r="BB62" i="2"/>
  <c r="BR62" i="2"/>
  <c r="CH120" i="2"/>
  <c r="DN120" i="2"/>
  <c r="BR120" i="2"/>
  <c r="CX120" i="2"/>
  <c r="BB120" i="2"/>
  <c r="CH81" i="2"/>
  <c r="BB81" i="2"/>
  <c r="DN81" i="2"/>
  <c r="BR81" i="2"/>
  <c r="CX81" i="2"/>
  <c r="CH46" i="2"/>
  <c r="BB46" i="2"/>
  <c r="DN46" i="2"/>
  <c r="DQ46" i="2" s="1"/>
  <c r="BR46" i="2"/>
  <c r="CX46" i="2"/>
  <c r="CH97" i="2"/>
  <c r="BB97" i="2"/>
  <c r="DN97" i="2"/>
  <c r="BR97" i="2"/>
  <c r="CX97" i="2"/>
  <c r="CH58" i="2"/>
  <c r="BB58" i="2"/>
  <c r="BR58" i="2"/>
  <c r="DN58" i="2"/>
  <c r="CX58" i="2"/>
  <c r="DO102" i="2"/>
  <c r="CY102" i="2"/>
  <c r="CI102" i="2"/>
  <c r="BC102" i="2"/>
  <c r="BS102" i="2"/>
  <c r="FW102" i="2"/>
  <c r="ES102" i="2"/>
  <c r="FH102" i="2"/>
  <c r="GL102" i="2"/>
  <c r="ED102" i="2"/>
  <c r="DO63" i="2"/>
  <c r="CY63" i="2"/>
  <c r="BC63" i="2"/>
  <c r="BS63" i="2"/>
  <c r="CI63" i="2"/>
  <c r="FW63" i="2"/>
  <c r="ES63" i="2"/>
  <c r="FH63" i="2"/>
  <c r="GL63" i="2"/>
  <c r="ED63" i="2"/>
  <c r="CY121" i="2"/>
  <c r="DO121" i="2"/>
  <c r="BC121" i="2"/>
  <c r="CI121" i="2"/>
  <c r="BS121" i="2"/>
  <c r="GL121" i="2"/>
  <c r="FW121" i="2"/>
  <c r="ES121" i="2"/>
  <c r="FH121" i="2"/>
  <c r="ED121" i="2"/>
  <c r="DO82" i="2"/>
  <c r="BC82" i="2"/>
  <c r="CY82" i="2"/>
  <c r="CI82" i="2"/>
  <c r="BS82" i="2"/>
  <c r="FW82" i="2"/>
  <c r="ES82" i="2"/>
  <c r="FH82" i="2"/>
  <c r="GL82" i="2"/>
  <c r="ED82" i="2"/>
  <c r="DO47" i="2"/>
  <c r="BS47" i="2"/>
  <c r="BC47" i="2"/>
  <c r="CY47" i="2"/>
  <c r="CI47" i="2"/>
  <c r="FW47" i="2"/>
  <c r="ES47" i="2"/>
  <c r="FH47" i="2"/>
  <c r="GL47" i="2"/>
  <c r="ED47" i="2"/>
  <c r="EF47" i="2" s="1"/>
  <c r="CY98" i="2"/>
  <c r="CI98" i="2"/>
  <c r="DO98" i="2"/>
  <c r="BC98" i="2"/>
  <c r="BS98" i="2"/>
  <c r="FH98" i="2"/>
  <c r="GL98" i="2"/>
  <c r="FW98" i="2"/>
  <c r="ES98" i="2"/>
  <c r="ED98" i="2"/>
  <c r="CY61" i="2"/>
  <c r="DO61" i="2"/>
  <c r="CI61" i="2"/>
  <c r="BC61" i="2"/>
  <c r="BS61" i="2"/>
  <c r="FH61" i="2"/>
  <c r="GL61" i="2"/>
  <c r="FW61" i="2"/>
  <c r="ES61" i="2"/>
  <c r="ED61" i="2"/>
  <c r="DO114" i="2"/>
  <c r="BS114" i="2"/>
  <c r="CY114" i="2"/>
  <c r="CI114" i="2"/>
  <c r="BC114" i="2"/>
  <c r="ES114" i="2"/>
  <c r="FH114" i="2"/>
  <c r="GL114" i="2"/>
  <c r="FW114" i="2"/>
  <c r="ED114" i="2"/>
  <c r="DO75" i="2"/>
  <c r="BS75" i="2"/>
  <c r="BC75" i="2"/>
  <c r="CY75" i="2"/>
  <c r="CI75" i="2"/>
  <c r="ES75" i="2"/>
  <c r="FH75" i="2"/>
  <c r="GL75" i="2"/>
  <c r="FW75" i="2"/>
  <c r="ED75" i="2"/>
  <c r="DO43" i="2"/>
  <c r="CY43" i="2"/>
  <c r="CI43" i="2"/>
  <c r="BS43" i="2"/>
  <c r="BC43" i="2"/>
  <c r="ES43" i="2"/>
  <c r="FH43" i="2"/>
  <c r="GL43" i="2"/>
  <c r="FW43" i="2"/>
  <c r="ED43" i="2"/>
  <c r="HP85" i="2"/>
  <c r="HA85" i="2"/>
  <c r="HP48" i="2"/>
  <c r="HA48" i="2"/>
  <c r="HC48" i="2" s="1"/>
  <c r="HP99" i="2"/>
  <c r="HA99" i="2"/>
  <c r="HP62" i="2"/>
  <c r="HA62" i="2"/>
  <c r="HP120" i="2"/>
  <c r="HA120" i="2"/>
  <c r="HA81" i="2"/>
  <c r="HP81" i="2"/>
  <c r="HA46" i="2"/>
  <c r="HP46" i="2"/>
  <c r="HA97" i="2"/>
  <c r="HP97" i="2"/>
  <c r="HA58" i="2"/>
  <c r="HP58" i="2"/>
  <c r="KF82" i="2"/>
  <c r="KU82" i="2"/>
  <c r="JQ82" i="2"/>
  <c r="LJ82" i="2"/>
  <c r="JQ47" i="2"/>
  <c r="KF47" i="2"/>
  <c r="KU47" i="2"/>
  <c r="KW47" i="2" s="1"/>
  <c r="LJ47" i="2"/>
  <c r="LL47" i="2" s="1"/>
  <c r="JB64" i="2"/>
  <c r="IM64" i="2"/>
  <c r="KF98" i="2"/>
  <c r="JQ98" i="2"/>
  <c r="LJ98" i="2"/>
  <c r="KU98" i="2"/>
  <c r="KF61" i="2"/>
  <c r="LJ61" i="2"/>
  <c r="JQ61" i="2"/>
  <c r="KU61" i="2"/>
  <c r="IM122" i="2"/>
  <c r="JB122" i="2"/>
  <c r="IM85" i="2"/>
  <c r="JB85" i="2"/>
  <c r="IM48" i="2"/>
  <c r="JB48" i="2"/>
  <c r="JB121" i="2"/>
  <c r="IM121" i="2"/>
  <c r="JB56" i="2"/>
  <c r="IM56" i="2"/>
  <c r="LJ97" i="2"/>
  <c r="KF97" i="2"/>
  <c r="JQ97" i="2"/>
  <c r="KU97" i="2"/>
  <c r="JQ58" i="2"/>
  <c r="LJ58" i="2"/>
  <c r="KF58" i="2"/>
  <c r="KU58" i="2"/>
  <c r="JB82" i="2"/>
  <c r="IM82" i="2"/>
  <c r="JQ91" i="2"/>
  <c r="JS91" i="2" s="1"/>
  <c r="KF91" i="2"/>
  <c r="KU91" i="2"/>
  <c r="KW91" i="2" s="1"/>
  <c r="LJ91" i="2"/>
  <c r="LL91" i="2" s="1"/>
  <c r="KF57" i="2"/>
  <c r="KF59" i="2" s="1"/>
  <c r="KF60" i="2" s="1"/>
  <c r="KU57" i="2"/>
  <c r="KU59" i="2" s="1"/>
  <c r="KU60" i="2" s="1"/>
  <c r="LJ57" i="2"/>
  <c r="JQ57" i="2"/>
  <c r="JQ59" i="2" s="1"/>
  <c r="JQ60" i="2" s="1"/>
  <c r="IM87" i="2"/>
  <c r="JB87" i="2"/>
  <c r="IM50" i="2"/>
  <c r="IO50" i="2" s="1"/>
  <c r="JB50" i="2"/>
  <c r="JD50" i="2" s="1"/>
  <c r="JB103" i="2"/>
  <c r="IM103" i="2"/>
  <c r="JB43" i="2"/>
  <c r="IM43" i="2"/>
  <c r="AS122" i="2"/>
  <c r="AS102" i="2"/>
  <c r="AS85" i="2"/>
  <c r="AS63" i="2"/>
  <c r="AS48" i="2"/>
  <c r="AS121" i="2"/>
  <c r="AS110" i="2"/>
  <c r="AS99" i="2"/>
  <c r="AS90" i="2"/>
  <c r="AS82" i="2"/>
  <c r="AS71" i="2"/>
  <c r="AS62" i="2"/>
  <c r="AS56" i="2"/>
  <c r="AS47" i="2"/>
  <c r="AS41" i="2"/>
  <c r="AS120" i="2"/>
  <c r="AS98" i="2"/>
  <c r="AS81" i="2"/>
  <c r="AS70" i="2"/>
  <c r="AS50" i="2"/>
  <c r="AS40" i="2"/>
  <c r="AS109" i="2"/>
  <c r="AS87" i="2"/>
  <c r="AS61" i="2"/>
  <c r="AS46" i="2"/>
  <c r="AS114" i="2"/>
  <c r="AS103" i="2"/>
  <c r="AS97" i="2"/>
  <c r="AS86" i="2"/>
  <c r="AS75" i="2"/>
  <c r="AS64" i="2"/>
  <c r="AS58" i="2"/>
  <c r="AS49" i="2"/>
  <c r="AS43" i="2"/>
  <c r="AS113" i="2"/>
  <c r="AS91" i="2"/>
  <c r="AS74" i="2"/>
  <c r="AS57" i="2"/>
  <c r="AS42" i="2"/>
  <c r="CH113" i="2"/>
  <c r="CX113" i="2"/>
  <c r="BB113" i="2"/>
  <c r="DN113" i="2"/>
  <c r="BR113" i="2"/>
  <c r="CH74" i="2"/>
  <c r="BB74" i="2"/>
  <c r="DN74" i="2"/>
  <c r="BR74" i="2"/>
  <c r="CX74" i="2"/>
  <c r="CH42" i="2"/>
  <c r="CX42" i="2"/>
  <c r="DN42" i="2"/>
  <c r="BB42" i="2"/>
  <c r="BR42" i="2"/>
  <c r="CH90" i="2"/>
  <c r="DN90" i="2"/>
  <c r="CX90" i="2"/>
  <c r="BB90" i="2"/>
  <c r="BR90" i="2"/>
  <c r="CH56" i="2"/>
  <c r="DN56" i="2"/>
  <c r="CX56" i="2"/>
  <c r="BB56" i="2"/>
  <c r="BR56" i="2"/>
  <c r="CH109" i="2"/>
  <c r="CH111" i="2" s="1"/>
  <c r="BB109" i="2"/>
  <c r="DN109" i="2"/>
  <c r="DN111" i="2" s="1"/>
  <c r="BR109" i="2"/>
  <c r="BR111" i="2" s="1"/>
  <c r="CX109" i="2"/>
  <c r="CX111" i="2" s="1"/>
  <c r="CH70" i="2"/>
  <c r="CH72" i="2" s="1"/>
  <c r="CH73" i="2" s="1"/>
  <c r="DN70" i="2"/>
  <c r="DN72" i="2" s="1"/>
  <c r="DN73" i="2" s="1"/>
  <c r="BR70" i="2"/>
  <c r="BR72" i="2" s="1"/>
  <c r="BR73" i="2" s="1"/>
  <c r="CX70" i="2"/>
  <c r="CX72" i="2" s="1"/>
  <c r="CX73" i="2" s="1"/>
  <c r="BB70" i="2"/>
  <c r="DN40" i="2"/>
  <c r="CH40" i="2"/>
  <c r="BR40" i="2"/>
  <c r="CX40" i="2"/>
  <c r="DA40" i="2" s="1"/>
  <c r="BB40" i="2"/>
  <c r="CH86" i="2"/>
  <c r="CH88" i="2" s="1"/>
  <c r="BB86" i="2"/>
  <c r="BR86" i="2"/>
  <c r="BU86" i="2" s="1"/>
  <c r="DN86" i="2"/>
  <c r="DN88" i="2" s="1"/>
  <c r="CX86" i="2"/>
  <c r="CX88" i="2" s="1"/>
  <c r="CH49" i="2"/>
  <c r="BB49" i="2"/>
  <c r="DN49" i="2"/>
  <c r="DQ49" i="2" s="1"/>
  <c r="BR49" i="2"/>
  <c r="BS49" i="2" s="1"/>
  <c r="CX49" i="2"/>
  <c r="DA49" i="2" s="1"/>
  <c r="DO91" i="2"/>
  <c r="CY91" i="2"/>
  <c r="CI91" i="2"/>
  <c r="BC91" i="2"/>
  <c r="BS91" i="2"/>
  <c r="FW91" i="2"/>
  <c r="ES91" i="2"/>
  <c r="FH91" i="2"/>
  <c r="GL91" i="2"/>
  <c r="ED91" i="2"/>
  <c r="EF91" i="2" s="1"/>
  <c r="DO57" i="2"/>
  <c r="CY57" i="2"/>
  <c r="BC57" i="2"/>
  <c r="BS57" i="2"/>
  <c r="CI57" i="2"/>
  <c r="FW57" i="2"/>
  <c r="ES57" i="2"/>
  <c r="FH57" i="2"/>
  <c r="GL57" i="2"/>
  <c r="ED57" i="2"/>
  <c r="CY110" i="2"/>
  <c r="DO110" i="2"/>
  <c r="CI110" i="2"/>
  <c r="BC110" i="2"/>
  <c r="BS110" i="2"/>
  <c r="GL110" i="2"/>
  <c r="FW110" i="2"/>
  <c r="ES110" i="2"/>
  <c r="FH110" i="2"/>
  <c r="ED110" i="2"/>
  <c r="DO71" i="2"/>
  <c r="CY71" i="2"/>
  <c r="CI71" i="2"/>
  <c r="BC71" i="2"/>
  <c r="BS71" i="2"/>
  <c r="FW71" i="2"/>
  <c r="ES71" i="2"/>
  <c r="FH71" i="2"/>
  <c r="GL71" i="2"/>
  <c r="ED71" i="2"/>
  <c r="DO41" i="2"/>
  <c r="CY41" i="2"/>
  <c r="BS41" i="2"/>
  <c r="BC41" i="2"/>
  <c r="CI41" i="2"/>
  <c r="FW41" i="2"/>
  <c r="ES41" i="2"/>
  <c r="FH41" i="2"/>
  <c r="GL41" i="2"/>
  <c r="ED41" i="2"/>
  <c r="EF41" i="2" s="1"/>
  <c r="CY87" i="2"/>
  <c r="CI87" i="2"/>
  <c r="DO87" i="2"/>
  <c r="BC87" i="2"/>
  <c r="BS87" i="2"/>
  <c r="FH87" i="2"/>
  <c r="GL87" i="2"/>
  <c r="FW87" i="2"/>
  <c r="ES87" i="2"/>
  <c r="ED87" i="2"/>
  <c r="CY50" i="2"/>
  <c r="DO50" i="2"/>
  <c r="CI50" i="2"/>
  <c r="BC50" i="2"/>
  <c r="BS50" i="2"/>
  <c r="FH50" i="2"/>
  <c r="GL50" i="2"/>
  <c r="FW50" i="2"/>
  <c r="FY50" i="2" s="1"/>
  <c r="ES50" i="2"/>
  <c r="ED50" i="2"/>
  <c r="EF50" i="2" s="1"/>
  <c r="DO103" i="2"/>
  <c r="BS103" i="2"/>
  <c r="CI103" i="2"/>
  <c r="CY103" i="2"/>
  <c r="BC103" i="2"/>
  <c r="ES103" i="2"/>
  <c r="FH103" i="2"/>
  <c r="GL103" i="2"/>
  <c r="FW103" i="2"/>
  <c r="ED103" i="2"/>
  <c r="DO64" i="2"/>
  <c r="BS64" i="2"/>
  <c r="CY64" i="2"/>
  <c r="CI64" i="2"/>
  <c r="BC64" i="2"/>
  <c r="ES64" i="2"/>
  <c r="FH64" i="2"/>
  <c r="GL64" i="2"/>
  <c r="FW64" i="2"/>
  <c r="ED64" i="2"/>
  <c r="HP113" i="2"/>
  <c r="HA113" i="2"/>
  <c r="HP74" i="2"/>
  <c r="HA74" i="2"/>
  <c r="HA42" i="2"/>
  <c r="HP42" i="2"/>
  <c r="HP90" i="2"/>
  <c r="HA90" i="2"/>
  <c r="HP56" i="2"/>
  <c r="HA56" i="2"/>
  <c r="HP109" i="2"/>
  <c r="HP111" i="2" s="1"/>
  <c r="HA109" i="2"/>
  <c r="HA70" i="2"/>
  <c r="HA72" i="2" s="1"/>
  <c r="HA73" i="2" s="1"/>
  <c r="HP70" i="2"/>
  <c r="HP72" i="2" s="1"/>
  <c r="HP73" i="2" s="1"/>
  <c r="HA40" i="2"/>
  <c r="HP40" i="2"/>
  <c r="HA86" i="2"/>
  <c r="HA88" i="2" s="1"/>
  <c r="HP86" i="2"/>
  <c r="HP88" i="2" s="1"/>
  <c r="HA49" i="2"/>
  <c r="HC49" i="2" s="1"/>
  <c r="HP49" i="2"/>
  <c r="KU110" i="2"/>
  <c r="JQ110" i="2"/>
  <c r="KF110" i="2"/>
  <c r="LJ110" i="2"/>
  <c r="JQ71" i="2"/>
  <c r="KU71" i="2"/>
  <c r="KF71" i="2"/>
  <c r="LJ71" i="2"/>
  <c r="JQ41" i="2"/>
  <c r="JS41" i="2" s="1"/>
  <c r="KU41" i="2"/>
  <c r="KW41" i="2" s="1"/>
  <c r="KF41" i="2"/>
  <c r="LJ41" i="2"/>
  <c r="JB49" i="2"/>
  <c r="JD49" i="2" s="1"/>
  <c r="IM49" i="2"/>
  <c r="IO49" i="2" s="1"/>
  <c r="KF87" i="2"/>
  <c r="JQ87" i="2"/>
  <c r="LJ87" i="2"/>
  <c r="KU87" i="2"/>
  <c r="KF50" i="2"/>
  <c r="JQ50" i="2"/>
  <c r="JS50" i="2" s="1"/>
  <c r="LJ50" i="2"/>
  <c r="LL50" i="2" s="1"/>
  <c r="KU50" i="2"/>
  <c r="KW50" i="2" s="1"/>
  <c r="IM113" i="2"/>
  <c r="JB113" i="2"/>
  <c r="IM74" i="2"/>
  <c r="JB74" i="2"/>
  <c r="IM42" i="2"/>
  <c r="JB42" i="2"/>
  <c r="JB44" i="2" s="1"/>
  <c r="JB99" i="2"/>
  <c r="IM99" i="2"/>
  <c r="JB41" i="2"/>
  <c r="IM41" i="2"/>
  <c r="KF86" i="2"/>
  <c r="KF88" i="2" s="1"/>
  <c r="JQ86" i="2"/>
  <c r="LJ86" i="2"/>
  <c r="KU86" i="2"/>
  <c r="KU88" i="2" s="1"/>
  <c r="JQ49" i="2"/>
  <c r="JS49" i="2" s="1"/>
  <c r="KF49" i="2"/>
  <c r="LJ49" i="2"/>
  <c r="LL49" i="2" s="1"/>
  <c r="KU49" i="2"/>
  <c r="KW49" i="2" s="1"/>
  <c r="JB62" i="2"/>
  <c r="IM62" i="2"/>
  <c r="JQ122" i="2"/>
  <c r="KF122" i="2"/>
  <c r="KU122" i="2"/>
  <c r="LJ122" i="2"/>
  <c r="JQ85" i="2"/>
  <c r="KF85" i="2"/>
  <c r="KU85" i="2"/>
  <c r="LJ85" i="2"/>
  <c r="KF48" i="2"/>
  <c r="KU48" i="2"/>
  <c r="KW48" i="2" s="1"/>
  <c r="JQ48" i="2"/>
  <c r="JS48" i="2" s="1"/>
  <c r="LJ48" i="2"/>
  <c r="LL48" i="2" s="1"/>
  <c r="IM120" i="2"/>
  <c r="JB120" i="2"/>
  <c r="IM81" i="2"/>
  <c r="JB81" i="2"/>
  <c r="IM46" i="2"/>
  <c r="JB46" i="2"/>
  <c r="JB97" i="2"/>
  <c r="IM97" i="2"/>
  <c r="CH102" i="2"/>
  <c r="CX102" i="2"/>
  <c r="BB102" i="2"/>
  <c r="DN102" i="2"/>
  <c r="BR102" i="2"/>
  <c r="CH63" i="2"/>
  <c r="CX63" i="2"/>
  <c r="BB63" i="2"/>
  <c r="DN63" i="2"/>
  <c r="BR63" i="2"/>
  <c r="CH121" i="2"/>
  <c r="DN121" i="2"/>
  <c r="CX121" i="2"/>
  <c r="BB121" i="2"/>
  <c r="BR121" i="2"/>
  <c r="CH82" i="2"/>
  <c r="DN82" i="2"/>
  <c r="CX82" i="2"/>
  <c r="BB82" i="2"/>
  <c r="BR82" i="2"/>
  <c r="CH47" i="2"/>
  <c r="DN47" i="2"/>
  <c r="BR47" i="2"/>
  <c r="BU47" i="2" s="1"/>
  <c r="CX47" i="2"/>
  <c r="BB47" i="2"/>
  <c r="CH98" i="2"/>
  <c r="CH100" i="2" s="1"/>
  <c r="CH101" i="2" s="1"/>
  <c r="DN98" i="2"/>
  <c r="DN100" i="2" s="1"/>
  <c r="BR98" i="2"/>
  <c r="CX98" i="2"/>
  <c r="CX100" i="2" s="1"/>
  <c r="BB98" i="2"/>
  <c r="CH61" i="2"/>
  <c r="BB61" i="2"/>
  <c r="DN61" i="2"/>
  <c r="BR61" i="2"/>
  <c r="BU45" i="2" s="1"/>
  <c r="CX61" i="2"/>
  <c r="CH114" i="2"/>
  <c r="BB114" i="2"/>
  <c r="BR114" i="2"/>
  <c r="DN114" i="2"/>
  <c r="CX114" i="2"/>
  <c r="CH75" i="2"/>
  <c r="BB75" i="2"/>
  <c r="BR75" i="2"/>
  <c r="DN75" i="2"/>
  <c r="CX75" i="2"/>
  <c r="DN43" i="2"/>
  <c r="CH43" i="2"/>
  <c r="BB43" i="2"/>
  <c r="BR43" i="2"/>
  <c r="CX43" i="2"/>
  <c r="DO85" i="2"/>
  <c r="CY85" i="2"/>
  <c r="CI85" i="2"/>
  <c r="BC85" i="2"/>
  <c r="BS85" i="2"/>
  <c r="FW85" i="2"/>
  <c r="ES85" i="2"/>
  <c r="FH85" i="2"/>
  <c r="GL85" i="2"/>
  <c r="ED85" i="2"/>
  <c r="DO48" i="2"/>
  <c r="CY48" i="2"/>
  <c r="BC48" i="2"/>
  <c r="CI48" i="2"/>
  <c r="FW48" i="2"/>
  <c r="FY48" i="2" s="1"/>
  <c r="ES48" i="2"/>
  <c r="FH48" i="2"/>
  <c r="GL48" i="2"/>
  <c r="ED48" i="2"/>
  <c r="EF48" i="2" s="1"/>
  <c r="CY99" i="2"/>
  <c r="BC99" i="2"/>
  <c r="CI99" i="2"/>
  <c r="BS99" i="2"/>
  <c r="FW99" i="2"/>
  <c r="ES99" i="2"/>
  <c r="FH99" i="2"/>
  <c r="GL99" i="2"/>
  <c r="ED99" i="2"/>
  <c r="DO62" i="2"/>
  <c r="BC62" i="2"/>
  <c r="CY62" i="2"/>
  <c r="BS62" i="2"/>
  <c r="CI62" i="2"/>
  <c r="FW62" i="2"/>
  <c r="ES62" i="2"/>
  <c r="FH62" i="2"/>
  <c r="GL62" i="2"/>
  <c r="ED62" i="2"/>
  <c r="CY120" i="2"/>
  <c r="CI120" i="2"/>
  <c r="DO120" i="2"/>
  <c r="BC120" i="2"/>
  <c r="BS120" i="2"/>
  <c r="FH120" i="2"/>
  <c r="GL120" i="2"/>
  <c r="FW120" i="2"/>
  <c r="ES120" i="2"/>
  <c r="ED120" i="2"/>
  <c r="CY81" i="2"/>
  <c r="CI81" i="2"/>
  <c r="DO81" i="2"/>
  <c r="BC81" i="2"/>
  <c r="BS81" i="2"/>
  <c r="FH81" i="2"/>
  <c r="GL81" i="2"/>
  <c r="FW81" i="2"/>
  <c r="ES81" i="2"/>
  <c r="ED81" i="2"/>
  <c r="CY46" i="2"/>
  <c r="DO46" i="2"/>
  <c r="CI46" i="2"/>
  <c r="BS46" i="2"/>
  <c r="BC46" i="2"/>
  <c r="FH46" i="2"/>
  <c r="GL46" i="2"/>
  <c r="FW46" i="2"/>
  <c r="FY46" i="2" s="1"/>
  <c r="ES46" i="2"/>
  <c r="ED46" i="2"/>
  <c r="EF46" i="2" s="1"/>
  <c r="DO97" i="2"/>
  <c r="BS97" i="2"/>
  <c r="CY97" i="2"/>
  <c r="CI97" i="2"/>
  <c r="BC97" i="2"/>
  <c r="ES97" i="2"/>
  <c r="FH97" i="2"/>
  <c r="GL97" i="2"/>
  <c r="FW97" i="2"/>
  <c r="ED97" i="2"/>
  <c r="DO58" i="2"/>
  <c r="BS58" i="2"/>
  <c r="CI58" i="2"/>
  <c r="CY58" i="2"/>
  <c r="BC58" i="2"/>
  <c r="ES58" i="2"/>
  <c r="FH58" i="2"/>
  <c r="GL58" i="2"/>
  <c r="FW58" i="2"/>
  <c r="ED58" i="2"/>
  <c r="HP102" i="2"/>
  <c r="HA102" i="2"/>
  <c r="HP63" i="2"/>
  <c r="HA63" i="2"/>
  <c r="HP121" i="2"/>
  <c r="HA121" i="2"/>
  <c r="HP82" i="2"/>
  <c r="HA82" i="2"/>
  <c r="HP47" i="2"/>
  <c r="HA47" i="2"/>
  <c r="HP98" i="2"/>
  <c r="HP100" i="2" s="1"/>
  <c r="HP101" i="2" s="1"/>
  <c r="HA98" i="2"/>
  <c r="HA61" i="2"/>
  <c r="HP61" i="2"/>
  <c r="HA114" i="2"/>
  <c r="HP114" i="2"/>
  <c r="HA75" i="2"/>
  <c r="HP75" i="2"/>
  <c r="HA43" i="2"/>
  <c r="HP43" i="2"/>
  <c r="KF99" i="2"/>
  <c r="KU99" i="2"/>
  <c r="JQ99" i="2"/>
  <c r="LJ99" i="2"/>
  <c r="JQ62" i="2"/>
  <c r="KF62" i="2"/>
  <c r="KU62" i="2"/>
  <c r="LJ62" i="2"/>
  <c r="KF120" i="2"/>
  <c r="JQ120" i="2"/>
  <c r="KU120" i="2"/>
  <c r="LJ120" i="2"/>
  <c r="KF81" i="2"/>
  <c r="JQ81" i="2"/>
  <c r="LJ81" i="2"/>
  <c r="KU81" i="2"/>
  <c r="KU46" i="2"/>
  <c r="KW46" i="2" s="1"/>
  <c r="KF46" i="2"/>
  <c r="LJ46" i="2"/>
  <c r="JQ46" i="2"/>
  <c r="IM102" i="2"/>
  <c r="JB102" i="2"/>
  <c r="IM63" i="2"/>
  <c r="JB63" i="2"/>
  <c r="JB90" i="2"/>
  <c r="JD90" i="2" s="1"/>
  <c r="IM90" i="2"/>
  <c r="KU114" i="2"/>
  <c r="LJ114" i="2"/>
  <c r="KF114" i="2"/>
  <c r="JQ114" i="2"/>
  <c r="LJ75" i="2"/>
  <c r="KF75" i="2"/>
  <c r="JQ75" i="2"/>
  <c r="KU75" i="2"/>
  <c r="JQ43" i="2"/>
  <c r="LJ43" i="2"/>
  <c r="KF43" i="2"/>
  <c r="KU43" i="2"/>
  <c r="JB47" i="2"/>
  <c r="IM47" i="2"/>
  <c r="JQ113" i="2"/>
  <c r="KF113" i="2"/>
  <c r="KU113" i="2"/>
  <c r="LJ113" i="2"/>
  <c r="JQ74" i="2"/>
  <c r="KF74" i="2"/>
  <c r="KU74" i="2"/>
  <c r="LJ74" i="2"/>
  <c r="KF42" i="2"/>
  <c r="KF44" i="2" s="1"/>
  <c r="LJ42" i="2"/>
  <c r="JQ42" i="2"/>
  <c r="JQ44" i="2" s="1"/>
  <c r="KU42" i="2"/>
  <c r="KU44" i="2" s="1"/>
  <c r="IM109" i="2"/>
  <c r="IM111" i="2" s="1"/>
  <c r="JB109" i="2"/>
  <c r="JB111" i="2" s="1"/>
  <c r="IM70" i="2"/>
  <c r="IM72" i="2" s="1"/>
  <c r="IM73" i="2" s="1"/>
  <c r="JB70" i="2"/>
  <c r="JB72" i="2" s="1"/>
  <c r="JB73" i="2" s="1"/>
  <c r="IM40" i="2"/>
  <c r="JB40" i="2"/>
  <c r="JB75" i="2"/>
  <c r="IM75" i="2"/>
  <c r="AE121" i="2"/>
  <c r="AE110" i="2"/>
  <c r="AE99" i="2"/>
  <c r="AE90" i="2"/>
  <c r="AE71" i="2"/>
  <c r="AE56" i="2"/>
  <c r="AE120" i="2"/>
  <c r="AE109" i="2"/>
  <c r="AE98" i="2"/>
  <c r="AE87" i="2"/>
  <c r="AE81" i="2"/>
  <c r="AE70" i="2"/>
  <c r="AE61" i="2"/>
  <c r="AE50" i="2"/>
  <c r="AE46" i="2"/>
  <c r="AE40" i="2"/>
  <c r="AE86" i="2"/>
  <c r="AE64" i="2"/>
  <c r="AE49" i="2"/>
  <c r="AE114" i="2"/>
  <c r="AE103" i="2"/>
  <c r="AE97" i="2"/>
  <c r="AE75" i="2"/>
  <c r="AE58" i="2"/>
  <c r="AE43" i="2"/>
  <c r="AE122" i="2"/>
  <c r="AE113" i="2"/>
  <c r="AE102" i="2"/>
  <c r="AE91" i="2"/>
  <c r="AE85" i="2"/>
  <c r="AE74" i="2"/>
  <c r="AE63" i="2"/>
  <c r="AE57" i="2"/>
  <c r="AE48" i="2"/>
  <c r="AE42" i="2"/>
  <c r="AE82" i="2"/>
  <c r="AE62" i="2"/>
  <c r="AE47" i="2"/>
  <c r="AE41" i="2"/>
  <c r="X121" i="2"/>
  <c r="X110" i="2"/>
  <c r="X99" i="2"/>
  <c r="X90" i="2"/>
  <c r="X82" i="2"/>
  <c r="X71" i="2"/>
  <c r="X62" i="2"/>
  <c r="X56" i="2"/>
  <c r="X47" i="2"/>
  <c r="X41" i="2"/>
  <c r="X120" i="2"/>
  <c r="X109" i="2"/>
  <c r="X98" i="2"/>
  <c r="X87" i="2"/>
  <c r="X81" i="2"/>
  <c r="X70" i="2"/>
  <c r="X61" i="2"/>
  <c r="X50" i="2"/>
  <c r="X46" i="2"/>
  <c r="X40" i="2"/>
  <c r="X114" i="2"/>
  <c r="X103" i="2"/>
  <c r="X97" i="2"/>
  <c r="X86" i="2"/>
  <c r="X75" i="2"/>
  <c r="X64" i="2"/>
  <c r="X58" i="2"/>
  <c r="X49" i="2"/>
  <c r="X43" i="2"/>
  <c r="X122" i="2"/>
  <c r="X113" i="2"/>
  <c r="X102" i="2"/>
  <c r="X91" i="2"/>
  <c r="X85" i="2"/>
  <c r="X74" i="2"/>
  <c r="X63" i="2"/>
  <c r="X57" i="2"/>
  <c r="X48" i="2"/>
  <c r="X42" i="2"/>
  <c r="Q121" i="2"/>
  <c r="Q110" i="2"/>
  <c r="Q99" i="2"/>
  <c r="Q90" i="2"/>
  <c r="Q82" i="2"/>
  <c r="Q71" i="2"/>
  <c r="Q62" i="2"/>
  <c r="Q56" i="2"/>
  <c r="Q47" i="2"/>
  <c r="Q41" i="2"/>
  <c r="Q120" i="2"/>
  <c r="Q109" i="2"/>
  <c r="Q98" i="2"/>
  <c r="Q87" i="2"/>
  <c r="Q81" i="2"/>
  <c r="Q70" i="2"/>
  <c r="Q61" i="2"/>
  <c r="Q50" i="2"/>
  <c r="Q46" i="2"/>
  <c r="Q40" i="2"/>
  <c r="Q114" i="2"/>
  <c r="Q103" i="2"/>
  <c r="Q97" i="2"/>
  <c r="Q86" i="2"/>
  <c r="Q75" i="2"/>
  <c r="Q64" i="2"/>
  <c r="Q58" i="2"/>
  <c r="Q49" i="2"/>
  <c r="Q43" i="2"/>
  <c r="Q122" i="2"/>
  <c r="Q113" i="2"/>
  <c r="Q102" i="2"/>
  <c r="Q91" i="2"/>
  <c r="Q85" i="2"/>
  <c r="Q74" i="2"/>
  <c r="Q63" i="2"/>
  <c r="Q57" i="2"/>
  <c r="Q48" i="2"/>
  <c r="Q42" i="2"/>
  <c r="BP20" i="2"/>
  <c r="EB20" i="2"/>
  <c r="GJ20" i="2"/>
  <c r="IZ20" i="2"/>
  <c r="J113" i="2"/>
  <c r="J85" i="2"/>
  <c r="J63" i="2"/>
  <c r="J48" i="2"/>
  <c r="J142" i="2"/>
  <c r="J143" i="2" s="1"/>
  <c r="J121" i="2"/>
  <c r="J110" i="2"/>
  <c r="J99" i="2"/>
  <c r="J90" i="2"/>
  <c r="J82" i="2"/>
  <c r="J71" i="2"/>
  <c r="J62" i="2"/>
  <c r="J56" i="2"/>
  <c r="J47" i="2"/>
  <c r="J41" i="2"/>
  <c r="J139" i="2"/>
  <c r="J120" i="2"/>
  <c r="J109" i="2"/>
  <c r="J98" i="2"/>
  <c r="J87" i="2"/>
  <c r="J70" i="2"/>
  <c r="J61" i="2"/>
  <c r="J46" i="2"/>
  <c r="J81" i="2"/>
  <c r="J50" i="2"/>
  <c r="J40" i="2"/>
  <c r="J138" i="2"/>
  <c r="J114" i="2"/>
  <c r="J103" i="2"/>
  <c r="J97" i="2"/>
  <c r="J86" i="2"/>
  <c r="J75" i="2"/>
  <c r="J64" i="2"/>
  <c r="J58" i="2"/>
  <c r="J49" i="2"/>
  <c r="J43" i="2"/>
  <c r="J122" i="2"/>
  <c r="J102" i="2"/>
  <c r="J91" i="2"/>
  <c r="J74" i="2"/>
  <c r="J57" i="2"/>
  <c r="J42" i="2"/>
  <c r="EB141" i="2"/>
  <c r="GY141" i="2"/>
  <c r="CF20" i="2"/>
  <c r="EQ20" i="2"/>
  <c r="GY20" i="2"/>
  <c r="JO141" i="2"/>
  <c r="AZ20" i="2"/>
  <c r="DL20" i="2"/>
  <c r="FU20" i="2"/>
  <c r="IK20" i="2"/>
  <c r="KD20" i="2"/>
  <c r="CV20" i="2"/>
  <c r="FF20" i="2"/>
  <c r="HN20" i="2"/>
  <c r="LH20" i="2"/>
  <c r="FU141" i="2"/>
  <c r="KS20" i="2"/>
  <c r="BP141" i="2"/>
  <c r="IK141" i="2"/>
  <c r="JO20" i="2"/>
  <c r="KD143" i="2"/>
  <c r="CV141" i="2"/>
  <c r="GJ143" i="2"/>
  <c r="DL141" i="2"/>
  <c r="IZ141" i="2"/>
  <c r="CF143" i="2"/>
  <c r="HN143" i="2"/>
  <c r="FF141" i="2"/>
  <c r="LH111" i="2"/>
  <c r="KS111" i="2"/>
  <c r="KD111" i="2"/>
  <c r="JO111" i="2"/>
  <c r="IZ111" i="2"/>
  <c r="IK111" i="2"/>
  <c r="HN111" i="2"/>
  <c r="GY111" i="2"/>
  <c r="GJ111" i="2"/>
  <c r="FU111" i="2"/>
  <c r="FF111" i="2"/>
  <c r="EQ111" i="2"/>
  <c r="EB111" i="2"/>
  <c r="DL111" i="2"/>
  <c r="CV111" i="2"/>
  <c r="CF111" i="2"/>
  <c r="BP111" i="2"/>
  <c r="AZ111" i="2"/>
  <c r="LH100" i="2"/>
  <c r="KS100" i="2"/>
  <c r="KD100" i="2"/>
  <c r="JO100" i="2"/>
  <c r="IZ100" i="2"/>
  <c r="IK100" i="2"/>
  <c r="HN100" i="2"/>
  <c r="GY100" i="2"/>
  <c r="GJ100" i="2"/>
  <c r="FU100" i="2"/>
  <c r="FF100" i="2"/>
  <c r="EQ100" i="2"/>
  <c r="EB100" i="2"/>
  <c r="DL100" i="2"/>
  <c r="CV100" i="2"/>
  <c r="CF100" i="2"/>
  <c r="BP100" i="2"/>
  <c r="AZ100" i="2"/>
  <c r="LH88" i="2"/>
  <c r="KS88" i="2"/>
  <c r="KD88" i="2"/>
  <c r="JO88" i="2"/>
  <c r="IZ88" i="2"/>
  <c r="IK88" i="2"/>
  <c r="HN88" i="2"/>
  <c r="GY88" i="2"/>
  <c r="GJ88" i="2"/>
  <c r="FU88" i="2"/>
  <c r="FF88" i="2"/>
  <c r="EQ88" i="2"/>
  <c r="EB88" i="2"/>
  <c r="DL88" i="2"/>
  <c r="CV88" i="2"/>
  <c r="CF88" i="2"/>
  <c r="BP88" i="2"/>
  <c r="AZ88" i="2"/>
  <c r="LH72" i="2"/>
  <c r="LH73" i="2" s="1"/>
  <c r="KS72" i="2"/>
  <c r="KS73" i="2" s="1"/>
  <c r="KD72" i="2"/>
  <c r="KD73" i="2" s="1"/>
  <c r="JO72" i="2"/>
  <c r="JO73" i="2" s="1"/>
  <c r="IZ72" i="2"/>
  <c r="IZ73" i="2" s="1"/>
  <c r="IK72" i="2"/>
  <c r="IK73" i="2" s="1"/>
  <c r="HN72" i="2"/>
  <c r="HN73" i="2" s="1"/>
  <c r="GY72" i="2"/>
  <c r="GY73" i="2" s="1"/>
  <c r="GJ72" i="2"/>
  <c r="GJ73" i="2" s="1"/>
  <c r="FU72" i="2"/>
  <c r="FU73" i="2" s="1"/>
  <c r="FF72" i="2"/>
  <c r="FF73" i="2" s="1"/>
  <c r="EQ72" i="2"/>
  <c r="EQ73" i="2" s="1"/>
  <c r="EB72" i="2"/>
  <c r="EB73" i="2" s="1"/>
  <c r="DL72" i="2"/>
  <c r="DL73" i="2" s="1"/>
  <c r="CV72" i="2"/>
  <c r="CV73" i="2" s="1"/>
  <c r="CF72" i="2"/>
  <c r="CF73" i="2" s="1"/>
  <c r="BP72" i="2"/>
  <c r="BP73" i="2" s="1"/>
  <c r="AZ72" i="2"/>
  <c r="LH59" i="2"/>
  <c r="KS59" i="2"/>
  <c r="KS66" i="2" s="1"/>
  <c r="KD59" i="2"/>
  <c r="JO59" i="2"/>
  <c r="JO66" i="2" s="1"/>
  <c r="IZ59" i="2"/>
  <c r="IZ66" i="2" s="1"/>
  <c r="IK59" i="2"/>
  <c r="HN59" i="2"/>
  <c r="GY59" i="2"/>
  <c r="GJ59" i="2"/>
  <c r="GJ60" i="2" s="1"/>
  <c r="FU59" i="2"/>
  <c r="FF59" i="2"/>
  <c r="FF60" i="2" s="1"/>
  <c r="EB59" i="2"/>
  <c r="DL59" i="2"/>
  <c r="CV59" i="2"/>
  <c r="CF59" i="2"/>
  <c r="BP59" i="2"/>
  <c r="AZ59" i="2"/>
  <c r="LH44" i="2"/>
  <c r="KS44" i="2"/>
  <c r="KD44" i="2"/>
  <c r="JO44" i="2"/>
  <c r="IZ44" i="2"/>
  <c r="IK44" i="2"/>
  <c r="HN44" i="2"/>
  <c r="GY44" i="2"/>
  <c r="GJ44" i="2"/>
  <c r="FU44" i="2"/>
  <c r="FF44" i="2"/>
  <c r="EQ44" i="2"/>
  <c r="EB44" i="2"/>
  <c r="DL44" i="2"/>
  <c r="CV44" i="2"/>
  <c r="CF44" i="2"/>
  <c r="CF45" i="2" s="1"/>
  <c r="BP44" i="2"/>
  <c r="AZ44" i="2"/>
  <c r="IM44" i="2" l="1"/>
  <c r="IO47" i="2"/>
  <c r="JS46" i="2"/>
  <c r="DQ47" i="2"/>
  <c r="JD46" i="2"/>
  <c r="HA111" i="2"/>
  <c r="LJ59" i="2"/>
  <c r="LJ60" i="2" s="1"/>
  <c r="JS47" i="2"/>
  <c r="CF89" i="2"/>
  <c r="CF93" i="2"/>
  <c r="CF92" i="2"/>
  <c r="EQ89" i="2"/>
  <c r="EQ93" i="2"/>
  <c r="EQ92" i="2"/>
  <c r="GY89" i="2"/>
  <c r="GY93" i="2"/>
  <c r="GY92" i="2"/>
  <c r="JO89" i="2"/>
  <c r="JO93" i="2"/>
  <c r="JO92" i="2"/>
  <c r="AZ105" i="2"/>
  <c r="AZ104" i="2"/>
  <c r="DL105" i="2"/>
  <c r="DL104" i="2"/>
  <c r="FU101" i="2"/>
  <c r="FU105" i="2"/>
  <c r="FU104" i="2"/>
  <c r="IK105" i="2"/>
  <c r="IK104" i="2"/>
  <c r="KS105" i="2"/>
  <c r="KS104" i="2"/>
  <c r="CF112" i="2"/>
  <c r="CF116" i="2"/>
  <c r="CF115" i="2"/>
  <c r="EQ112" i="2"/>
  <c r="EQ115" i="2"/>
  <c r="EQ116" i="2"/>
  <c r="GY112" i="2"/>
  <c r="GY115" i="2"/>
  <c r="GY116" i="2"/>
  <c r="JO112" i="2"/>
  <c r="JO115" i="2"/>
  <c r="JO116" i="2"/>
  <c r="JS44" i="2"/>
  <c r="JQ45" i="2"/>
  <c r="JD47" i="2"/>
  <c r="LL46" i="2"/>
  <c r="KU123" i="2"/>
  <c r="KU124" i="2"/>
  <c r="FH105" i="2"/>
  <c r="FH104" i="2"/>
  <c r="ES123" i="2"/>
  <c r="ES124" i="2"/>
  <c r="BS124" i="2"/>
  <c r="BS123" i="2"/>
  <c r="CY123" i="2"/>
  <c r="CY124" i="2"/>
  <c r="CK47" i="2"/>
  <c r="IO46" i="2"/>
  <c r="IM123" i="2"/>
  <c r="IM124" i="2"/>
  <c r="KH48" i="2"/>
  <c r="JS85" i="2"/>
  <c r="LJ88" i="2"/>
  <c r="IO44" i="2"/>
  <c r="IM45" i="2"/>
  <c r="KH50" i="2"/>
  <c r="KH41" i="2"/>
  <c r="HC40" i="2"/>
  <c r="HP116" i="2"/>
  <c r="HP115" i="2"/>
  <c r="HP112" i="2"/>
  <c r="HR90" i="2"/>
  <c r="GN91" i="2"/>
  <c r="BB72" i="2"/>
  <c r="BB73" i="2" s="1"/>
  <c r="BB111" i="2"/>
  <c r="BR44" i="2"/>
  <c r="CH44" i="2"/>
  <c r="KH91" i="2"/>
  <c r="JD48" i="2"/>
  <c r="JQ100" i="2"/>
  <c r="HR46" i="2"/>
  <c r="HA123" i="2"/>
  <c r="HA124" i="2"/>
  <c r="HA125" i="2" s="1"/>
  <c r="HA92" i="2"/>
  <c r="HA93" i="2"/>
  <c r="HA94" i="2" s="1"/>
  <c r="HC85" i="2"/>
  <c r="FW100" i="2"/>
  <c r="FW101" i="2" s="1"/>
  <c r="FY47" i="2"/>
  <c r="BR105" i="2"/>
  <c r="BR106" i="2" s="1"/>
  <c r="BR104" i="2"/>
  <c r="DA46" i="2"/>
  <c r="CK46" i="2"/>
  <c r="BR124" i="2"/>
  <c r="BR125" i="2" s="1"/>
  <c r="BR123" i="2"/>
  <c r="IM100" i="2"/>
  <c r="JB59" i="2"/>
  <c r="JB60" i="2" s="1"/>
  <c r="KU51" i="2"/>
  <c r="KW40" i="2"/>
  <c r="KU52" i="2"/>
  <c r="KU72" i="2"/>
  <c r="KU73" i="2" s="1"/>
  <c r="KU111" i="2"/>
  <c r="IM88" i="2"/>
  <c r="KU66" i="2"/>
  <c r="KU65" i="2"/>
  <c r="KW90" i="2"/>
  <c r="HA59" i="2"/>
  <c r="HA60" i="2" s="1"/>
  <c r="GL72" i="2"/>
  <c r="GL73" i="2" s="1"/>
  <c r="ES111" i="2"/>
  <c r="ES66" i="2"/>
  <c r="ES65" i="2"/>
  <c r="GN90" i="2"/>
  <c r="ES44" i="2"/>
  <c r="ES45" i="2" s="1"/>
  <c r="CI116" i="2"/>
  <c r="CI115" i="2"/>
  <c r="DN59" i="2"/>
  <c r="BU91" i="2"/>
  <c r="AZ73" i="2"/>
  <c r="AZ77" i="2"/>
  <c r="AZ78" i="2" s="1"/>
  <c r="AZ76" i="2"/>
  <c r="CV89" i="2"/>
  <c r="CV92" i="2"/>
  <c r="CV93" i="2"/>
  <c r="CV94" i="2" s="1"/>
  <c r="FF89" i="2"/>
  <c r="FF92" i="2"/>
  <c r="FF93" i="2"/>
  <c r="HN89" i="2"/>
  <c r="HN92" i="2"/>
  <c r="HN93" i="2"/>
  <c r="HN94" i="2" s="1"/>
  <c r="KD92" i="2"/>
  <c r="KD93" i="2"/>
  <c r="KD94" i="2" s="1"/>
  <c r="KD89" i="2"/>
  <c r="BP105" i="2"/>
  <c r="BP106" i="2" s="1"/>
  <c r="BP104" i="2"/>
  <c r="EB105" i="2"/>
  <c r="EB106" i="2" s="1"/>
  <c r="EB104" i="2"/>
  <c r="GJ101" i="2"/>
  <c r="GJ105" i="2"/>
  <c r="GJ104" i="2"/>
  <c r="IZ105" i="2"/>
  <c r="IZ104" i="2"/>
  <c r="LH105" i="2"/>
  <c r="LH104" i="2"/>
  <c r="CV115" i="2"/>
  <c r="CV116" i="2"/>
  <c r="CV117" i="2" s="1"/>
  <c r="CV112" i="2"/>
  <c r="FF112" i="2"/>
  <c r="FF116" i="2"/>
  <c r="FF115" i="2"/>
  <c r="HN112" i="2"/>
  <c r="HN116" i="2"/>
  <c r="HN117" i="2" s="1"/>
  <c r="HN115" i="2"/>
  <c r="KD112" i="2"/>
  <c r="KD116" i="2"/>
  <c r="KD115" i="2"/>
  <c r="JB52" i="2"/>
  <c r="JB51" i="2"/>
  <c r="JD40" i="2"/>
  <c r="JB116" i="2"/>
  <c r="JB117" i="2" s="1"/>
  <c r="JB115" i="2"/>
  <c r="LJ44" i="2"/>
  <c r="IO90" i="2"/>
  <c r="KH46" i="2"/>
  <c r="JQ123" i="2"/>
  <c r="JQ124" i="2"/>
  <c r="JQ125" i="2" s="1"/>
  <c r="HC47" i="2"/>
  <c r="FW123" i="2"/>
  <c r="FW124" i="2"/>
  <c r="BC123" i="2"/>
  <c r="BC124" i="2"/>
  <c r="GN48" i="2"/>
  <c r="EF85" i="2"/>
  <c r="FY85" i="2"/>
  <c r="DA47" i="2"/>
  <c r="IM105" i="2"/>
  <c r="IM106" i="2" s="1"/>
  <c r="IM104" i="2"/>
  <c r="LJ93" i="2"/>
  <c r="LJ94" i="2" s="1"/>
  <c r="LJ92" i="2"/>
  <c r="LL85" i="2"/>
  <c r="KH49" i="2"/>
  <c r="JQ88" i="2"/>
  <c r="HP89" i="2"/>
  <c r="HR88" i="2"/>
  <c r="HA66" i="2"/>
  <c r="HA65" i="2"/>
  <c r="HP44" i="2"/>
  <c r="ED59" i="2"/>
  <c r="ED65" i="2" s="1"/>
  <c r="FW59" i="2"/>
  <c r="FW60" i="2" s="1"/>
  <c r="CK49" i="2"/>
  <c r="BB88" i="2"/>
  <c r="BB93" i="2" s="1"/>
  <c r="BU40" i="2"/>
  <c r="CX115" i="2"/>
  <c r="CX116" i="2"/>
  <c r="CX112" i="2"/>
  <c r="CH116" i="2"/>
  <c r="CH115" i="2"/>
  <c r="CH112" i="2"/>
  <c r="DN66" i="2"/>
  <c r="DN65" i="2"/>
  <c r="DA90" i="2"/>
  <c r="JQ105" i="2"/>
  <c r="JQ106" i="2" s="1"/>
  <c r="JQ104" i="2"/>
  <c r="JB65" i="2"/>
  <c r="JB66" i="2"/>
  <c r="IO48" i="2"/>
  <c r="KF100" i="2"/>
  <c r="KF101" i="2" s="1"/>
  <c r="HC46" i="2"/>
  <c r="HP124" i="2"/>
  <c r="HP123" i="2"/>
  <c r="HP93" i="2"/>
  <c r="HP92" i="2"/>
  <c r="HR85" i="2"/>
  <c r="GL100" i="2"/>
  <c r="GL101" i="2" s="1"/>
  <c r="GN47" i="2"/>
  <c r="DN105" i="2"/>
  <c r="DN106" i="2" s="1"/>
  <c r="DN104" i="2"/>
  <c r="BU46" i="2"/>
  <c r="DN124" i="2"/>
  <c r="DN123" i="2"/>
  <c r="CK48" i="2"/>
  <c r="CX93" i="2"/>
  <c r="CX94" i="2" s="1"/>
  <c r="CX92" i="2"/>
  <c r="DA85" i="2"/>
  <c r="IM59" i="2"/>
  <c r="IM60" i="2" s="1"/>
  <c r="LJ52" i="2"/>
  <c r="LL40" i="2"/>
  <c r="LJ51" i="2"/>
  <c r="LJ72" i="2"/>
  <c r="LJ73" i="2" s="1"/>
  <c r="LJ111" i="2"/>
  <c r="JB88" i="2"/>
  <c r="JQ66" i="2"/>
  <c r="JQ65" i="2"/>
  <c r="JS90" i="2"/>
  <c r="HP59" i="2"/>
  <c r="HP60" i="2" s="1"/>
  <c r="ED88" i="2"/>
  <c r="ES88" i="2"/>
  <c r="ES89" i="2" s="1"/>
  <c r="FY40" i="2"/>
  <c r="ED72" i="2"/>
  <c r="ED73" i="2" s="1"/>
  <c r="FW111" i="2"/>
  <c r="BC111" i="2"/>
  <c r="BC112" i="2"/>
  <c r="ED66" i="2"/>
  <c r="FW66" i="2"/>
  <c r="FW65" i="2"/>
  <c r="ED44" i="2"/>
  <c r="FW44" i="2"/>
  <c r="FW51" i="2" s="1"/>
  <c r="CY116" i="2"/>
  <c r="CY115" i="2"/>
  <c r="CK50" i="2"/>
  <c r="DQ41" i="2"/>
  <c r="DQ91" i="2"/>
  <c r="AZ89" i="2"/>
  <c r="AZ93" i="2"/>
  <c r="AZ92" i="2"/>
  <c r="DL89" i="2"/>
  <c r="DL92" i="2"/>
  <c r="DL93" i="2"/>
  <c r="FU89" i="2"/>
  <c r="FU93" i="2"/>
  <c r="FU92" i="2"/>
  <c r="IK89" i="2"/>
  <c r="IK93" i="2"/>
  <c r="IK94" i="2" s="1"/>
  <c r="IK92" i="2"/>
  <c r="KS89" i="2"/>
  <c r="KS92" i="2"/>
  <c r="KS93" i="2"/>
  <c r="KS94" i="2" s="1"/>
  <c r="CF101" i="2"/>
  <c r="CF105" i="2"/>
  <c r="CF106" i="2" s="1"/>
  <c r="CF104" i="2"/>
  <c r="EQ105" i="2"/>
  <c r="EQ106" i="2" s="1"/>
  <c r="EQ104" i="2"/>
  <c r="GY105" i="2"/>
  <c r="GY106" i="2" s="1"/>
  <c r="GY104" i="2"/>
  <c r="JO105" i="2"/>
  <c r="JO106" i="2" s="1"/>
  <c r="JO104" i="2"/>
  <c r="AZ112" i="2"/>
  <c r="AZ116" i="2"/>
  <c r="AZ115" i="2"/>
  <c r="DL112" i="2"/>
  <c r="DL116" i="2"/>
  <c r="DL117" i="2" s="1"/>
  <c r="DL115" i="2"/>
  <c r="FU112" i="2"/>
  <c r="FU115" i="2"/>
  <c r="FU116" i="2"/>
  <c r="FU117" i="2" s="1"/>
  <c r="IK112" i="2"/>
  <c r="IK115" i="2"/>
  <c r="IK116" i="2"/>
  <c r="KS115" i="2"/>
  <c r="KS116" i="2"/>
  <c r="IO40" i="2"/>
  <c r="IM52" i="2"/>
  <c r="IM51" i="2"/>
  <c r="IM116" i="2"/>
  <c r="IM115" i="2"/>
  <c r="IM112" i="2"/>
  <c r="KF45" i="2"/>
  <c r="KH44" i="2"/>
  <c r="KF124" i="2"/>
  <c r="KF125" i="2" s="1"/>
  <c r="KF123" i="2"/>
  <c r="HR47" i="2"/>
  <c r="FW105" i="2"/>
  <c r="FW104" i="2"/>
  <c r="GN46" i="2"/>
  <c r="GL124" i="2"/>
  <c r="GL125" i="2" s="1"/>
  <c r="GL123" i="2"/>
  <c r="DO123" i="2"/>
  <c r="DO124" i="2"/>
  <c r="GN85" i="2"/>
  <c r="KU92" i="2"/>
  <c r="KU93" i="2"/>
  <c r="KU94" i="2" s="1"/>
  <c r="KW85" i="2"/>
  <c r="KF89" i="2"/>
  <c r="KH88" i="2"/>
  <c r="HC88" i="2"/>
  <c r="HA89" i="2"/>
  <c r="HP66" i="2"/>
  <c r="HP65" i="2"/>
  <c r="HA44" i="2"/>
  <c r="HA51" i="2" s="1"/>
  <c r="GN50" i="2"/>
  <c r="GL59" i="2"/>
  <c r="GL60" i="2" s="1"/>
  <c r="DA88" i="2"/>
  <c r="CX89" i="2"/>
  <c r="CH89" i="2"/>
  <c r="CK88" i="2"/>
  <c r="CK40" i="2"/>
  <c r="BR116" i="2"/>
  <c r="BR117" i="2" s="1"/>
  <c r="BR115" i="2"/>
  <c r="BR112" i="2"/>
  <c r="DQ90" i="2"/>
  <c r="DN44" i="2"/>
  <c r="KF105" i="2"/>
  <c r="KF104" i="2"/>
  <c r="JB93" i="2"/>
  <c r="JB92" i="2"/>
  <c r="JD85" i="2"/>
  <c r="KU100" i="2"/>
  <c r="KU105" i="2" s="1"/>
  <c r="KH47" i="2"/>
  <c r="HP105" i="2"/>
  <c r="HP106" i="2" s="1"/>
  <c r="HP104" i="2"/>
  <c r="ED100" i="2"/>
  <c r="ED105" i="2" s="1"/>
  <c r="BB105" i="2"/>
  <c r="BB104" i="2"/>
  <c r="BB124" i="2"/>
  <c r="BB123" i="2"/>
  <c r="CH123" i="2"/>
  <c r="CH124" i="2"/>
  <c r="CH125" i="2" s="1"/>
  <c r="BR93" i="2"/>
  <c r="BR92" i="2"/>
  <c r="CH92" i="2"/>
  <c r="CH93" i="2"/>
  <c r="CH94" i="2" s="1"/>
  <c r="CK85" i="2"/>
  <c r="JD91" i="2"/>
  <c r="JQ52" i="2"/>
  <c r="JQ51" i="2"/>
  <c r="JS40" i="2"/>
  <c r="JQ72" i="2"/>
  <c r="JQ73" i="2" s="1"/>
  <c r="JQ111" i="2"/>
  <c r="LJ66" i="2"/>
  <c r="LJ65" i="2"/>
  <c r="HR50" i="2"/>
  <c r="HC41" i="2"/>
  <c r="GN49" i="2"/>
  <c r="FW88" i="2"/>
  <c r="GL51" i="2"/>
  <c r="GN40" i="2"/>
  <c r="ES72" i="2"/>
  <c r="ES73" i="2" s="1"/>
  <c r="GL111" i="2"/>
  <c r="GL65" i="2"/>
  <c r="GL44" i="2"/>
  <c r="GL52" i="2" s="1"/>
  <c r="BS115" i="2"/>
  <c r="BS116" i="2"/>
  <c r="DO116" i="2"/>
  <c r="DO117" i="2" s="1"/>
  <c r="DO115" i="2"/>
  <c r="DA41" i="2"/>
  <c r="CX59" i="2"/>
  <c r="CX60" i="2" s="1"/>
  <c r="CH59" i="2"/>
  <c r="CH60" i="2" s="1"/>
  <c r="BP89" i="2"/>
  <c r="BP93" i="2"/>
  <c r="BP94" i="2" s="1"/>
  <c r="BP92" i="2"/>
  <c r="EB89" i="2"/>
  <c r="EB93" i="2"/>
  <c r="EB92" i="2"/>
  <c r="GJ89" i="2"/>
  <c r="GJ93" i="2"/>
  <c r="GJ94" i="2" s="1"/>
  <c r="GJ92" i="2"/>
  <c r="IZ89" i="2"/>
  <c r="IZ93" i="2"/>
  <c r="IZ92" i="2"/>
  <c r="LH89" i="2"/>
  <c r="LH93" i="2"/>
  <c r="LH94" i="2" s="1"/>
  <c r="LH92" i="2"/>
  <c r="CV105" i="2"/>
  <c r="CV106" i="2" s="1"/>
  <c r="CV104" i="2"/>
  <c r="FF101" i="2"/>
  <c r="FF105" i="2"/>
  <c r="FF104" i="2"/>
  <c r="HN101" i="2"/>
  <c r="HN105" i="2"/>
  <c r="HN106" i="2" s="1"/>
  <c r="HN104" i="2"/>
  <c r="KD101" i="2"/>
  <c r="KD105" i="2"/>
  <c r="KD104" i="2"/>
  <c r="BP112" i="2"/>
  <c r="BP116" i="2"/>
  <c r="BP117" i="2" s="1"/>
  <c r="BP115" i="2"/>
  <c r="EB112" i="2"/>
  <c r="EB116" i="2"/>
  <c r="EB115" i="2"/>
  <c r="GJ112" i="2"/>
  <c r="GJ116" i="2"/>
  <c r="GJ117" i="2" s="1"/>
  <c r="GJ115" i="2"/>
  <c r="IZ116" i="2"/>
  <c r="IZ117" i="2" s="1"/>
  <c r="IZ115" i="2"/>
  <c r="LH116" i="2"/>
  <c r="LH117" i="2" s="1"/>
  <c r="LH115" i="2"/>
  <c r="KW44" i="2"/>
  <c r="KU45" i="2"/>
  <c r="LJ124" i="2"/>
  <c r="LJ125" i="2" s="1"/>
  <c r="LJ123" i="2"/>
  <c r="GL105" i="2"/>
  <c r="GL106" i="2" s="1"/>
  <c r="GL104" i="2"/>
  <c r="ED124" i="2"/>
  <c r="ED125" i="2" s="1"/>
  <c r="ED123" i="2"/>
  <c r="FH124" i="2"/>
  <c r="FH125" i="2" s="1"/>
  <c r="FH123" i="2"/>
  <c r="CI124" i="2"/>
  <c r="CI125" i="2" s="1"/>
  <c r="CI123" i="2"/>
  <c r="FH93" i="2"/>
  <c r="FH94" i="2" s="1"/>
  <c r="FH92" i="2"/>
  <c r="JB124" i="2"/>
  <c r="JB125" i="2" s="1"/>
  <c r="JB123" i="2"/>
  <c r="KF93" i="2"/>
  <c r="KF94" i="2" s="1"/>
  <c r="KF92" i="2"/>
  <c r="KH85" i="2"/>
  <c r="KU89" i="2"/>
  <c r="IO41" i="2"/>
  <c r="JD44" i="2"/>
  <c r="JB45" i="2"/>
  <c r="HR49" i="2"/>
  <c r="HP52" i="2"/>
  <c r="HP51" i="2"/>
  <c r="HR40" i="2"/>
  <c r="HA116" i="2"/>
  <c r="HA117" i="2" s="1"/>
  <c r="HA115" i="2"/>
  <c r="HA112" i="2"/>
  <c r="HC90" i="2"/>
  <c r="FY41" i="2"/>
  <c r="FY91" i="2"/>
  <c r="DQ88" i="2"/>
  <c r="DN89" i="2"/>
  <c r="DN51" i="2"/>
  <c r="DQ40" i="2"/>
  <c r="DN52" i="2"/>
  <c r="DN115" i="2"/>
  <c r="DN116" i="2"/>
  <c r="DN112" i="2"/>
  <c r="BB65" i="2"/>
  <c r="BB66" i="2"/>
  <c r="BU90" i="2"/>
  <c r="CK90" i="2"/>
  <c r="CX44" i="2"/>
  <c r="IM92" i="2"/>
  <c r="IM93" i="2"/>
  <c r="IO85" i="2"/>
  <c r="LJ100" i="2"/>
  <c r="LJ104" i="2" s="1"/>
  <c r="HA105" i="2"/>
  <c r="HA106" i="2" s="1"/>
  <c r="HA104" i="2"/>
  <c r="HR48" i="2"/>
  <c r="ES100" i="2"/>
  <c r="ES101" i="2" s="1"/>
  <c r="CX105" i="2"/>
  <c r="CX106" i="2" s="1"/>
  <c r="CX104" i="2"/>
  <c r="CH105" i="2"/>
  <c r="CH106" i="2" s="1"/>
  <c r="CH104" i="2"/>
  <c r="CX123" i="2"/>
  <c r="CX124" i="2"/>
  <c r="DN92" i="2"/>
  <c r="DN93" i="2"/>
  <c r="DQ85" i="2"/>
  <c r="JB100" i="2"/>
  <c r="JB105" i="2" s="1"/>
  <c r="IO91" i="2"/>
  <c r="KF52" i="2"/>
  <c r="KF53" i="2" s="1"/>
  <c r="KH40" i="2"/>
  <c r="KF51" i="2"/>
  <c r="KF72" i="2"/>
  <c r="KF73" i="2" s="1"/>
  <c r="KF111" i="2"/>
  <c r="KF66" i="2"/>
  <c r="KF65" i="2"/>
  <c r="KH90" i="2"/>
  <c r="HR41" i="2"/>
  <c r="HR91" i="2"/>
  <c r="GL88" i="2"/>
  <c r="ED51" i="2"/>
  <c r="EF40" i="2"/>
  <c r="ED52" i="2"/>
  <c r="ED53" i="2" s="1"/>
  <c r="FW72" i="2"/>
  <c r="FW73" i="2" s="1"/>
  <c r="ED111" i="2"/>
  <c r="FY90" i="2"/>
  <c r="FH116" i="2"/>
  <c r="FH117" i="2" s="1"/>
  <c r="FH115" i="2"/>
  <c r="BU41" i="2"/>
  <c r="DA91" i="2"/>
  <c r="CK91" i="2"/>
  <c r="EQ45" i="2"/>
  <c r="EQ146" i="2" s="1"/>
  <c r="EQ51" i="2"/>
  <c r="EQ52" i="2"/>
  <c r="AZ66" i="2"/>
  <c r="AZ65" i="2"/>
  <c r="GJ65" i="2"/>
  <c r="GJ66" i="2"/>
  <c r="LH60" i="2"/>
  <c r="LH65" i="2"/>
  <c r="LH66" i="2"/>
  <c r="CV45" i="2"/>
  <c r="CY45" i="2" s="1"/>
  <c r="CV52" i="2"/>
  <c r="CV51" i="2"/>
  <c r="FF45" i="2"/>
  <c r="FF51" i="2"/>
  <c r="FF52" i="2"/>
  <c r="HN45" i="2"/>
  <c r="HN52" i="2"/>
  <c r="HN51" i="2"/>
  <c r="KD45" i="2"/>
  <c r="KD51" i="2"/>
  <c r="KD52" i="2"/>
  <c r="BP66" i="2"/>
  <c r="BP65" i="2"/>
  <c r="EB65" i="2"/>
  <c r="EB66" i="2"/>
  <c r="GY60" i="2"/>
  <c r="GY65" i="2"/>
  <c r="GY66" i="2"/>
  <c r="JO60" i="2"/>
  <c r="JO65" i="2"/>
  <c r="JO45" i="2"/>
  <c r="JO51" i="2"/>
  <c r="JO52" i="2"/>
  <c r="FU45" i="2"/>
  <c r="FU52" i="2"/>
  <c r="FU51" i="2"/>
  <c r="KS45" i="2"/>
  <c r="KS52" i="2"/>
  <c r="KS51" i="2"/>
  <c r="HN60" i="2"/>
  <c r="HN66" i="2"/>
  <c r="HN65" i="2"/>
  <c r="CF51" i="2"/>
  <c r="CF52" i="2"/>
  <c r="AZ52" i="2"/>
  <c r="AZ51" i="2"/>
  <c r="DL45" i="2"/>
  <c r="DL52" i="2"/>
  <c r="DL51" i="2"/>
  <c r="IK45" i="2"/>
  <c r="IK146" i="2" s="1"/>
  <c r="IK52" i="2"/>
  <c r="IK51" i="2"/>
  <c r="CF60" i="2"/>
  <c r="CF146" i="2" s="1"/>
  <c r="CF66" i="2"/>
  <c r="CF65" i="2"/>
  <c r="FF66" i="2"/>
  <c r="FF65" i="2"/>
  <c r="KD60" i="2"/>
  <c r="KD66" i="2"/>
  <c r="KD65" i="2"/>
  <c r="BP51" i="2"/>
  <c r="BP52" i="2"/>
  <c r="EB45" i="2"/>
  <c r="EB52" i="2"/>
  <c r="EB53" i="2" s="1"/>
  <c r="EB51" i="2"/>
  <c r="GJ45" i="2"/>
  <c r="GJ146" i="2" s="1"/>
  <c r="GJ51" i="2"/>
  <c r="GJ52" i="2"/>
  <c r="IZ45" i="2"/>
  <c r="IZ52" i="2"/>
  <c r="IZ53" i="2" s="1"/>
  <c r="IZ51" i="2"/>
  <c r="LH45" i="2"/>
  <c r="LH146" i="2" s="1"/>
  <c r="LH51" i="2"/>
  <c r="LH52" i="2"/>
  <c r="LH53" i="2" s="1"/>
  <c r="CV60" i="2"/>
  <c r="CV66" i="2"/>
  <c r="CV65" i="2"/>
  <c r="FU60" i="2"/>
  <c r="FU66" i="2"/>
  <c r="FU65" i="2"/>
  <c r="IK60" i="2"/>
  <c r="IK66" i="2"/>
  <c r="IK65" i="2"/>
  <c r="KS60" i="2"/>
  <c r="KS65" i="2"/>
  <c r="GY45" i="2"/>
  <c r="GY146" i="2" s="1"/>
  <c r="GY51" i="2"/>
  <c r="GY52" i="2"/>
  <c r="DL66" i="2"/>
  <c r="DL65" i="2"/>
  <c r="IZ60" i="2"/>
  <c r="IZ65" i="2"/>
  <c r="EQ65" i="2"/>
  <c r="DL146" i="2"/>
  <c r="EB146" i="2"/>
  <c r="AZ143" i="2"/>
  <c r="BE41" i="2" s="1"/>
  <c r="BP146" i="2"/>
  <c r="AZ146" i="2"/>
  <c r="HN146" i="2"/>
  <c r="JO146" i="2"/>
  <c r="GL53" i="2" l="1"/>
  <c r="CI117" i="2"/>
  <c r="JO117" i="2"/>
  <c r="DL106" i="2"/>
  <c r="JO94" i="2"/>
  <c r="CK41" i="2"/>
  <c r="LJ105" i="2"/>
  <c r="KW88" i="2"/>
  <c r="CY125" i="2"/>
  <c r="ES125" i="2"/>
  <c r="KU125" i="2"/>
  <c r="EQ117" i="2"/>
  <c r="CF117" i="2"/>
  <c r="AZ106" i="2"/>
  <c r="EQ94" i="2"/>
  <c r="LL41" i="2"/>
  <c r="DN53" i="2"/>
  <c r="ES52" i="2"/>
  <c r="KU53" i="2"/>
  <c r="GN88" i="2"/>
  <c r="GL89" i="2"/>
  <c r="CX125" i="2"/>
  <c r="IM94" i="2"/>
  <c r="CX45" i="2"/>
  <c r="DA44" i="2"/>
  <c r="EB117" i="2"/>
  <c r="FF106" i="2"/>
  <c r="IZ94" i="2"/>
  <c r="BS117" i="2"/>
  <c r="GL66" i="2"/>
  <c r="JQ116" i="2"/>
  <c r="JQ115" i="2"/>
  <c r="JQ112" i="2"/>
  <c r="JQ53" i="2"/>
  <c r="BB106" i="2"/>
  <c r="JB94" i="2"/>
  <c r="GL92" i="2"/>
  <c r="FW106" i="2"/>
  <c r="IM117" i="2"/>
  <c r="KS117" i="2"/>
  <c r="AZ117" i="2"/>
  <c r="DL94" i="2"/>
  <c r="AZ94" i="2"/>
  <c r="EF44" i="2"/>
  <c r="ED45" i="2"/>
  <c r="HP125" i="2"/>
  <c r="BE42" i="2"/>
  <c r="CX117" i="2"/>
  <c r="BB89" i="2"/>
  <c r="HR44" i="2"/>
  <c r="HP45" i="2"/>
  <c r="BC125" i="2"/>
  <c r="ES104" i="2"/>
  <c r="KD117" i="2"/>
  <c r="LH106" i="2"/>
  <c r="GJ106" i="2"/>
  <c r="FF94" i="2"/>
  <c r="ES51" i="2"/>
  <c r="IM65" i="2"/>
  <c r="CX66" i="2"/>
  <c r="IM125" i="2"/>
  <c r="BE47" i="2"/>
  <c r="GY117" i="2"/>
  <c r="IK106" i="2"/>
  <c r="GY94" i="2"/>
  <c r="GL116" i="2"/>
  <c r="GL115" i="2"/>
  <c r="GL112" i="2"/>
  <c r="JB104" i="2"/>
  <c r="JB106" i="2" s="1"/>
  <c r="GL93" i="2"/>
  <c r="EF88" i="2"/>
  <c r="ED89" i="2"/>
  <c r="JS88" i="2"/>
  <c r="JQ89" i="2"/>
  <c r="ED92" i="2"/>
  <c r="ES105" i="2"/>
  <c r="LL44" i="2"/>
  <c r="LJ45" i="2"/>
  <c r="ES53" i="2"/>
  <c r="IM66" i="2"/>
  <c r="CK44" i="2"/>
  <c r="CH45" i="2"/>
  <c r="BB115" i="2"/>
  <c r="BB116" i="2"/>
  <c r="JQ93" i="2"/>
  <c r="ES93" i="2"/>
  <c r="KF116" i="2"/>
  <c r="KF115" i="2"/>
  <c r="KF112" i="2"/>
  <c r="DN94" i="2"/>
  <c r="DN117" i="2"/>
  <c r="HP53" i="2"/>
  <c r="KD106" i="2"/>
  <c r="EB94" i="2"/>
  <c r="GN44" i="2"/>
  <c r="GL45" i="2"/>
  <c r="FW89" i="2"/>
  <c r="FY88" i="2"/>
  <c r="BR94" i="2"/>
  <c r="BB125" i="2"/>
  <c r="KF106" i="2"/>
  <c r="DO125" i="2"/>
  <c r="IM53" i="2"/>
  <c r="IK117" i="2"/>
  <c r="FU94" i="2"/>
  <c r="CY117" i="2"/>
  <c r="BC116" i="2"/>
  <c r="BC115" i="2"/>
  <c r="JD88" i="2"/>
  <c r="JB89" i="2"/>
  <c r="DN125" i="2"/>
  <c r="HP94" i="2"/>
  <c r="CH117" i="2"/>
  <c r="FW93" i="2"/>
  <c r="ED93" i="2"/>
  <c r="ED94" i="2" s="1"/>
  <c r="FW125" i="2"/>
  <c r="ED104" i="2"/>
  <c r="ED106" i="2" s="1"/>
  <c r="JB53" i="2"/>
  <c r="FF117" i="2"/>
  <c r="IZ106" i="2"/>
  <c r="ES116" i="2"/>
  <c r="ES117" i="2" s="1"/>
  <c r="ES115" i="2"/>
  <c r="ES112" i="2"/>
  <c r="IM89" i="2"/>
  <c r="IO88" i="2"/>
  <c r="BB92" i="2"/>
  <c r="BB94" i="2" s="1"/>
  <c r="KU104" i="2"/>
  <c r="KU106" i="2" s="1"/>
  <c r="BB112" i="2"/>
  <c r="GN41" i="2"/>
  <c r="HP117" i="2"/>
  <c r="JD41" i="2"/>
  <c r="JQ92" i="2"/>
  <c r="ES92" i="2"/>
  <c r="BS125" i="2"/>
  <c r="FH106" i="2"/>
  <c r="KS106" i="2"/>
  <c r="FU106" i="2"/>
  <c r="CF94" i="2"/>
  <c r="ED116" i="2"/>
  <c r="ED115" i="2"/>
  <c r="ED112" i="2"/>
  <c r="LJ106" i="2"/>
  <c r="BE40" i="2"/>
  <c r="DQ44" i="2"/>
  <c r="DN45" i="2"/>
  <c r="HC44" i="2"/>
  <c r="HA45" i="2"/>
  <c r="FW45" i="2"/>
  <c r="FY44" i="2"/>
  <c r="FW116" i="2"/>
  <c r="FW115" i="2"/>
  <c r="FW112" i="2"/>
  <c r="FW52" i="2"/>
  <c r="FW53" i="2" s="1"/>
  <c r="LJ116" i="2"/>
  <c r="LJ115" i="2"/>
  <c r="LJ53" i="2"/>
  <c r="FW92" i="2"/>
  <c r="KU116" i="2"/>
  <c r="KU115" i="2"/>
  <c r="CX65" i="2"/>
  <c r="BB76" i="2"/>
  <c r="BB77" i="2"/>
  <c r="HA52" i="2"/>
  <c r="HA53" i="2" s="1"/>
  <c r="LL88" i="2"/>
  <c r="LJ89" i="2"/>
  <c r="FF146" i="2"/>
  <c r="IZ146" i="2"/>
  <c r="FU146" i="2"/>
  <c r="KD146" i="2"/>
  <c r="CV146" i="2"/>
  <c r="KS146" i="2"/>
  <c r="BP53" i="2"/>
  <c r="KD53" i="2"/>
  <c r="EQ53" i="2"/>
  <c r="AZ53" i="2"/>
  <c r="KS53" i="2"/>
  <c r="CV53" i="2"/>
  <c r="IK53" i="2"/>
  <c r="HN53" i="2"/>
  <c r="GJ53" i="2"/>
  <c r="FF53" i="2"/>
  <c r="DL53" i="2"/>
  <c r="CF53" i="2"/>
  <c r="JO53" i="2"/>
  <c r="GY53" i="2"/>
  <c r="FU53" i="2"/>
  <c r="BB117" i="2" l="1"/>
  <c r="ES106" i="2"/>
  <c r="KU117" i="2"/>
  <c r="LJ117" i="2"/>
  <c r="FW117" i="2"/>
  <c r="GL117" i="2"/>
  <c r="ED117" i="2"/>
  <c r="BC117" i="2"/>
  <c r="KF117" i="2"/>
  <c r="JQ117" i="2"/>
  <c r="BB78" i="2"/>
  <c r="FW94" i="2"/>
  <c r="ES94" i="2"/>
  <c r="GL94" i="2"/>
  <c r="JQ94" i="2"/>
</calcChain>
</file>

<file path=xl/sharedStrings.xml><?xml version="1.0" encoding="utf-8"?>
<sst xmlns="http://schemas.openxmlformats.org/spreadsheetml/2006/main" count="5978" uniqueCount="245">
  <si>
    <t>0.625 ppb</t>
  </si>
  <si>
    <t>Dibenzo[a,h]anthracene Results</t>
  </si>
  <si>
    <t>Fluoranthene Results</t>
  </si>
  <si>
    <t>LOD Blank 3 Filter 024.D</t>
  </si>
  <si>
    <t>Calc. Conc.</t>
  </si>
  <si>
    <t>Final Conc.</t>
  </si>
  <si>
    <t>d10 Anthracene Results</t>
  </si>
  <si>
    <t>Cal</t>
  </si>
  <si>
    <t>2-methylthiobenzothiazole Results</t>
  </si>
  <si>
    <t>River Spike 2 IDUP 072.D</t>
  </si>
  <si>
    <t>312 5 ppb cal 009.D</t>
  </si>
  <si>
    <t>1250 ppb</t>
  </si>
  <si>
    <t>LOD Spike 1 Filter 017.D</t>
  </si>
  <si>
    <t>LOD Spike 2 Filter IDUP 066.D</t>
  </si>
  <si>
    <t>Accuracy</t>
  </si>
  <si>
    <t>River Spike 4 052.D</t>
  </si>
  <si>
    <t>500 ppb 039.D</t>
  </si>
  <si>
    <t>2-fluorobiphenyl Results</t>
  </si>
  <si>
    <t>River Blank 3 055.D</t>
  </si>
  <si>
    <t>2-methylnapthalene Results</t>
  </si>
  <si>
    <t>R S4 F</t>
  </si>
  <si>
    <t>156.25 ppb</t>
  </si>
  <si>
    <t>LOD Spike 3 036.D</t>
  </si>
  <si>
    <t>LOD Blank 1 044.D</t>
  </si>
  <si>
    <t>LOD S3 IDUP</t>
  </si>
  <si>
    <t>Retene Results</t>
  </si>
  <si>
    <t>Dibenzophene Results</t>
  </si>
  <si>
    <t>Blank</t>
  </si>
  <si>
    <t>Pyrene Results</t>
  </si>
  <si>
    <t>R B2 F</t>
  </si>
  <si>
    <t>12</t>
  </si>
  <si>
    <t>LOD S1 F</t>
  </si>
  <si>
    <t>2500 ppb</t>
  </si>
  <si>
    <t>River Blank 1 IDUP 069.D</t>
  </si>
  <si>
    <t>River Spike 4 Filter 030.D</t>
  </si>
  <si>
    <t>LOD Spike 6 041.D</t>
  </si>
  <si>
    <t>1.25 ppb</t>
  </si>
  <si>
    <t>LOD S2 F IDUP</t>
  </si>
  <si>
    <t>R S2 F</t>
  </si>
  <si>
    <t>Benzo[a]pyrene Results</t>
  </si>
  <si>
    <t>LOD S6 F</t>
  </si>
  <si>
    <t>500 ppb 060.D</t>
  </si>
  <si>
    <t>Positive Control 2 065.D</t>
  </si>
  <si>
    <t>LOD S4</t>
  </si>
  <si>
    <t>d14 p-terphyl Results</t>
  </si>
  <si>
    <t>LOD Blank 1 IDUP 070.D</t>
  </si>
  <si>
    <t>10</t>
  </si>
  <si>
    <t>500 ppb 050.D</t>
  </si>
  <si>
    <t>Phenanthrene Results</t>
  </si>
  <si>
    <t>River Spike 1 047.D</t>
  </si>
  <si>
    <t>156 25 ppb cal 008.D</t>
  </si>
  <si>
    <t>Positive Control 1 064.D</t>
  </si>
  <si>
    <t>LOD B3</t>
  </si>
  <si>
    <t>Acenapthene Results</t>
  </si>
  <si>
    <t>500 ppb 016.D</t>
  </si>
  <si>
    <t>PC1 IDUP</t>
  </si>
  <si>
    <t>LOD S3</t>
  </si>
  <si>
    <t/>
  </si>
  <si>
    <t>R S2 F IDUP</t>
  </si>
  <si>
    <t>Methylene Chloride 015.D</t>
  </si>
  <si>
    <t>Surrogate Control 3 063.D</t>
  </si>
  <si>
    <t>LOD Spike 2 Filter 018.D</t>
  </si>
  <si>
    <t>Indeno[1,2,3-cd]pyrene Results</t>
  </si>
  <si>
    <t>ISTD Resp. Ratio</t>
  </si>
  <si>
    <t>d5 Nitrobenzene Results</t>
  </si>
  <si>
    <t>Anthracene Results</t>
  </si>
  <si>
    <t>Level</t>
  </si>
  <si>
    <t>Napthalene Results</t>
  </si>
  <si>
    <t>Benzo[g,h,i]perylene Results</t>
  </si>
  <si>
    <t>12.5 pb</t>
  </si>
  <si>
    <t>Methylene Chloride 027.D</t>
  </si>
  <si>
    <t>R B1 F</t>
  </si>
  <si>
    <t>d10 Acenappthene (ISTD) Results</t>
  </si>
  <si>
    <t>LOD Blank 2 045.D</t>
  </si>
  <si>
    <t>12500 ppb cal 014.D</t>
  </si>
  <si>
    <t>LOD S8</t>
  </si>
  <si>
    <t>RT</t>
  </si>
  <si>
    <t>R S2</t>
  </si>
  <si>
    <t>6250 ppb</t>
  </si>
  <si>
    <t>Internal Standard Control 3 058.D</t>
  </si>
  <si>
    <t>LOD Spike 3  IDUP 068.D</t>
  </si>
  <si>
    <t>Positive Control 1 IDUP 071.D</t>
  </si>
  <si>
    <t>Benzo[b/k]fluoranthene Results</t>
  </si>
  <si>
    <t>R S1 F</t>
  </si>
  <si>
    <t>Surrogate Control 1 061.D</t>
  </si>
  <si>
    <t>12 5 ppb cal 006.D</t>
  </si>
  <si>
    <t>R B2</t>
  </si>
  <si>
    <t>1-methylnapthalene Results</t>
  </si>
  <si>
    <t>LOD S2 F</t>
  </si>
  <si>
    <t>Acenepthylene Results</t>
  </si>
  <si>
    <t>LOD Spike 5 Filter 021.D</t>
  </si>
  <si>
    <t>River Spike 3 Filter 029.D</t>
  </si>
  <si>
    <t>d4 1,4-dichlorobenzene Results</t>
  </si>
  <si>
    <t>25 ppb cal 007.D</t>
  </si>
  <si>
    <t>LOD Spike 2 035.D</t>
  </si>
  <si>
    <t>River Blank 2 Filter 032.D</t>
  </si>
  <si>
    <t>d8 Napthalene (ISTD) Results</t>
  </si>
  <si>
    <t>LOD S7</t>
  </si>
  <si>
    <t>Internal Standard Control 1 056.D</t>
  </si>
  <si>
    <t>11</t>
  </si>
  <si>
    <t>Fluorene Results</t>
  </si>
  <si>
    <t>River Blank 3 Filter 033.D</t>
  </si>
  <si>
    <t>LOD Spike 5 040.D</t>
  </si>
  <si>
    <t>Benzo[a]anthacene Results</t>
  </si>
  <si>
    <t>LOD B1</t>
  </si>
  <si>
    <t>LOD B2</t>
  </si>
  <si>
    <t>Sample</t>
  </si>
  <si>
    <t>LOD S1</t>
  </si>
  <si>
    <t>2500 ppb cal 012.D</t>
  </si>
  <si>
    <t>Surrogate Control 2 062.D</t>
  </si>
  <si>
    <t>3 906 ppb cal 005.D</t>
  </si>
  <si>
    <t>LOD S2</t>
  </si>
  <si>
    <t>LOD Spike 4 Filter 020.D</t>
  </si>
  <si>
    <t>312.5 ppb</t>
  </si>
  <si>
    <t>River Spike 2 048.D</t>
  </si>
  <si>
    <t>Name</t>
  </si>
  <si>
    <t>500 ppb 002.D</t>
  </si>
  <si>
    <t>River Blank 1 053.D</t>
  </si>
  <si>
    <t>d12 Perylene (ISTD) Results</t>
  </si>
  <si>
    <t>25 ppb</t>
  </si>
  <si>
    <t>LOD B2 F</t>
  </si>
  <si>
    <t>Methylene Chloride 001.D</t>
  </si>
  <si>
    <t>R B1 IDUP</t>
  </si>
  <si>
    <t>d10 Phenanthrene (ISTD) Results</t>
  </si>
  <si>
    <t>6250 ppb cal 013.D</t>
  </si>
  <si>
    <t>d10 Pyrene Results</t>
  </si>
  <si>
    <t>500 ppb cal 010.D</t>
  </si>
  <si>
    <t>River Spike 2 Filter IDUP 067.D</t>
  </si>
  <si>
    <t>LOD Spike 7 042.D</t>
  </si>
  <si>
    <t>LOD S3 F</t>
  </si>
  <si>
    <t>River Blank 2 054.D</t>
  </si>
  <si>
    <t>Acq. Date-Time</t>
  </si>
  <si>
    <t>Methylene Chloride 038.D</t>
  </si>
  <si>
    <t>5</t>
  </si>
  <si>
    <t>4</t>
  </si>
  <si>
    <t>LOD Spike 4 037.D</t>
  </si>
  <si>
    <t>Area</t>
  </si>
  <si>
    <t>7</t>
  </si>
  <si>
    <t>6</t>
  </si>
  <si>
    <t>1</t>
  </si>
  <si>
    <t>1 25 ppb cal 004.D</t>
  </si>
  <si>
    <t>IS C1</t>
  </si>
  <si>
    <t>IS C2</t>
  </si>
  <si>
    <t>Methylene Chloride 059.D</t>
  </si>
  <si>
    <t>3</t>
  </si>
  <si>
    <t>IS C3</t>
  </si>
  <si>
    <t>2</t>
  </si>
  <si>
    <t>Internal Standard Control 2 057.D</t>
  </si>
  <si>
    <t>500 ppb 028.D</t>
  </si>
  <si>
    <t>LOD Blank 2 Filter 023.D</t>
  </si>
  <si>
    <t>LOD B1 IDUP</t>
  </si>
  <si>
    <t>River Blank 1 Filter 031.D</t>
  </si>
  <si>
    <t>9</t>
  </si>
  <si>
    <t>8</t>
  </si>
  <si>
    <t>R S3</t>
  </si>
  <si>
    <t>500 ppb B</t>
  </si>
  <si>
    <t>500 ppb C</t>
  </si>
  <si>
    <t>500 ppb A</t>
  </si>
  <si>
    <t>500 ppb F</t>
  </si>
  <si>
    <t>500 ppb D</t>
  </si>
  <si>
    <t>500 ppb E</t>
  </si>
  <si>
    <t>SC2</t>
  </si>
  <si>
    <t>R B3</t>
  </si>
  <si>
    <t>SC3</t>
  </si>
  <si>
    <t>0 625 ppb cal 003.D</t>
  </si>
  <si>
    <t>SC1</t>
  </si>
  <si>
    <t>Type</t>
  </si>
  <si>
    <t>LOD S5 F</t>
  </si>
  <si>
    <t>R B3 F</t>
  </si>
  <si>
    <t>Methylene Chloride 049.D</t>
  </si>
  <si>
    <t>Chrysene Results</t>
  </si>
  <si>
    <t>R S1</t>
  </si>
  <si>
    <t>River Spike 2 Filter 026.D</t>
  </si>
  <si>
    <t>LOD S5</t>
  </si>
  <si>
    <t>LOD S4 F</t>
  </si>
  <si>
    <t>LOD Spike 3 Filter 019.D</t>
  </si>
  <si>
    <t>1250 ppb cal 011.D</t>
  </si>
  <si>
    <t>R S4</t>
  </si>
  <si>
    <t>R S3 F</t>
  </si>
  <si>
    <t>LOD S6</t>
  </si>
  <si>
    <t>PC1</t>
  </si>
  <si>
    <t>PC2</t>
  </si>
  <si>
    <t>3.906 ppb</t>
  </si>
  <si>
    <t>R B1</t>
  </si>
  <si>
    <t>LOD Spike 8 043.D</t>
  </si>
  <si>
    <t>LOD B3 F</t>
  </si>
  <si>
    <t>d12 Chrysene (ISTD) Results</t>
  </si>
  <si>
    <t>LOD Spike 6 Filter 022.D</t>
  </si>
  <si>
    <t>LOD Spike 1 034.D</t>
  </si>
  <si>
    <t>R S2 IDUP</t>
  </si>
  <si>
    <t>LOD Blank 3 046.D</t>
  </si>
  <si>
    <t>River Spike 3 051.D</t>
  </si>
  <si>
    <t>D12 Benzo[a]anthracene Results</t>
  </si>
  <si>
    <t>Data File</t>
  </si>
  <si>
    <t>River Spike 1 Filter 025.D</t>
  </si>
  <si>
    <t>NaN</t>
  </si>
  <si>
    <t>Infinity</t>
  </si>
  <si>
    <t>12500 ppb</t>
  </si>
  <si>
    <t>IDUP Average</t>
  </si>
  <si>
    <t>IDUP Deviation</t>
  </si>
  <si>
    <t>IDUP Average Relative Deviation</t>
  </si>
  <si>
    <t>Average</t>
  </si>
  <si>
    <t>Standard Deviation</t>
  </si>
  <si>
    <t>Relative Standard Deviation</t>
  </si>
  <si>
    <t>LOD Average</t>
  </si>
  <si>
    <t>Average:</t>
  </si>
  <si>
    <t xml:space="preserve">Relative Standard Deviation </t>
  </si>
  <si>
    <t>% Recovery Vs. Surr Control AVG</t>
  </si>
  <si>
    <t>% Recovery Vs. Surr Cont AVG + Pos Cont AVG</t>
  </si>
  <si>
    <t>Corrected Conc vs 
d10-anthracene
surr ctrl 1+
pos ctrls AVG</t>
  </si>
  <si>
    <t>Corrected Conc vs 
2-fluoro biphenyl
surr ctrl 1+
pos ctrls AVG</t>
  </si>
  <si>
    <t>% Expected vs. 
Positive Controls</t>
  </si>
  <si>
    <t>APPROX. 
MDL (ng/mL)</t>
  </si>
  <si>
    <t>MDL in ng/L Water</t>
  </si>
  <si>
    <t>LOQ from EPA MDL (ng/mL Extract)</t>
  </si>
  <si>
    <t>LOQ from EPA MDL (ng/L Sample)</t>
  </si>
  <si>
    <t>LAB BLANK AVG</t>
  </si>
  <si>
    <t>LAB BLANK SD</t>
  </si>
  <si>
    <t>AVG+3*SD</t>
  </si>
  <si>
    <t>Blank Incorporated MDL (ng/mL Extract)</t>
  </si>
  <si>
    <t>Blank Incorporated MDL (ng/L Sample)</t>
  </si>
  <si>
    <t>Blank Incorporated LOQ (ng/mL Extract)</t>
  </si>
  <si>
    <t>Blank Incorporated LOQ (ng/L Sample)</t>
  </si>
  <si>
    <t>Napthalene</t>
  </si>
  <si>
    <t>1-methylnapthalene</t>
  </si>
  <si>
    <t>2-methylnapthalene</t>
  </si>
  <si>
    <t>LOWEST 
GOOD CAL (+/-)30%</t>
  </si>
  <si>
    <t>HIGHEST 
GOOD CAL (+/-)30%</t>
  </si>
  <si>
    <t>Relative Standard Devation</t>
  </si>
  <si>
    <t>Acenepthylene</t>
  </si>
  <si>
    <t>Acenapthene</t>
  </si>
  <si>
    <t>Fluorene</t>
  </si>
  <si>
    <t>2-methylthiobenzothiazole</t>
  </si>
  <si>
    <t xml:space="preserve">Dibenzophene </t>
  </si>
  <si>
    <t>Phenanthrene</t>
  </si>
  <si>
    <t>Anthracene</t>
  </si>
  <si>
    <t>Fluoranthene</t>
  </si>
  <si>
    <t>Pyrene</t>
  </si>
  <si>
    <t>Benzo[a]anthacene</t>
  </si>
  <si>
    <t>Chrysene</t>
  </si>
  <si>
    <t>Benzo[b/k]fluoranthene</t>
  </si>
  <si>
    <t>Benzo[a]pyrene</t>
  </si>
  <si>
    <t>Indeno[1,2,3-cd]pyrene</t>
  </si>
  <si>
    <t>Benzo[g,h,i]perylene</t>
  </si>
  <si>
    <t>Final Conc. If in Cal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</si>
</sst>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6" x14ac:knownFonts="1">
    <font>
      <sz val="10"/>
      <color rgb="FF000000"/>
      <name val="Arial"/>
      <family val="2"/>
    </font>
    <font>
      <sz val="8"/>
      <color indexed="9"/>
      <name val="Microsoft Sans Serif"/>
      <family val="2"/>
    </font>
    <font>
      <sz val="8"/>
      <color indexed="64"/>
      <name val="Microsoft Sans Serif"/>
      <family val="2"/>
    </font>
    <font>
      <b/>
      <sz val="8"/>
      <color indexed="9"/>
      <name val="Microsoft Sans Serif"/>
      <family val="2"/>
    </font>
    <font>
      <b/>
      <sz val="10"/>
      <color rgb="FF000000"/>
      <name val="Arial"/>
      <family val="2"/>
    </font>
    <font>
      <b/>
      <sz val="8"/>
      <color indexed="64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0"/>
      </patternFill>
    </fill>
    <fill>
      <patternFill patternType="solid">
        <fgColor theme="6"/>
        <bgColor indexed="10"/>
      </patternFill>
    </fill>
    <fill>
      <patternFill patternType="solid">
        <fgColor theme="0" tint="-0.34998626667073579"/>
        <bgColor indexed="1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right" vertical="top"/>
    </xf>
    <xf numFmtId="0" fontId="3" fillId="4" borderId="2" xfId="0" applyFont="1" applyFill="1" applyBorder="1" applyAlignment="1">
      <alignment horizontal="center" vertical="center"/>
    </xf>
    <xf numFmtId="0" fontId="4" fillId="5" borderId="0" xfId="0" applyFont="1" applyFill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top"/>
    </xf>
    <xf numFmtId="0" fontId="4" fillId="0" borderId="0" xfId="0" applyFont="1"/>
    <xf numFmtId="0" fontId="3" fillId="3" borderId="1" xfId="0" applyFont="1" applyFill="1" applyBorder="1" applyAlignment="1">
      <alignment horizontal="left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2" fontId="5" fillId="6" borderId="4" xfId="0" applyNumberFormat="1" applyFont="1" applyFill="1" applyBorder="1" applyAlignment="1">
      <alignment horizontal="center" vertical="top" wrapText="1"/>
    </xf>
    <xf numFmtId="2" fontId="5" fillId="6" borderId="4" xfId="0" applyNumberFormat="1" applyFont="1" applyFill="1" applyBorder="1" applyAlignment="1">
      <alignment horizontal="center" vertical="top"/>
    </xf>
    <xf numFmtId="2" fontId="5" fillId="7" borderId="4" xfId="0" applyNumberFormat="1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00000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M74"/>
  <sheetViews>
    <sheetView topLeftCell="GU57" workbookViewId="0">
      <selection sqref="A1:HM74"/>
    </sheetView>
  </sheetViews>
  <sheetFormatPr defaultColWidth="9.140625" defaultRowHeight="12.75" x14ac:dyDescent="0.2"/>
  <cols>
    <col min="1" max="2" width="4" customWidth="1"/>
    <col min="3" max="3" width="13" customWidth="1"/>
    <col min="4" max="4" width="25.5703125" customWidth="1"/>
    <col min="5" max="5" width="9.7109375" customWidth="1"/>
    <col min="6" max="6" width="5" customWidth="1"/>
    <col min="7" max="7" width="17.7109375" customWidth="1"/>
    <col min="8" max="8" width="5.5703125" customWidth="1"/>
    <col min="9" max="9" width="6.85546875" customWidth="1"/>
    <col min="10" max="10" width="13.7109375" customWidth="1"/>
    <col min="11" max="12" width="10" customWidth="1"/>
    <col min="13" max="13" width="7.85546875" customWidth="1"/>
    <col min="14" max="14" width="5.5703125" customWidth="1"/>
    <col min="15" max="15" width="6.85546875" customWidth="1"/>
    <col min="16" max="16" width="13.7109375" customWidth="1"/>
    <col min="17" max="18" width="10" customWidth="1"/>
    <col min="19" max="19" width="7.85546875" customWidth="1"/>
    <col min="20" max="21" width="11.5703125" customWidth="1"/>
    <col min="22" max="22" width="5.5703125" customWidth="1"/>
    <col min="23" max="23" width="6.85546875" customWidth="1"/>
    <col min="24" max="24" width="13.7109375" customWidth="1"/>
    <col min="25" max="26" width="10" customWidth="1"/>
    <col min="27" max="27" width="7.85546875" customWidth="1"/>
    <col min="28" max="29" width="11.5703125" customWidth="1"/>
    <col min="30" max="30" width="5.5703125" customWidth="1"/>
    <col min="31" max="31" width="6.85546875" customWidth="1"/>
    <col min="32" max="32" width="13.7109375" customWidth="1"/>
    <col min="33" max="34" width="10" customWidth="1"/>
    <col min="35" max="35" width="7.85546875" customWidth="1"/>
    <col min="36" max="37" width="11.5703125" customWidth="1"/>
    <col min="38" max="38" width="5.5703125" customWidth="1"/>
    <col min="39" max="39" width="6.85546875" customWidth="1"/>
    <col min="40" max="40" width="13.7109375" customWidth="1"/>
    <col min="41" max="42" width="10" customWidth="1"/>
    <col min="43" max="43" width="7.85546875" customWidth="1"/>
    <col min="44" max="45" width="11.5703125" customWidth="1"/>
    <col min="46" max="46" width="5.5703125" customWidth="1"/>
    <col min="47" max="47" width="6.85546875" customWidth="1"/>
    <col min="48" max="48" width="13.7109375" customWidth="1"/>
    <col min="49" max="50" width="10" customWidth="1"/>
    <col min="51" max="51" width="7.85546875" customWidth="1"/>
    <col min="52" max="53" width="11.5703125" customWidth="1"/>
    <col min="54" max="54" width="5.5703125" customWidth="1"/>
    <col min="55" max="55" width="6.85546875" customWidth="1"/>
    <col min="56" max="56" width="13.7109375" customWidth="1"/>
    <col min="57" max="58" width="10" customWidth="1"/>
    <col min="59" max="59" width="7.85546875" customWidth="1"/>
    <col min="60" max="61" width="11.5703125" customWidth="1"/>
    <col min="62" max="62" width="5.5703125" customWidth="1"/>
    <col min="63" max="63" width="6.85546875" customWidth="1"/>
    <col min="64" max="64" width="13.7109375" customWidth="1"/>
    <col min="65" max="66" width="10" customWidth="1"/>
    <col min="67" max="67" width="7.85546875" customWidth="1"/>
    <col min="68" max="69" width="11.5703125" customWidth="1"/>
    <col min="70" max="70" width="5.5703125" customWidth="1"/>
    <col min="71" max="71" width="6.85546875" customWidth="1"/>
    <col min="72" max="72" width="13.7109375" customWidth="1"/>
    <col min="73" max="74" width="10" customWidth="1"/>
    <col min="75" max="75" width="7.85546875" customWidth="1"/>
    <col min="76" max="77" width="11.5703125" customWidth="1"/>
    <col min="78" max="78" width="5.5703125" customWidth="1"/>
    <col min="79" max="79" width="6.85546875" customWidth="1"/>
    <col min="80" max="80" width="13.7109375" customWidth="1"/>
    <col min="81" max="82" width="10" customWidth="1"/>
    <col min="83" max="83" width="7.85546875" customWidth="1"/>
    <col min="84" max="85" width="11.5703125" customWidth="1"/>
    <col min="86" max="86" width="5.5703125" customWidth="1"/>
    <col min="87" max="87" width="6.85546875" customWidth="1"/>
    <col min="88" max="88" width="13.7109375" customWidth="1"/>
    <col min="89" max="90" width="10" customWidth="1"/>
    <col min="91" max="91" width="7.85546875" customWidth="1"/>
    <col min="92" max="93" width="11.5703125" customWidth="1"/>
    <col min="94" max="94" width="5.5703125" customWidth="1"/>
    <col min="95" max="95" width="6.85546875" customWidth="1"/>
    <col min="96" max="96" width="13.7109375" customWidth="1"/>
    <col min="97" max="98" width="10" customWidth="1"/>
    <col min="99" max="99" width="7.85546875" customWidth="1"/>
    <col min="100" max="101" width="11.5703125" customWidth="1"/>
    <col min="102" max="102" width="6.5703125" customWidth="1"/>
    <col min="103" max="103" width="6.85546875" customWidth="1"/>
    <col min="104" max="104" width="13.7109375" customWidth="1"/>
    <col min="105" max="106" width="10" customWidth="1"/>
    <col min="107" max="107" width="7.85546875" customWidth="1"/>
    <col min="108" max="109" width="11.5703125" customWidth="1"/>
    <col min="110" max="110" width="6.5703125" customWidth="1"/>
    <col min="111" max="111" width="6.85546875" customWidth="1"/>
    <col min="112" max="112" width="13.7109375" customWidth="1"/>
    <col min="113" max="114" width="10" customWidth="1"/>
    <col min="115" max="115" width="7.85546875" customWidth="1"/>
    <col min="116" max="117" width="11.5703125" customWidth="1"/>
    <col min="118" max="118" width="6.5703125" customWidth="1"/>
    <col min="119" max="119" width="6.85546875" customWidth="1"/>
    <col min="120" max="120" width="13.7109375" customWidth="1"/>
    <col min="121" max="122" width="10" customWidth="1"/>
    <col min="123" max="123" width="7.85546875" customWidth="1"/>
    <col min="124" max="125" width="11.5703125" customWidth="1"/>
    <col min="126" max="126" width="6.5703125" customWidth="1"/>
    <col min="127" max="127" width="6.85546875" customWidth="1"/>
    <col min="128" max="128" width="13.7109375" customWidth="1"/>
    <col min="129" max="130" width="10" customWidth="1"/>
    <col min="131" max="131" width="7.85546875" customWidth="1"/>
    <col min="132" max="133" width="11.5703125" customWidth="1"/>
    <col min="134" max="134" width="6.5703125" customWidth="1"/>
    <col min="135" max="135" width="6.85546875" customWidth="1"/>
    <col min="136" max="136" width="13.7109375" customWidth="1"/>
    <col min="137" max="138" width="10" customWidth="1"/>
    <col min="139" max="139" width="7.85546875" customWidth="1"/>
    <col min="140" max="141" width="11.5703125" customWidth="1"/>
    <col min="142" max="142" width="6.5703125" customWidth="1"/>
    <col min="143" max="143" width="6.85546875" customWidth="1"/>
    <col min="144" max="144" width="13.7109375" customWidth="1"/>
    <col min="145" max="146" width="10" customWidth="1"/>
    <col min="147" max="147" width="7.85546875" customWidth="1"/>
    <col min="148" max="149" width="11.5703125" customWidth="1"/>
    <col min="150" max="150" width="6.5703125" customWidth="1"/>
    <col min="151" max="151" width="6.85546875" customWidth="1"/>
    <col min="152" max="152" width="13.7109375" customWidth="1"/>
    <col min="153" max="154" width="10" customWidth="1"/>
    <col min="155" max="155" width="7.85546875" customWidth="1"/>
    <col min="156" max="157" width="11.5703125" customWidth="1"/>
    <col min="158" max="158" width="6.5703125" customWidth="1"/>
    <col min="159" max="159" width="6.85546875" customWidth="1"/>
    <col min="160" max="160" width="13.7109375" customWidth="1"/>
    <col min="161" max="162" width="10" customWidth="1"/>
    <col min="163" max="163" width="7.85546875" customWidth="1"/>
    <col min="164" max="165" width="11.5703125" customWidth="1"/>
    <col min="166" max="166" width="6.5703125" customWidth="1"/>
    <col min="167" max="167" width="6.85546875" customWidth="1"/>
    <col min="168" max="168" width="13.7109375" customWidth="1"/>
    <col min="169" max="170" width="10" customWidth="1"/>
    <col min="171" max="171" width="7.85546875" customWidth="1"/>
    <col min="172" max="173" width="11.5703125" customWidth="1"/>
    <col min="174" max="174" width="6.5703125" customWidth="1"/>
    <col min="175" max="175" width="6.85546875" customWidth="1"/>
    <col min="176" max="176" width="13.7109375" customWidth="1"/>
    <col min="177" max="178" width="10" customWidth="1"/>
    <col min="179" max="179" width="7.85546875" customWidth="1"/>
    <col min="180" max="181" width="11.5703125" customWidth="1"/>
    <col min="182" max="182" width="6.5703125" customWidth="1"/>
    <col min="183" max="183" width="6.85546875" customWidth="1"/>
    <col min="184" max="184" width="13.7109375" customWidth="1"/>
    <col min="185" max="186" width="10" customWidth="1"/>
    <col min="187" max="187" width="7.85546875" customWidth="1"/>
    <col min="188" max="189" width="11.5703125" customWidth="1"/>
    <col min="190" max="190" width="6.42578125" customWidth="1"/>
    <col min="191" max="191" width="7.7109375" customWidth="1"/>
    <col min="192" max="192" width="13.7109375" customWidth="1"/>
    <col min="193" max="194" width="10" customWidth="1"/>
    <col min="195" max="195" width="7.85546875" customWidth="1"/>
    <col min="196" max="196" width="6.42578125" customWidth="1"/>
    <col min="197" max="197" width="6.85546875" customWidth="1"/>
    <col min="198" max="198" width="6.42578125" customWidth="1"/>
    <col min="199" max="199" width="7.7109375" customWidth="1"/>
    <col min="200" max="200" width="13.7109375" customWidth="1"/>
    <col min="201" max="202" width="10" customWidth="1"/>
    <col min="203" max="203" width="7.85546875" customWidth="1"/>
    <col min="204" max="204" width="6.42578125" customWidth="1"/>
    <col min="205" max="205" width="6.85546875" customWidth="1"/>
    <col min="206" max="206" width="6.42578125" customWidth="1"/>
    <col min="207" max="207" width="7.7109375" customWidth="1"/>
    <col min="208" max="208" width="13.7109375" customWidth="1"/>
    <col min="209" max="210" width="10" customWidth="1"/>
    <col min="211" max="211" width="7.85546875" customWidth="1"/>
    <col min="212" max="212" width="6.42578125" customWidth="1"/>
    <col min="213" max="213" width="6.85546875" customWidth="1"/>
    <col min="214" max="214" width="6.42578125" customWidth="1"/>
    <col min="215" max="215" width="7.7109375" customWidth="1"/>
    <col min="216" max="216" width="13.7109375" customWidth="1"/>
    <col min="217" max="218" width="10" customWidth="1"/>
    <col min="219" max="219" width="7.85546875" customWidth="1"/>
    <col min="220" max="220" width="6.42578125" customWidth="1"/>
    <col min="221" max="221" width="6.85546875" customWidth="1"/>
  </cols>
  <sheetData>
    <row r="1" spans="1:221" ht="16.5" customHeight="1" x14ac:dyDescent="0.2">
      <c r="A1" s="22" t="s">
        <v>106</v>
      </c>
      <c r="B1" s="23"/>
      <c r="C1" s="23"/>
      <c r="D1" s="23"/>
      <c r="E1" s="23"/>
      <c r="F1" s="23"/>
      <c r="G1" s="24"/>
      <c r="H1" s="22" t="s">
        <v>92</v>
      </c>
      <c r="I1" s="23"/>
      <c r="J1" s="23"/>
      <c r="K1" s="23"/>
      <c r="L1" s="23"/>
      <c r="M1" s="24"/>
      <c r="N1" s="22" t="s">
        <v>64</v>
      </c>
      <c r="O1" s="23"/>
      <c r="P1" s="23"/>
      <c r="Q1" s="23"/>
      <c r="R1" s="23"/>
      <c r="S1" s="24"/>
      <c r="T1" s="22" t="s">
        <v>96</v>
      </c>
      <c r="U1" s="24"/>
      <c r="V1" s="22" t="s">
        <v>67</v>
      </c>
      <c r="W1" s="23"/>
      <c r="X1" s="23"/>
      <c r="Y1" s="23"/>
      <c r="Z1" s="23"/>
      <c r="AA1" s="24"/>
      <c r="AB1" s="22" t="s">
        <v>96</v>
      </c>
      <c r="AC1" s="24"/>
      <c r="AD1" s="22" t="s">
        <v>87</v>
      </c>
      <c r="AE1" s="23"/>
      <c r="AF1" s="23"/>
      <c r="AG1" s="23"/>
      <c r="AH1" s="23"/>
      <c r="AI1" s="24"/>
      <c r="AJ1" s="22" t="s">
        <v>96</v>
      </c>
      <c r="AK1" s="24"/>
      <c r="AL1" s="22" t="s">
        <v>19</v>
      </c>
      <c r="AM1" s="23"/>
      <c r="AN1" s="23"/>
      <c r="AO1" s="23"/>
      <c r="AP1" s="23"/>
      <c r="AQ1" s="24"/>
      <c r="AR1" s="22" t="s">
        <v>96</v>
      </c>
      <c r="AS1" s="24"/>
      <c r="AT1" s="22" t="s">
        <v>17</v>
      </c>
      <c r="AU1" s="23"/>
      <c r="AV1" s="23"/>
      <c r="AW1" s="23"/>
      <c r="AX1" s="23"/>
      <c r="AY1" s="24"/>
      <c r="AZ1" s="22" t="s">
        <v>123</v>
      </c>
      <c r="BA1" s="24"/>
      <c r="BB1" s="22" t="s">
        <v>89</v>
      </c>
      <c r="BC1" s="23"/>
      <c r="BD1" s="23"/>
      <c r="BE1" s="23"/>
      <c r="BF1" s="23"/>
      <c r="BG1" s="24"/>
      <c r="BH1" s="22" t="s">
        <v>72</v>
      </c>
      <c r="BI1" s="24"/>
      <c r="BJ1" s="22" t="s">
        <v>53</v>
      </c>
      <c r="BK1" s="23"/>
      <c r="BL1" s="23"/>
      <c r="BM1" s="23"/>
      <c r="BN1" s="23"/>
      <c r="BO1" s="24"/>
      <c r="BP1" s="22" t="s">
        <v>72</v>
      </c>
      <c r="BQ1" s="24"/>
      <c r="BR1" s="22" t="s">
        <v>100</v>
      </c>
      <c r="BS1" s="23"/>
      <c r="BT1" s="23"/>
      <c r="BU1" s="23"/>
      <c r="BV1" s="23"/>
      <c r="BW1" s="24"/>
      <c r="BX1" s="22" t="s">
        <v>72</v>
      </c>
      <c r="BY1" s="24"/>
      <c r="BZ1" s="22" t="s">
        <v>8</v>
      </c>
      <c r="CA1" s="23"/>
      <c r="CB1" s="23"/>
      <c r="CC1" s="23"/>
      <c r="CD1" s="23"/>
      <c r="CE1" s="24"/>
      <c r="CF1" s="22" t="s">
        <v>123</v>
      </c>
      <c r="CG1" s="24"/>
      <c r="CH1" s="22" t="s">
        <v>26</v>
      </c>
      <c r="CI1" s="23"/>
      <c r="CJ1" s="23"/>
      <c r="CK1" s="23"/>
      <c r="CL1" s="23"/>
      <c r="CM1" s="24"/>
      <c r="CN1" s="22" t="s">
        <v>123</v>
      </c>
      <c r="CO1" s="24"/>
      <c r="CP1" s="22" t="s">
        <v>48</v>
      </c>
      <c r="CQ1" s="23"/>
      <c r="CR1" s="23"/>
      <c r="CS1" s="23"/>
      <c r="CT1" s="23"/>
      <c r="CU1" s="24"/>
      <c r="CV1" s="22" t="s">
        <v>123</v>
      </c>
      <c r="CW1" s="24"/>
      <c r="CX1" s="22" t="s">
        <v>6</v>
      </c>
      <c r="CY1" s="23"/>
      <c r="CZ1" s="23"/>
      <c r="DA1" s="23"/>
      <c r="DB1" s="23"/>
      <c r="DC1" s="24"/>
      <c r="DD1" s="22" t="s">
        <v>123</v>
      </c>
      <c r="DE1" s="24"/>
      <c r="DF1" s="22" t="s">
        <v>65</v>
      </c>
      <c r="DG1" s="23"/>
      <c r="DH1" s="23"/>
      <c r="DI1" s="23"/>
      <c r="DJ1" s="23"/>
      <c r="DK1" s="24"/>
      <c r="DL1" s="22" t="s">
        <v>123</v>
      </c>
      <c r="DM1" s="24"/>
      <c r="DN1" s="22" t="s">
        <v>2</v>
      </c>
      <c r="DO1" s="23"/>
      <c r="DP1" s="23"/>
      <c r="DQ1" s="23"/>
      <c r="DR1" s="23"/>
      <c r="DS1" s="24"/>
      <c r="DT1" s="22" t="s">
        <v>186</v>
      </c>
      <c r="DU1" s="24"/>
      <c r="DV1" s="22" t="s">
        <v>125</v>
      </c>
      <c r="DW1" s="23"/>
      <c r="DX1" s="23"/>
      <c r="DY1" s="23"/>
      <c r="DZ1" s="23"/>
      <c r="EA1" s="24"/>
      <c r="EB1" s="22" t="s">
        <v>123</v>
      </c>
      <c r="EC1" s="24"/>
      <c r="ED1" s="22" t="s">
        <v>28</v>
      </c>
      <c r="EE1" s="23"/>
      <c r="EF1" s="23"/>
      <c r="EG1" s="23"/>
      <c r="EH1" s="23"/>
      <c r="EI1" s="24"/>
      <c r="EJ1" s="22" t="s">
        <v>186</v>
      </c>
      <c r="EK1" s="24"/>
      <c r="EL1" s="22" t="s">
        <v>44</v>
      </c>
      <c r="EM1" s="23"/>
      <c r="EN1" s="23"/>
      <c r="EO1" s="23"/>
      <c r="EP1" s="23"/>
      <c r="EQ1" s="24"/>
      <c r="ER1" s="22" t="s">
        <v>186</v>
      </c>
      <c r="ES1" s="24"/>
      <c r="ET1" s="22" t="s">
        <v>25</v>
      </c>
      <c r="EU1" s="23"/>
      <c r="EV1" s="23"/>
      <c r="EW1" s="23"/>
      <c r="EX1" s="23"/>
      <c r="EY1" s="24"/>
      <c r="EZ1" s="22" t="s">
        <v>123</v>
      </c>
      <c r="FA1" s="24"/>
      <c r="FB1" s="22" t="s">
        <v>192</v>
      </c>
      <c r="FC1" s="23"/>
      <c r="FD1" s="23"/>
      <c r="FE1" s="23"/>
      <c r="FF1" s="23"/>
      <c r="FG1" s="24"/>
      <c r="FH1" s="22" t="s">
        <v>186</v>
      </c>
      <c r="FI1" s="24"/>
      <c r="FJ1" s="22" t="s">
        <v>103</v>
      </c>
      <c r="FK1" s="23"/>
      <c r="FL1" s="23"/>
      <c r="FM1" s="23"/>
      <c r="FN1" s="23"/>
      <c r="FO1" s="24"/>
      <c r="FP1" s="22" t="s">
        <v>186</v>
      </c>
      <c r="FQ1" s="24"/>
      <c r="FR1" s="22" t="s">
        <v>170</v>
      </c>
      <c r="FS1" s="23"/>
      <c r="FT1" s="23"/>
      <c r="FU1" s="23"/>
      <c r="FV1" s="23"/>
      <c r="FW1" s="24"/>
      <c r="FX1" s="22" t="s">
        <v>186</v>
      </c>
      <c r="FY1" s="24"/>
      <c r="FZ1" s="22" t="s">
        <v>82</v>
      </c>
      <c r="GA1" s="23"/>
      <c r="GB1" s="23"/>
      <c r="GC1" s="23"/>
      <c r="GD1" s="23"/>
      <c r="GE1" s="24"/>
      <c r="GF1" s="22" t="s">
        <v>118</v>
      </c>
      <c r="GG1" s="24"/>
      <c r="GH1" s="22" t="s">
        <v>39</v>
      </c>
      <c r="GI1" s="23"/>
      <c r="GJ1" s="23"/>
      <c r="GK1" s="23"/>
      <c r="GL1" s="23"/>
      <c r="GM1" s="24"/>
      <c r="GN1" s="22" t="s">
        <v>118</v>
      </c>
      <c r="GO1" s="24"/>
      <c r="GP1" s="22" t="s">
        <v>62</v>
      </c>
      <c r="GQ1" s="23"/>
      <c r="GR1" s="23"/>
      <c r="GS1" s="23"/>
      <c r="GT1" s="23"/>
      <c r="GU1" s="24"/>
      <c r="GV1" s="22" t="s">
        <v>118</v>
      </c>
      <c r="GW1" s="24"/>
      <c r="GX1" s="22" t="s">
        <v>1</v>
      </c>
      <c r="GY1" s="23"/>
      <c r="GZ1" s="23"/>
      <c r="HA1" s="23"/>
      <c r="HB1" s="23"/>
      <c r="HC1" s="24"/>
      <c r="HD1" s="22" t="s">
        <v>118</v>
      </c>
      <c r="HE1" s="24"/>
      <c r="HF1" s="22" t="s">
        <v>68</v>
      </c>
      <c r="HG1" s="23"/>
      <c r="HH1" s="23"/>
      <c r="HI1" s="23"/>
      <c r="HJ1" s="23"/>
      <c r="HK1" s="24"/>
      <c r="HL1" s="22" t="s">
        <v>118</v>
      </c>
      <c r="HM1" s="24"/>
    </row>
    <row r="2" spans="1:221" ht="16.5" customHeight="1" x14ac:dyDescent="0.2">
      <c r="A2" s="1" t="s">
        <v>57</v>
      </c>
      <c r="B2" s="1" t="s">
        <v>57</v>
      </c>
      <c r="C2" s="1" t="s">
        <v>115</v>
      </c>
      <c r="D2" s="1" t="s">
        <v>193</v>
      </c>
      <c r="E2" s="1" t="s">
        <v>166</v>
      </c>
      <c r="F2" s="1" t="s">
        <v>66</v>
      </c>
      <c r="G2" s="1" t="s">
        <v>131</v>
      </c>
      <c r="H2" s="1" t="s">
        <v>76</v>
      </c>
      <c r="I2" s="1" t="s">
        <v>136</v>
      </c>
      <c r="J2" s="1" t="s">
        <v>63</v>
      </c>
      <c r="K2" s="1" t="s">
        <v>5</v>
      </c>
      <c r="L2" s="1" t="s">
        <v>4</v>
      </c>
      <c r="M2" s="1" t="s">
        <v>14</v>
      </c>
      <c r="N2" s="1" t="s">
        <v>76</v>
      </c>
      <c r="O2" s="1" t="s">
        <v>136</v>
      </c>
      <c r="P2" s="1" t="s">
        <v>63</v>
      </c>
      <c r="Q2" s="1" t="s">
        <v>5</v>
      </c>
      <c r="R2" s="1" t="s">
        <v>4</v>
      </c>
      <c r="S2" s="1" t="s">
        <v>14</v>
      </c>
      <c r="T2" s="1" t="s">
        <v>76</v>
      </c>
      <c r="U2" s="1" t="s">
        <v>136</v>
      </c>
      <c r="V2" s="1" t="s">
        <v>76</v>
      </c>
      <c r="W2" s="1" t="s">
        <v>136</v>
      </c>
      <c r="X2" s="1" t="s">
        <v>63</v>
      </c>
      <c r="Y2" s="1" t="s">
        <v>5</v>
      </c>
      <c r="Z2" s="1" t="s">
        <v>4</v>
      </c>
      <c r="AA2" s="1" t="s">
        <v>14</v>
      </c>
      <c r="AB2" s="1" t="s">
        <v>76</v>
      </c>
      <c r="AC2" s="1" t="s">
        <v>136</v>
      </c>
      <c r="AD2" s="1" t="s">
        <v>76</v>
      </c>
      <c r="AE2" s="1" t="s">
        <v>136</v>
      </c>
      <c r="AF2" s="1" t="s">
        <v>63</v>
      </c>
      <c r="AG2" s="1" t="s">
        <v>5</v>
      </c>
      <c r="AH2" s="1" t="s">
        <v>4</v>
      </c>
      <c r="AI2" s="1" t="s">
        <v>14</v>
      </c>
      <c r="AJ2" s="1" t="s">
        <v>76</v>
      </c>
      <c r="AK2" s="1" t="s">
        <v>136</v>
      </c>
      <c r="AL2" s="1" t="s">
        <v>76</v>
      </c>
      <c r="AM2" s="1" t="s">
        <v>136</v>
      </c>
      <c r="AN2" s="1" t="s">
        <v>63</v>
      </c>
      <c r="AO2" s="1" t="s">
        <v>5</v>
      </c>
      <c r="AP2" s="1" t="s">
        <v>4</v>
      </c>
      <c r="AQ2" s="1" t="s">
        <v>14</v>
      </c>
      <c r="AR2" s="1" t="s">
        <v>76</v>
      </c>
      <c r="AS2" s="1" t="s">
        <v>136</v>
      </c>
      <c r="AT2" s="1" t="s">
        <v>76</v>
      </c>
      <c r="AU2" s="1" t="s">
        <v>136</v>
      </c>
      <c r="AV2" s="1" t="s">
        <v>63</v>
      </c>
      <c r="AW2" s="1" t="s">
        <v>5</v>
      </c>
      <c r="AX2" s="1" t="s">
        <v>4</v>
      </c>
      <c r="AY2" s="1" t="s">
        <v>14</v>
      </c>
      <c r="AZ2" s="1" t="s">
        <v>76</v>
      </c>
      <c r="BA2" s="1" t="s">
        <v>136</v>
      </c>
      <c r="BB2" s="1" t="s">
        <v>76</v>
      </c>
      <c r="BC2" s="1" t="s">
        <v>136</v>
      </c>
      <c r="BD2" s="1" t="s">
        <v>63</v>
      </c>
      <c r="BE2" s="1" t="s">
        <v>5</v>
      </c>
      <c r="BF2" s="1" t="s">
        <v>4</v>
      </c>
      <c r="BG2" s="1" t="s">
        <v>14</v>
      </c>
      <c r="BH2" s="1" t="s">
        <v>76</v>
      </c>
      <c r="BI2" s="1" t="s">
        <v>136</v>
      </c>
      <c r="BJ2" s="1" t="s">
        <v>76</v>
      </c>
      <c r="BK2" s="1" t="s">
        <v>136</v>
      </c>
      <c r="BL2" s="1" t="s">
        <v>63</v>
      </c>
      <c r="BM2" s="1" t="s">
        <v>5</v>
      </c>
      <c r="BN2" s="1" t="s">
        <v>4</v>
      </c>
      <c r="BO2" s="1" t="s">
        <v>14</v>
      </c>
      <c r="BP2" s="1" t="s">
        <v>76</v>
      </c>
      <c r="BQ2" s="1" t="s">
        <v>136</v>
      </c>
      <c r="BR2" s="1" t="s">
        <v>76</v>
      </c>
      <c r="BS2" s="1" t="s">
        <v>136</v>
      </c>
      <c r="BT2" s="1" t="s">
        <v>63</v>
      </c>
      <c r="BU2" s="1" t="s">
        <v>5</v>
      </c>
      <c r="BV2" s="1" t="s">
        <v>4</v>
      </c>
      <c r="BW2" s="1" t="s">
        <v>14</v>
      </c>
      <c r="BX2" s="1" t="s">
        <v>76</v>
      </c>
      <c r="BY2" s="1" t="s">
        <v>136</v>
      </c>
      <c r="BZ2" s="1" t="s">
        <v>76</v>
      </c>
      <c r="CA2" s="1" t="s">
        <v>136</v>
      </c>
      <c r="CB2" s="1" t="s">
        <v>63</v>
      </c>
      <c r="CC2" s="1" t="s">
        <v>5</v>
      </c>
      <c r="CD2" s="1" t="s">
        <v>4</v>
      </c>
      <c r="CE2" s="1" t="s">
        <v>14</v>
      </c>
      <c r="CF2" s="1" t="s">
        <v>76</v>
      </c>
      <c r="CG2" s="1" t="s">
        <v>136</v>
      </c>
      <c r="CH2" s="1" t="s">
        <v>76</v>
      </c>
      <c r="CI2" s="1" t="s">
        <v>136</v>
      </c>
      <c r="CJ2" s="1" t="s">
        <v>63</v>
      </c>
      <c r="CK2" s="1" t="s">
        <v>5</v>
      </c>
      <c r="CL2" s="1" t="s">
        <v>4</v>
      </c>
      <c r="CM2" s="1" t="s">
        <v>14</v>
      </c>
      <c r="CN2" s="1" t="s">
        <v>76</v>
      </c>
      <c r="CO2" s="1" t="s">
        <v>136</v>
      </c>
      <c r="CP2" s="1" t="s">
        <v>76</v>
      </c>
      <c r="CQ2" s="1" t="s">
        <v>136</v>
      </c>
      <c r="CR2" s="1" t="s">
        <v>63</v>
      </c>
      <c r="CS2" s="1" t="s">
        <v>5</v>
      </c>
      <c r="CT2" s="1" t="s">
        <v>4</v>
      </c>
      <c r="CU2" s="1" t="s">
        <v>14</v>
      </c>
      <c r="CV2" s="1" t="s">
        <v>76</v>
      </c>
      <c r="CW2" s="1" t="s">
        <v>136</v>
      </c>
      <c r="CX2" s="1" t="s">
        <v>76</v>
      </c>
      <c r="CY2" s="1" t="s">
        <v>136</v>
      </c>
      <c r="CZ2" s="1" t="s">
        <v>63</v>
      </c>
      <c r="DA2" s="1" t="s">
        <v>5</v>
      </c>
      <c r="DB2" s="1" t="s">
        <v>4</v>
      </c>
      <c r="DC2" s="1" t="s">
        <v>14</v>
      </c>
      <c r="DD2" s="1" t="s">
        <v>76</v>
      </c>
      <c r="DE2" s="1" t="s">
        <v>136</v>
      </c>
      <c r="DF2" s="1" t="s">
        <v>76</v>
      </c>
      <c r="DG2" s="1" t="s">
        <v>136</v>
      </c>
      <c r="DH2" s="1" t="s">
        <v>63</v>
      </c>
      <c r="DI2" s="1" t="s">
        <v>5</v>
      </c>
      <c r="DJ2" s="1" t="s">
        <v>4</v>
      </c>
      <c r="DK2" s="1" t="s">
        <v>14</v>
      </c>
      <c r="DL2" s="1" t="s">
        <v>76</v>
      </c>
      <c r="DM2" s="1" t="s">
        <v>136</v>
      </c>
      <c r="DN2" s="1" t="s">
        <v>76</v>
      </c>
      <c r="DO2" s="1" t="s">
        <v>136</v>
      </c>
      <c r="DP2" s="1" t="s">
        <v>63</v>
      </c>
      <c r="DQ2" s="1" t="s">
        <v>5</v>
      </c>
      <c r="DR2" s="1" t="s">
        <v>4</v>
      </c>
      <c r="DS2" s="1" t="s">
        <v>14</v>
      </c>
      <c r="DT2" s="1" t="s">
        <v>76</v>
      </c>
      <c r="DU2" s="1" t="s">
        <v>136</v>
      </c>
      <c r="DV2" s="1" t="s">
        <v>76</v>
      </c>
      <c r="DW2" s="1" t="s">
        <v>136</v>
      </c>
      <c r="DX2" s="1" t="s">
        <v>63</v>
      </c>
      <c r="DY2" s="1" t="s">
        <v>5</v>
      </c>
      <c r="DZ2" s="1" t="s">
        <v>4</v>
      </c>
      <c r="EA2" s="1" t="s">
        <v>14</v>
      </c>
      <c r="EB2" s="1" t="s">
        <v>76</v>
      </c>
      <c r="EC2" s="1" t="s">
        <v>136</v>
      </c>
      <c r="ED2" s="1" t="s">
        <v>76</v>
      </c>
      <c r="EE2" s="1" t="s">
        <v>136</v>
      </c>
      <c r="EF2" s="1" t="s">
        <v>63</v>
      </c>
      <c r="EG2" s="1" t="s">
        <v>5</v>
      </c>
      <c r="EH2" s="1" t="s">
        <v>4</v>
      </c>
      <c r="EI2" s="1" t="s">
        <v>14</v>
      </c>
      <c r="EJ2" s="1" t="s">
        <v>76</v>
      </c>
      <c r="EK2" s="1" t="s">
        <v>136</v>
      </c>
      <c r="EL2" s="1" t="s">
        <v>76</v>
      </c>
      <c r="EM2" s="1" t="s">
        <v>136</v>
      </c>
      <c r="EN2" s="1" t="s">
        <v>63</v>
      </c>
      <c r="EO2" s="1" t="s">
        <v>5</v>
      </c>
      <c r="EP2" s="1" t="s">
        <v>4</v>
      </c>
      <c r="EQ2" s="1" t="s">
        <v>14</v>
      </c>
      <c r="ER2" s="1" t="s">
        <v>76</v>
      </c>
      <c r="ES2" s="1" t="s">
        <v>136</v>
      </c>
      <c r="ET2" s="1" t="s">
        <v>76</v>
      </c>
      <c r="EU2" s="1" t="s">
        <v>136</v>
      </c>
      <c r="EV2" s="1" t="s">
        <v>63</v>
      </c>
      <c r="EW2" s="1" t="s">
        <v>5</v>
      </c>
      <c r="EX2" s="1" t="s">
        <v>4</v>
      </c>
      <c r="EY2" s="1" t="s">
        <v>14</v>
      </c>
      <c r="EZ2" s="1" t="s">
        <v>76</v>
      </c>
      <c r="FA2" s="1" t="s">
        <v>136</v>
      </c>
      <c r="FB2" s="1" t="s">
        <v>76</v>
      </c>
      <c r="FC2" s="1" t="s">
        <v>136</v>
      </c>
      <c r="FD2" s="1" t="s">
        <v>63</v>
      </c>
      <c r="FE2" s="1" t="s">
        <v>5</v>
      </c>
      <c r="FF2" s="1" t="s">
        <v>4</v>
      </c>
      <c r="FG2" s="1" t="s">
        <v>14</v>
      </c>
      <c r="FH2" s="1" t="s">
        <v>76</v>
      </c>
      <c r="FI2" s="1" t="s">
        <v>136</v>
      </c>
      <c r="FJ2" s="1" t="s">
        <v>76</v>
      </c>
      <c r="FK2" s="1" t="s">
        <v>136</v>
      </c>
      <c r="FL2" s="1" t="s">
        <v>63</v>
      </c>
      <c r="FM2" s="1" t="s">
        <v>5</v>
      </c>
      <c r="FN2" s="1" t="s">
        <v>4</v>
      </c>
      <c r="FO2" s="1" t="s">
        <v>14</v>
      </c>
      <c r="FP2" s="1" t="s">
        <v>76</v>
      </c>
      <c r="FQ2" s="1" t="s">
        <v>136</v>
      </c>
      <c r="FR2" s="1" t="s">
        <v>76</v>
      </c>
      <c r="FS2" s="1" t="s">
        <v>136</v>
      </c>
      <c r="FT2" s="1" t="s">
        <v>63</v>
      </c>
      <c r="FU2" s="1" t="s">
        <v>5</v>
      </c>
      <c r="FV2" s="1" t="s">
        <v>4</v>
      </c>
      <c r="FW2" s="1" t="s">
        <v>14</v>
      </c>
      <c r="FX2" s="1" t="s">
        <v>76</v>
      </c>
      <c r="FY2" s="1" t="s">
        <v>136</v>
      </c>
      <c r="FZ2" s="1" t="s">
        <v>76</v>
      </c>
      <c r="GA2" s="1" t="s">
        <v>136</v>
      </c>
      <c r="GB2" s="1" t="s">
        <v>63</v>
      </c>
      <c r="GC2" s="1" t="s">
        <v>5</v>
      </c>
      <c r="GD2" s="1" t="s">
        <v>4</v>
      </c>
      <c r="GE2" s="1" t="s">
        <v>14</v>
      </c>
      <c r="GF2" s="1" t="s">
        <v>76</v>
      </c>
      <c r="GG2" s="1" t="s">
        <v>136</v>
      </c>
      <c r="GH2" s="1" t="s">
        <v>76</v>
      </c>
      <c r="GI2" s="1" t="s">
        <v>136</v>
      </c>
      <c r="GJ2" s="1" t="s">
        <v>63</v>
      </c>
      <c r="GK2" s="1" t="s">
        <v>5</v>
      </c>
      <c r="GL2" s="1" t="s">
        <v>4</v>
      </c>
      <c r="GM2" s="1" t="s">
        <v>14</v>
      </c>
      <c r="GN2" s="1" t="s">
        <v>76</v>
      </c>
      <c r="GO2" s="1" t="s">
        <v>136</v>
      </c>
      <c r="GP2" s="1" t="s">
        <v>76</v>
      </c>
      <c r="GQ2" s="1" t="s">
        <v>136</v>
      </c>
      <c r="GR2" s="1" t="s">
        <v>63</v>
      </c>
      <c r="GS2" s="1" t="s">
        <v>5</v>
      </c>
      <c r="GT2" s="1" t="s">
        <v>4</v>
      </c>
      <c r="GU2" s="1" t="s">
        <v>14</v>
      </c>
      <c r="GV2" s="1" t="s">
        <v>76</v>
      </c>
      <c r="GW2" s="1" t="s">
        <v>136</v>
      </c>
      <c r="GX2" s="1" t="s">
        <v>76</v>
      </c>
      <c r="GY2" s="1" t="s">
        <v>136</v>
      </c>
      <c r="GZ2" s="1" t="s">
        <v>63</v>
      </c>
      <c r="HA2" s="1" t="s">
        <v>5</v>
      </c>
      <c r="HB2" s="1" t="s">
        <v>4</v>
      </c>
      <c r="HC2" s="1" t="s">
        <v>14</v>
      </c>
      <c r="HD2" s="1" t="s">
        <v>76</v>
      </c>
      <c r="HE2" s="1" t="s">
        <v>136</v>
      </c>
      <c r="HF2" s="1" t="s">
        <v>76</v>
      </c>
      <c r="HG2" s="1" t="s">
        <v>136</v>
      </c>
      <c r="HH2" s="1" t="s">
        <v>63</v>
      </c>
      <c r="HI2" s="1" t="s">
        <v>5</v>
      </c>
      <c r="HJ2" s="1" t="s">
        <v>4</v>
      </c>
      <c r="HK2" s="1" t="s">
        <v>14</v>
      </c>
      <c r="HL2" s="1" t="s">
        <v>76</v>
      </c>
      <c r="HM2" s="1" t="s">
        <v>136</v>
      </c>
    </row>
    <row r="3" spans="1:221" x14ac:dyDescent="0.2">
      <c r="A3" s="2"/>
      <c r="B3" s="2"/>
      <c r="C3" s="2" t="s">
        <v>27</v>
      </c>
      <c r="D3" s="2" t="s">
        <v>121</v>
      </c>
      <c r="E3" s="2" t="s">
        <v>106</v>
      </c>
      <c r="F3" s="2" t="s">
        <v>57</v>
      </c>
      <c r="G3" s="3">
        <v>42528.220138888901</v>
      </c>
      <c r="H3" s="4" t="s">
        <v>57</v>
      </c>
      <c r="I3" s="4" t="s">
        <v>57</v>
      </c>
      <c r="J3" s="4" t="s">
        <v>57</v>
      </c>
      <c r="K3" s="4" t="s">
        <v>57</v>
      </c>
      <c r="L3" s="4" t="s">
        <v>57</v>
      </c>
      <c r="M3" s="4" t="s">
        <v>57</v>
      </c>
      <c r="N3" s="4">
        <v>4.9878833333333299</v>
      </c>
      <c r="O3" s="4">
        <v>0</v>
      </c>
      <c r="P3" s="4">
        <v>0</v>
      </c>
      <c r="Q3" s="4" t="s">
        <v>195</v>
      </c>
      <c r="R3" s="4" t="s">
        <v>195</v>
      </c>
      <c r="S3" s="4" t="s">
        <v>57</v>
      </c>
      <c r="T3" s="4">
        <v>5.4680833333333299</v>
      </c>
      <c r="U3" s="4">
        <v>1.5437228191319501</v>
      </c>
      <c r="V3" s="4">
        <v>4.9878833333333299</v>
      </c>
      <c r="W3" s="4">
        <v>130.59950000000001</v>
      </c>
      <c r="X3" s="4">
        <v>84.600355958615395</v>
      </c>
      <c r="Y3" s="4">
        <v>96961.117192934005</v>
      </c>
      <c r="Z3" s="4">
        <v>96961.117192934005</v>
      </c>
      <c r="AA3" s="4" t="s">
        <v>57</v>
      </c>
      <c r="AB3" s="4">
        <v>5.4680833333333299</v>
      </c>
      <c r="AC3" s="4">
        <v>1.5437228191319501</v>
      </c>
      <c r="AD3" s="4">
        <v>6.0572166666666698</v>
      </c>
      <c r="AE3" s="4">
        <v>0</v>
      </c>
      <c r="AF3" s="4">
        <v>0</v>
      </c>
      <c r="AG3" s="4">
        <v>0</v>
      </c>
      <c r="AH3" s="4">
        <v>0</v>
      </c>
      <c r="AI3" s="4" t="s">
        <v>57</v>
      </c>
      <c r="AJ3" s="4">
        <v>5.4680833333333299</v>
      </c>
      <c r="AK3" s="4">
        <v>1.5437228191319501</v>
      </c>
      <c r="AL3" s="4">
        <v>6.4581999999999997</v>
      </c>
      <c r="AM3" s="4">
        <v>0</v>
      </c>
      <c r="AN3" s="4">
        <v>0</v>
      </c>
      <c r="AO3" s="4">
        <v>9.7389946697767099E-2</v>
      </c>
      <c r="AP3" s="4">
        <v>9.7389946697767099E-2</v>
      </c>
      <c r="AQ3" s="4" t="s">
        <v>57</v>
      </c>
      <c r="AR3" s="4">
        <v>5.4680833333333299</v>
      </c>
      <c r="AS3" s="4">
        <v>1.5437228191319501</v>
      </c>
      <c r="AT3" s="4">
        <v>6.76908333333333</v>
      </c>
      <c r="AU3" s="4">
        <v>0</v>
      </c>
      <c r="AV3" s="4">
        <v>0</v>
      </c>
      <c r="AW3" s="4" t="s">
        <v>195</v>
      </c>
      <c r="AX3" s="4" t="s">
        <v>195</v>
      </c>
      <c r="AY3" s="4" t="s">
        <v>57</v>
      </c>
      <c r="AZ3" s="4">
        <v>10.8668</v>
      </c>
      <c r="BA3" s="4">
        <v>9.7941538461539004</v>
      </c>
      <c r="BB3" s="4">
        <v>7.0607166666666696</v>
      </c>
      <c r="BC3" s="4">
        <v>0</v>
      </c>
      <c r="BD3" s="4">
        <v>0</v>
      </c>
      <c r="BE3" s="4">
        <v>0</v>
      </c>
      <c r="BF3" s="4">
        <v>0</v>
      </c>
      <c r="BG3" s="4" t="s">
        <v>57</v>
      </c>
      <c r="BH3" s="4">
        <v>7.8337500000000002</v>
      </c>
      <c r="BI3" s="4">
        <v>62.755538461538499</v>
      </c>
      <c r="BJ3" s="4">
        <v>7.6485833333333302</v>
      </c>
      <c r="BK3" s="4">
        <v>30.3426153846153</v>
      </c>
      <c r="BL3" s="4">
        <v>0.483504980253044</v>
      </c>
      <c r="BM3" s="4">
        <v>551.78370503645294</v>
      </c>
      <c r="BN3" s="4">
        <v>551.78370503645294</v>
      </c>
      <c r="BO3" s="4" t="s">
        <v>57</v>
      </c>
      <c r="BP3" s="4">
        <v>7.8337500000000002</v>
      </c>
      <c r="BQ3" s="4">
        <v>62.755538461538499</v>
      </c>
      <c r="BR3" s="4">
        <v>8.5697500000000009</v>
      </c>
      <c r="BS3" s="4">
        <v>0</v>
      </c>
      <c r="BT3" s="4">
        <v>0</v>
      </c>
      <c r="BU3" s="4">
        <v>0</v>
      </c>
      <c r="BV3" s="4">
        <v>0</v>
      </c>
      <c r="BW3" s="4" t="s">
        <v>57</v>
      </c>
      <c r="BX3" s="4">
        <v>7.8337500000000002</v>
      </c>
      <c r="BY3" s="4">
        <v>62.755538461538499</v>
      </c>
      <c r="BZ3" s="4">
        <v>9.1668833333333293</v>
      </c>
      <c r="CA3" s="4">
        <v>0</v>
      </c>
      <c r="CB3" s="4">
        <v>0</v>
      </c>
      <c r="CC3" s="4">
        <v>93.368584965426706</v>
      </c>
      <c r="CD3" s="4">
        <v>93.368584965426706</v>
      </c>
      <c r="CE3" s="4" t="s">
        <v>57</v>
      </c>
      <c r="CF3" s="4">
        <v>10.8668</v>
      </c>
      <c r="CG3" s="4">
        <v>9.7941538461539004</v>
      </c>
      <c r="CH3" s="4">
        <v>9.8985666666666692</v>
      </c>
      <c r="CI3" s="4">
        <v>32.793307692307899</v>
      </c>
      <c r="CJ3" s="4">
        <v>3.34825327510918</v>
      </c>
      <c r="CK3" s="4">
        <v>100893.07983551</v>
      </c>
      <c r="CL3" s="4">
        <v>100893.07983551</v>
      </c>
      <c r="CM3" s="4" t="s">
        <v>57</v>
      </c>
      <c r="CN3" s="4">
        <v>10.8668</v>
      </c>
      <c r="CO3" s="4">
        <v>9.7941538461539004</v>
      </c>
      <c r="CP3" s="4">
        <v>10.1070333333333</v>
      </c>
      <c r="CQ3" s="4">
        <v>161.76003284563399</v>
      </c>
      <c r="CR3" s="4">
        <v>16.515978346527199</v>
      </c>
      <c r="CS3" s="4">
        <v>15870.149044571001</v>
      </c>
      <c r="CT3" s="4">
        <v>15870.149044571001</v>
      </c>
      <c r="CU3" s="4" t="s">
        <v>57</v>
      </c>
      <c r="CV3" s="4">
        <v>10.8668</v>
      </c>
      <c r="CW3" s="4">
        <v>9.7941538461539004</v>
      </c>
      <c r="CX3" s="4">
        <v>10.19505</v>
      </c>
      <c r="CY3" s="4">
        <v>0</v>
      </c>
      <c r="CZ3" s="4">
        <v>0</v>
      </c>
      <c r="DA3" s="4" t="s">
        <v>57</v>
      </c>
      <c r="DB3" s="4" t="s">
        <v>57</v>
      </c>
      <c r="DC3" s="4" t="s">
        <v>57</v>
      </c>
      <c r="DD3" s="4">
        <v>10.8668</v>
      </c>
      <c r="DE3" s="4">
        <v>9.7941538461539004</v>
      </c>
      <c r="DF3" s="4">
        <v>10.1070333333333</v>
      </c>
      <c r="DG3" s="4">
        <v>0</v>
      </c>
      <c r="DH3" s="4">
        <v>0</v>
      </c>
      <c r="DI3" s="4">
        <v>0.21872089056428501</v>
      </c>
      <c r="DJ3" s="4">
        <v>0.21872089056428501</v>
      </c>
      <c r="DK3" s="4" t="s">
        <v>57</v>
      </c>
      <c r="DL3" s="4">
        <v>10.8668</v>
      </c>
      <c r="DM3" s="4">
        <v>9.7941538461539004</v>
      </c>
      <c r="DN3" s="4">
        <v>12.0249666666667</v>
      </c>
      <c r="DO3" s="4">
        <v>37.418000000000099</v>
      </c>
      <c r="DP3" s="4">
        <v>0.83566911953586398</v>
      </c>
      <c r="DQ3" s="4">
        <v>967.71155035463903</v>
      </c>
      <c r="DR3" s="4">
        <v>967.71155035463903</v>
      </c>
      <c r="DS3" s="4" t="s">
        <v>57</v>
      </c>
      <c r="DT3" s="4">
        <v>13.931316666666699</v>
      </c>
      <c r="DU3" s="4">
        <v>44.776095137729101</v>
      </c>
      <c r="DV3" s="4">
        <v>12.585516666666701</v>
      </c>
      <c r="DW3" s="4">
        <v>0</v>
      </c>
      <c r="DX3" s="4">
        <v>0</v>
      </c>
      <c r="DY3" s="4">
        <v>0</v>
      </c>
      <c r="DZ3" s="4">
        <v>0</v>
      </c>
      <c r="EA3" s="4" t="s">
        <v>57</v>
      </c>
      <c r="EB3" s="4">
        <v>10.8668</v>
      </c>
      <c r="EC3" s="4">
        <v>9.7941538461539004</v>
      </c>
      <c r="ED3" s="4">
        <v>12.381683333333299</v>
      </c>
      <c r="EE3" s="4">
        <v>0</v>
      </c>
      <c r="EF3" s="4">
        <v>0</v>
      </c>
      <c r="EG3" s="4">
        <v>0.82429590229412297</v>
      </c>
      <c r="EH3" s="4">
        <v>0.82429590229412297</v>
      </c>
      <c r="EI3" s="4" t="s">
        <v>57</v>
      </c>
      <c r="EJ3" s="4">
        <v>13.931316666666699</v>
      </c>
      <c r="EK3" s="4">
        <v>44.776095137729101</v>
      </c>
      <c r="EL3" s="4">
        <v>12.7360166666667</v>
      </c>
      <c r="EM3" s="4">
        <v>0</v>
      </c>
      <c r="EN3" s="4">
        <v>0</v>
      </c>
      <c r="EO3" s="4">
        <v>0</v>
      </c>
      <c r="EP3" s="4">
        <v>0</v>
      </c>
      <c r="EQ3" s="4" t="s">
        <v>57</v>
      </c>
      <c r="ER3" s="4">
        <v>13.931316666666699</v>
      </c>
      <c r="ES3" s="4">
        <v>44.776095137729101</v>
      </c>
      <c r="ET3" s="4" t="s">
        <v>57</v>
      </c>
      <c r="EU3" s="4" t="s">
        <v>57</v>
      </c>
      <c r="EV3" s="4" t="s">
        <v>57</v>
      </c>
      <c r="EW3" s="4" t="s">
        <v>57</v>
      </c>
      <c r="EX3" s="4" t="s">
        <v>57</v>
      </c>
      <c r="EY3" s="4" t="s">
        <v>57</v>
      </c>
      <c r="EZ3" s="4">
        <v>10.8668</v>
      </c>
      <c r="FA3" s="4">
        <v>9.7941538461539004</v>
      </c>
      <c r="FB3" s="4">
        <v>14.2216666666667</v>
      </c>
      <c r="FC3" s="4">
        <v>0</v>
      </c>
      <c r="FD3" s="4">
        <v>0</v>
      </c>
      <c r="FE3" s="4" t="s">
        <v>57</v>
      </c>
      <c r="FF3" s="4" t="s">
        <v>57</v>
      </c>
      <c r="FG3" s="4" t="s">
        <v>57</v>
      </c>
      <c r="FH3" s="4">
        <v>13.931316666666699</v>
      </c>
      <c r="FI3" s="4">
        <v>44.776095137729101</v>
      </c>
      <c r="FJ3" s="4">
        <v>14.519550000000001</v>
      </c>
      <c r="FK3" s="4">
        <v>0</v>
      </c>
      <c r="FL3" s="4">
        <v>0</v>
      </c>
      <c r="FM3" s="4">
        <v>0</v>
      </c>
      <c r="FN3" s="4">
        <v>0</v>
      </c>
      <c r="FO3" s="4" t="s">
        <v>57</v>
      </c>
      <c r="FP3" s="4">
        <v>13.931316666666699</v>
      </c>
      <c r="FQ3" s="4">
        <v>44.776095137729101</v>
      </c>
      <c r="FR3" s="4">
        <v>14.519550000000001</v>
      </c>
      <c r="FS3" s="4">
        <v>40.235274120693902</v>
      </c>
      <c r="FT3" s="4">
        <v>0.89858827566209498</v>
      </c>
      <c r="FU3" s="4">
        <v>967.24953352206103</v>
      </c>
      <c r="FV3" s="4">
        <v>967.24953352206103</v>
      </c>
      <c r="FW3" s="4" t="s">
        <v>57</v>
      </c>
      <c r="FX3" s="4">
        <v>13.931316666666699</v>
      </c>
      <c r="FY3" s="4">
        <v>44.776095137729101</v>
      </c>
      <c r="FZ3" s="4">
        <v>17.287233333333301</v>
      </c>
      <c r="GA3" s="4">
        <v>0</v>
      </c>
      <c r="GB3" s="4">
        <v>0</v>
      </c>
      <c r="GC3" s="4">
        <v>0</v>
      </c>
      <c r="GD3" s="4">
        <v>0</v>
      </c>
      <c r="GE3" s="4" t="s">
        <v>57</v>
      </c>
      <c r="GF3" s="4">
        <v>16.804583333333301</v>
      </c>
      <c r="GG3" s="4">
        <v>95.391276739564304</v>
      </c>
      <c r="GH3" s="4">
        <v>18.143166666666701</v>
      </c>
      <c r="GI3" s="4">
        <v>0</v>
      </c>
      <c r="GJ3" s="4">
        <v>0</v>
      </c>
      <c r="GK3" s="4">
        <v>0.41588924532450799</v>
      </c>
      <c r="GL3" s="4">
        <v>0.41588924532450799</v>
      </c>
      <c r="GM3" s="4" t="s">
        <v>57</v>
      </c>
      <c r="GN3" s="4">
        <v>16.804583333333301</v>
      </c>
      <c r="GO3" s="4">
        <v>95.391276739564304</v>
      </c>
      <c r="GP3" s="4">
        <v>19.1084666666667</v>
      </c>
      <c r="GQ3" s="4">
        <v>0</v>
      </c>
      <c r="GR3" s="4">
        <v>0</v>
      </c>
      <c r="GS3" s="4">
        <v>0</v>
      </c>
      <c r="GT3" s="4">
        <v>0</v>
      </c>
      <c r="GU3" s="4" t="s">
        <v>57</v>
      </c>
      <c r="GV3" s="4">
        <v>16.804583333333301</v>
      </c>
      <c r="GW3" s="4">
        <v>95.391276739564304</v>
      </c>
      <c r="GX3" s="4">
        <v>18.77665</v>
      </c>
      <c r="GY3" s="4">
        <v>0</v>
      </c>
      <c r="GZ3" s="4">
        <v>0</v>
      </c>
      <c r="HA3" s="4">
        <v>0.37716143925808698</v>
      </c>
      <c r="HB3" s="4">
        <v>0.37716143925808698</v>
      </c>
      <c r="HC3" s="4" t="s">
        <v>57</v>
      </c>
      <c r="HD3" s="4">
        <v>16.804583333333301</v>
      </c>
      <c r="HE3" s="4">
        <v>95.391276739564304</v>
      </c>
      <c r="HF3" s="4">
        <v>19.888999999999999</v>
      </c>
      <c r="HG3" s="4">
        <v>0</v>
      </c>
      <c r="HH3" s="4">
        <v>0</v>
      </c>
      <c r="HI3" s="4">
        <v>0</v>
      </c>
      <c r="HJ3" s="4">
        <v>0</v>
      </c>
      <c r="HK3" s="4" t="s">
        <v>57</v>
      </c>
      <c r="HL3" s="4">
        <v>16.804583333333301</v>
      </c>
      <c r="HM3" s="4">
        <v>95.391276739564304</v>
      </c>
    </row>
    <row r="4" spans="1:221" x14ac:dyDescent="0.2">
      <c r="A4" s="2"/>
      <c r="B4" s="2"/>
      <c r="C4" s="2" t="s">
        <v>157</v>
      </c>
      <c r="D4" s="2" t="s">
        <v>116</v>
      </c>
      <c r="E4" s="2" t="s">
        <v>106</v>
      </c>
      <c r="F4" s="2" t="s">
        <v>57</v>
      </c>
      <c r="G4" s="3">
        <v>42528.2409722222</v>
      </c>
      <c r="H4" s="4">
        <v>3.3072166666666698</v>
      </c>
      <c r="I4" s="4">
        <v>164556.01777412</v>
      </c>
      <c r="J4" s="4">
        <v>0</v>
      </c>
      <c r="K4" s="4">
        <v>0</v>
      </c>
      <c r="L4" s="4">
        <v>0</v>
      </c>
      <c r="M4" s="4" t="s">
        <v>57</v>
      </c>
      <c r="N4" s="4">
        <v>4.9928833333333298</v>
      </c>
      <c r="O4" s="4">
        <v>0</v>
      </c>
      <c r="P4" s="4">
        <v>0</v>
      </c>
      <c r="Q4" s="4" t="s">
        <v>195</v>
      </c>
      <c r="R4" s="4" t="s">
        <v>195</v>
      </c>
      <c r="S4" s="4" t="s">
        <v>57</v>
      </c>
      <c r="T4" s="4">
        <v>4.9631833333333297</v>
      </c>
      <c r="U4" s="4">
        <v>439899.602994413</v>
      </c>
      <c r="V4" s="4">
        <v>4.9928833333333298</v>
      </c>
      <c r="W4" s="4">
        <v>182684.140074244</v>
      </c>
      <c r="X4" s="4">
        <v>0.41528598532643901</v>
      </c>
      <c r="Y4" s="4">
        <v>473.60262397851199</v>
      </c>
      <c r="Z4" s="4">
        <v>473.60262397851199</v>
      </c>
      <c r="AA4" s="4" t="s">
        <v>57</v>
      </c>
      <c r="AB4" s="4">
        <v>4.9631833333333297</v>
      </c>
      <c r="AC4" s="4">
        <v>439899.602994413</v>
      </c>
      <c r="AD4" s="4">
        <v>6.0473499999999998</v>
      </c>
      <c r="AE4" s="4">
        <v>119908.454893129</v>
      </c>
      <c r="AF4" s="4">
        <v>0.27258141193333202</v>
      </c>
      <c r="AG4" s="4">
        <v>512.90530318072399</v>
      </c>
      <c r="AH4" s="4">
        <v>512.90530318072399</v>
      </c>
      <c r="AI4" s="4" t="s">
        <v>57</v>
      </c>
      <c r="AJ4" s="4">
        <v>4.9631833333333297</v>
      </c>
      <c r="AK4" s="4">
        <v>439899.602994413</v>
      </c>
      <c r="AL4" s="4">
        <v>6.1933999999999996</v>
      </c>
      <c r="AM4" s="4">
        <v>105975.762270639</v>
      </c>
      <c r="AN4" s="4">
        <v>0.240908974568875</v>
      </c>
      <c r="AO4" s="4">
        <v>476.07090414870203</v>
      </c>
      <c r="AP4" s="4">
        <v>476.07090414870203</v>
      </c>
      <c r="AQ4" s="4" t="s">
        <v>57</v>
      </c>
      <c r="AR4" s="4">
        <v>4.9631833333333297</v>
      </c>
      <c r="AS4" s="4">
        <v>439899.602994413</v>
      </c>
      <c r="AT4" s="4">
        <v>6.8894833333333301</v>
      </c>
      <c r="AU4" s="4">
        <v>0</v>
      </c>
      <c r="AV4" s="4">
        <v>0</v>
      </c>
      <c r="AW4" s="4" t="s">
        <v>195</v>
      </c>
      <c r="AX4" s="4" t="s">
        <v>195</v>
      </c>
      <c r="AY4" s="4" t="s">
        <v>57</v>
      </c>
      <c r="AZ4" s="4">
        <v>10.0561166666667</v>
      </c>
      <c r="BA4" s="4">
        <v>355040.19077916199</v>
      </c>
      <c r="BB4" s="4">
        <v>7.4403333333333297</v>
      </c>
      <c r="BC4" s="4">
        <v>117784.48595406501</v>
      </c>
      <c r="BD4" s="4">
        <v>0.53352877787695296</v>
      </c>
      <c r="BE4" s="4">
        <v>489.99561441010502</v>
      </c>
      <c r="BF4" s="4">
        <v>489.99561441010502</v>
      </c>
      <c r="BG4" s="4" t="s">
        <v>57</v>
      </c>
      <c r="BH4" s="4">
        <v>7.6717833333333303</v>
      </c>
      <c r="BI4" s="4">
        <v>220765.00994521799</v>
      </c>
      <c r="BJ4" s="4">
        <v>7.7226999999999997</v>
      </c>
      <c r="BK4" s="4">
        <v>97950.787235404699</v>
      </c>
      <c r="BL4" s="4">
        <v>0.44368800680737802</v>
      </c>
      <c r="BM4" s="4">
        <v>506.135269501175</v>
      </c>
      <c r="BN4" s="4">
        <v>506.135269501175</v>
      </c>
      <c r="BO4" s="4" t="s">
        <v>57</v>
      </c>
      <c r="BP4" s="4">
        <v>7.6717833333333303</v>
      </c>
      <c r="BQ4" s="4">
        <v>220765.00994521799</v>
      </c>
      <c r="BR4" s="4">
        <v>8.5605333333333302</v>
      </c>
      <c r="BS4" s="4">
        <v>115397.64697678</v>
      </c>
      <c r="BT4" s="4">
        <v>0.522717105420896</v>
      </c>
      <c r="BU4" s="4">
        <v>516.353107354244</v>
      </c>
      <c r="BV4" s="4">
        <v>516.353107354244</v>
      </c>
      <c r="BW4" s="4" t="s">
        <v>57</v>
      </c>
      <c r="BX4" s="4">
        <v>7.6717833333333303</v>
      </c>
      <c r="BY4" s="4">
        <v>220765.00994521799</v>
      </c>
      <c r="BZ4" s="4">
        <v>8.7271666666666707</v>
      </c>
      <c r="CA4" s="4">
        <v>1142.3215</v>
      </c>
      <c r="CB4" s="4">
        <v>3.2174427844157199E-3</v>
      </c>
      <c r="CC4" s="4">
        <v>473.15469599549101</v>
      </c>
      <c r="CD4" s="4">
        <v>473.15469599549101</v>
      </c>
      <c r="CE4" s="4" t="s">
        <v>57</v>
      </c>
      <c r="CF4" s="4">
        <v>10.0561166666667</v>
      </c>
      <c r="CG4" s="4">
        <v>355040.19077916199</v>
      </c>
      <c r="CH4" s="4">
        <v>9.8939833333333294</v>
      </c>
      <c r="CI4" s="4">
        <v>5799.7066469967804</v>
      </c>
      <c r="CJ4" s="4">
        <v>1.6335352440716301E-2</v>
      </c>
      <c r="CK4" s="4">
        <v>479.92415094817301</v>
      </c>
      <c r="CL4" s="4">
        <v>479.92415094817301</v>
      </c>
      <c r="CM4" s="4" t="s">
        <v>57</v>
      </c>
      <c r="CN4" s="4">
        <v>10.0561166666667</v>
      </c>
      <c r="CO4" s="4">
        <v>355040.19077916199</v>
      </c>
      <c r="CP4" s="4">
        <v>10.0931833333333</v>
      </c>
      <c r="CQ4" s="4">
        <v>165939.61800056099</v>
      </c>
      <c r="CR4" s="4">
        <v>0.46738262965777</v>
      </c>
      <c r="CS4" s="4">
        <v>449.393580821282</v>
      </c>
      <c r="CT4" s="4">
        <v>449.393580821282</v>
      </c>
      <c r="CU4" s="4" t="s">
        <v>57</v>
      </c>
      <c r="CV4" s="4">
        <v>10.0561166666667</v>
      </c>
      <c r="CW4" s="4">
        <v>355040.19077916199</v>
      </c>
      <c r="CX4" s="4">
        <v>10.0561166666667</v>
      </c>
      <c r="CY4" s="4">
        <v>0</v>
      </c>
      <c r="CZ4" s="4">
        <v>0</v>
      </c>
      <c r="DA4" s="4" t="s">
        <v>57</v>
      </c>
      <c r="DB4" s="4" t="s">
        <v>57</v>
      </c>
      <c r="DC4" s="4" t="s">
        <v>57</v>
      </c>
      <c r="DD4" s="4">
        <v>10.0561166666667</v>
      </c>
      <c r="DE4" s="4">
        <v>355040.19077916199</v>
      </c>
      <c r="DF4" s="4">
        <v>10.1765666666667</v>
      </c>
      <c r="DG4" s="4">
        <v>126885.780500443</v>
      </c>
      <c r="DH4" s="4">
        <v>0.35738427309309001</v>
      </c>
      <c r="DI4" s="4">
        <v>515.406974672057</v>
      </c>
      <c r="DJ4" s="4">
        <v>515.406974672057</v>
      </c>
      <c r="DK4" s="4" t="s">
        <v>57</v>
      </c>
      <c r="DL4" s="4">
        <v>10.0561166666667</v>
      </c>
      <c r="DM4" s="4">
        <v>355040.19077916199</v>
      </c>
      <c r="DN4" s="4">
        <v>12.015750000000001</v>
      </c>
      <c r="DO4" s="4">
        <v>153523.76324491401</v>
      </c>
      <c r="DP4" s="4">
        <v>0.44851682088972999</v>
      </c>
      <c r="DQ4" s="4">
        <v>518.73507022336503</v>
      </c>
      <c r="DR4" s="4">
        <v>518.73507022336503</v>
      </c>
      <c r="DS4" s="4" t="s">
        <v>57</v>
      </c>
      <c r="DT4" s="4">
        <v>14.4781166666667</v>
      </c>
      <c r="DU4" s="4">
        <v>342292.09718459699</v>
      </c>
      <c r="DV4" s="4">
        <v>11.441283333333301</v>
      </c>
      <c r="DW4" s="4">
        <v>0</v>
      </c>
      <c r="DX4" s="4">
        <v>0</v>
      </c>
      <c r="DY4" s="4">
        <v>0</v>
      </c>
      <c r="DZ4" s="4">
        <v>0</v>
      </c>
      <c r="EA4" s="4" t="s">
        <v>57</v>
      </c>
      <c r="EB4" s="4">
        <v>10.0561166666667</v>
      </c>
      <c r="EC4" s="4">
        <v>355040.19077916199</v>
      </c>
      <c r="ED4" s="4">
        <v>12.363200000000001</v>
      </c>
      <c r="EE4" s="4">
        <v>160844.700427793</v>
      </c>
      <c r="EF4" s="4">
        <v>0.46990480280077701</v>
      </c>
      <c r="EG4" s="4">
        <v>464.87180342449301</v>
      </c>
      <c r="EH4" s="4">
        <v>464.87180342449301</v>
      </c>
      <c r="EI4" s="4" t="s">
        <v>57</v>
      </c>
      <c r="EJ4" s="4">
        <v>14.4781166666667</v>
      </c>
      <c r="EK4" s="4">
        <v>342292.09718459699</v>
      </c>
      <c r="EL4" s="4">
        <v>12.7398333333333</v>
      </c>
      <c r="EM4" s="4">
        <v>30.230961538462399</v>
      </c>
      <c r="EN4" s="4">
        <v>8.8319192254558294E-5</v>
      </c>
      <c r="EO4" s="4">
        <v>624.91894490301604</v>
      </c>
      <c r="EP4" s="4">
        <v>624.91894490301604</v>
      </c>
      <c r="EQ4" s="4" t="s">
        <v>57</v>
      </c>
      <c r="ER4" s="4">
        <v>14.4781166666667</v>
      </c>
      <c r="ES4" s="4">
        <v>342292.09718459699</v>
      </c>
      <c r="ET4" s="4" t="s">
        <v>57</v>
      </c>
      <c r="EU4" s="4" t="s">
        <v>57</v>
      </c>
      <c r="EV4" s="4" t="s">
        <v>57</v>
      </c>
      <c r="EW4" s="4" t="s">
        <v>57</v>
      </c>
      <c r="EX4" s="4" t="s">
        <v>57</v>
      </c>
      <c r="EY4" s="4" t="s">
        <v>57</v>
      </c>
      <c r="EZ4" s="4">
        <v>10.0561166666667</v>
      </c>
      <c r="FA4" s="4">
        <v>355040.19077916199</v>
      </c>
      <c r="FB4" s="4">
        <v>14.4781166666667</v>
      </c>
      <c r="FC4" s="4">
        <v>0</v>
      </c>
      <c r="FD4" s="4">
        <v>0</v>
      </c>
      <c r="FE4" s="4" t="s">
        <v>57</v>
      </c>
      <c r="FF4" s="4" t="s">
        <v>57</v>
      </c>
      <c r="FG4" s="4" t="s">
        <v>57</v>
      </c>
      <c r="FH4" s="4">
        <v>14.4781166666667</v>
      </c>
      <c r="FI4" s="4">
        <v>342292.09718459699</v>
      </c>
      <c r="FJ4" s="4">
        <v>14.4630333333333</v>
      </c>
      <c r="FK4" s="4">
        <v>117414.989626514</v>
      </c>
      <c r="FL4" s="4">
        <v>0.34302570989008901</v>
      </c>
      <c r="FM4" s="4">
        <v>507.57963979603102</v>
      </c>
      <c r="FN4" s="4">
        <v>507.57963979603102</v>
      </c>
      <c r="FO4" s="4" t="s">
        <v>57</v>
      </c>
      <c r="FP4" s="4">
        <v>14.4781166666667</v>
      </c>
      <c r="FQ4" s="4">
        <v>342292.09718459699</v>
      </c>
      <c r="FR4" s="4">
        <v>14.5233666666667</v>
      </c>
      <c r="FS4" s="4">
        <v>152606.80808279201</v>
      </c>
      <c r="FT4" s="4">
        <v>0.44583795342634303</v>
      </c>
      <c r="FU4" s="4">
        <v>479.04714506254402</v>
      </c>
      <c r="FV4" s="4">
        <v>479.04714506254402</v>
      </c>
      <c r="FW4" s="4" t="s">
        <v>57</v>
      </c>
      <c r="FX4" s="4">
        <v>14.4781166666667</v>
      </c>
      <c r="FY4" s="4">
        <v>342292.09718459699</v>
      </c>
      <c r="FZ4" s="4">
        <v>16.4690333333333</v>
      </c>
      <c r="GA4" s="4">
        <v>277143.43456092302</v>
      </c>
      <c r="GB4" s="4">
        <v>0.99117258780179496</v>
      </c>
      <c r="GC4" s="4">
        <v>495.957208584537</v>
      </c>
      <c r="GD4" s="4">
        <v>495.957208584537</v>
      </c>
      <c r="GE4" s="4" t="s">
        <v>57</v>
      </c>
      <c r="GF4" s="4">
        <v>17.1590666666667</v>
      </c>
      <c r="GG4" s="4">
        <v>279611.68213455798</v>
      </c>
      <c r="GH4" s="4">
        <v>17.0534833333333</v>
      </c>
      <c r="GI4" s="4">
        <v>107417.2667102</v>
      </c>
      <c r="GJ4" s="4">
        <v>0.38416587565360599</v>
      </c>
      <c r="GK4" s="4">
        <v>496.95514640135502</v>
      </c>
      <c r="GL4" s="4">
        <v>496.95514640135502</v>
      </c>
      <c r="GM4" s="4" t="s">
        <v>57</v>
      </c>
      <c r="GN4" s="4">
        <v>17.1590666666667</v>
      </c>
      <c r="GO4" s="4">
        <v>279611.68213455798</v>
      </c>
      <c r="GP4" s="4">
        <v>18.984083333333299</v>
      </c>
      <c r="GQ4" s="4">
        <v>177150.45100000201</v>
      </c>
      <c r="GR4" s="4">
        <v>0.63355883290581405</v>
      </c>
      <c r="GS4" s="4">
        <v>494.970016452876</v>
      </c>
      <c r="GT4" s="4">
        <v>494.970016452876</v>
      </c>
      <c r="GU4" s="4" t="s">
        <v>57</v>
      </c>
      <c r="GV4" s="4">
        <v>17.1590666666667</v>
      </c>
      <c r="GW4" s="4">
        <v>279611.68213455798</v>
      </c>
      <c r="GX4" s="4">
        <v>19.0595</v>
      </c>
      <c r="GY4" s="4">
        <v>153894.951279006</v>
      </c>
      <c r="GZ4" s="4">
        <v>0.55038813151214006</v>
      </c>
      <c r="HA4" s="4">
        <v>432.16217125980103</v>
      </c>
      <c r="HB4" s="4">
        <v>432.16217125980103</v>
      </c>
      <c r="HC4" s="4" t="s">
        <v>57</v>
      </c>
      <c r="HD4" s="4">
        <v>17.1590666666667</v>
      </c>
      <c r="HE4" s="4">
        <v>279611.68213455798</v>
      </c>
      <c r="HF4" s="4">
        <v>19.3913166666667</v>
      </c>
      <c r="HG4" s="4">
        <v>173101.511922354</v>
      </c>
      <c r="HH4" s="4">
        <v>0.61907825381577797</v>
      </c>
      <c r="HI4" s="4">
        <v>507.984540605652</v>
      </c>
      <c r="HJ4" s="4">
        <v>507.984540605652</v>
      </c>
      <c r="HK4" s="4" t="s">
        <v>57</v>
      </c>
      <c r="HL4" s="4">
        <v>17.1590666666667</v>
      </c>
      <c r="HM4" s="4">
        <v>279611.68213455798</v>
      </c>
    </row>
    <row r="5" spans="1:221" x14ac:dyDescent="0.2">
      <c r="A5" s="2"/>
      <c r="B5" s="2"/>
      <c r="C5" s="2" t="s">
        <v>0</v>
      </c>
      <c r="D5" s="2" t="s">
        <v>164</v>
      </c>
      <c r="E5" s="2" t="s">
        <v>7</v>
      </c>
      <c r="F5" s="2" t="s">
        <v>139</v>
      </c>
      <c r="G5" s="3">
        <v>42528.261111111096</v>
      </c>
      <c r="H5" s="4">
        <v>3.3048000000000002</v>
      </c>
      <c r="I5" s="4">
        <v>164034.03813520001</v>
      </c>
      <c r="J5" s="4">
        <v>0</v>
      </c>
      <c r="K5" s="4">
        <v>0</v>
      </c>
      <c r="L5" s="4">
        <v>0</v>
      </c>
      <c r="M5" s="4">
        <v>0</v>
      </c>
      <c r="N5" s="4">
        <v>4.9929500000000004</v>
      </c>
      <c r="O5" s="4">
        <v>0</v>
      </c>
      <c r="P5" s="4">
        <v>0</v>
      </c>
      <c r="Q5" s="4" t="s">
        <v>195</v>
      </c>
      <c r="R5" s="4" t="s">
        <v>195</v>
      </c>
      <c r="S5" s="4" t="s">
        <v>195</v>
      </c>
      <c r="T5" s="4">
        <v>4.9632333333333296</v>
      </c>
      <c r="U5" s="4">
        <v>448685.91355367901</v>
      </c>
      <c r="V5" s="4">
        <v>4.9929500000000004</v>
      </c>
      <c r="W5" s="4">
        <v>15759.580076922901</v>
      </c>
      <c r="X5" s="4">
        <v>3.5123857471040201E-2</v>
      </c>
      <c r="Y5" s="4">
        <v>37.885235353054298</v>
      </c>
      <c r="Z5" s="4">
        <v>37.885235353054298</v>
      </c>
      <c r="AA5" s="4">
        <v>6061.6376564886896</v>
      </c>
      <c r="AB5" s="4">
        <v>4.9632333333333296</v>
      </c>
      <c r="AC5" s="4">
        <v>448685.91355367901</v>
      </c>
      <c r="AD5" s="4">
        <v>6.0523666666666696</v>
      </c>
      <c r="AE5" s="4">
        <v>9398.0402364570291</v>
      </c>
      <c r="AF5" s="4">
        <v>2.0945699324551401E-2</v>
      </c>
      <c r="AG5" s="4">
        <v>37.276888982271899</v>
      </c>
      <c r="AH5" s="4">
        <v>37.276888982271899</v>
      </c>
      <c r="AI5" s="4">
        <v>5964.3022371634997</v>
      </c>
      <c r="AJ5" s="4">
        <v>4.9632333333333296</v>
      </c>
      <c r="AK5" s="4">
        <v>448685.91355367901</v>
      </c>
      <c r="AL5" s="4">
        <v>6.19593333333333</v>
      </c>
      <c r="AM5" s="4">
        <v>8936.8824999999906</v>
      </c>
      <c r="AN5" s="4">
        <v>1.99179029919129E-2</v>
      </c>
      <c r="AO5" s="4">
        <v>39.449988991881902</v>
      </c>
      <c r="AP5" s="4">
        <v>39.449988991881902</v>
      </c>
      <c r="AQ5" s="4">
        <v>6311.9982387011096</v>
      </c>
      <c r="AR5" s="4">
        <v>4.9632333333333296</v>
      </c>
      <c r="AS5" s="4">
        <v>448685.91355367901</v>
      </c>
      <c r="AT5" s="4" t="s">
        <v>57</v>
      </c>
      <c r="AU5" s="4" t="s">
        <v>57</v>
      </c>
      <c r="AV5" s="4" t="s">
        <v>57</v>
      </c>
      <c r="AW5" s="4" t="s">
        <v>57</v>
      </c>
      <c r="AX5" s="4" t="s">
        <v>57</v>
      </c>
      <c r="AY5" s="4" t="s">
        <v>57</v>
      </c>
      <c r="AZ5" s="4">
        <v>10.0561833333333</v>
      </c>
      <c r="BA5" s="4">
        <v>358445.79343568999</v>
      </c>
      <c r="BB5" s="4">
        <v>7.4450166666666702</v>
      </c>
      <c r="BC5" s="4">
        <v>8396.6050157613299</v>
      </c>
      <c r="BD5" s="4">
        <v>3.7425787650841202E-2</v>
      </c>
      <c r="BE5" s="4">
        <v>34.236544277204203</v>
      </c>
      <c r="BF5" s="4">
        <v>34.236544277204203</v>
      </c>
      <c r="BG5" s="4">
        <v>5477.8470843526602</v>
      </c>
      <c r="BH5" s="4">
        <v>7.6718333333333302</v>
      </c>
      <c r="BI5" s="4">
        <v>224353.46168519699</v>
      </c>
      <c r="BJ5" s="4">
        <v>7.7227499999999996</v>
      </c>
      <c r="BK5" s="4">
        <v>7902.2823461538401</v>
      </c>
      <c r="BL5" s="4">
        <v>3.5222466757575503E-2</v>
      </c>
      <c r="BM5" s="4">
        <v>37.8472189593572</v>
      </c>
      <c r="BN5" s="4">
        <v>37.8472189593572</v>
      </c>
      <c r="BO5" s="4">
        <v>6055.5550334971504</v>
      </c>
      <c r="BP5" s="4">
        <v>7.6718333333333302</v>
      </c>
      <c r="BQ5" s="4">
        <v>224353.46168519699</v>
      </c>
      <c r="BR5" s="4">
        <v>8.5652166666666698</v>
      </c>
      <c r="BS5" s="4">
        <v>8778.1894230767994</v>
      </c>
      <c r="BT5" s="4">
        <v>3.9126605656720201E-2</v>
      </c>
      <c r="BU5" s="4">
        <v>36.711090630787098</v>
      </c>
      <c r="BV5" s="4">
        <v>36.711090630787098</v>
      </c>
      <c r="BW5" s="4">
        <v>5873.7745009259397</v>
      </c>
      <c r="BX5" s="4">
        <v>7.6718333333333302</v>
      </c>
      <c r="BY5" s="4">
        <v>224353.46168519699</v>
      </c>
      <c r="BZ5" s="4">
        <v>8.7457499999999992</v>
      </c>
      <c r="CA5" s="4">
        <v>99.270526990115599</v>
      </c>
      <c r="CB5" s="4">
        <v>2.76947111133908E-4</v>
      </c>
      <c r="CC5" s="4">
        <v>126.05935006870099</v>
      </c>
      <c r="CD5" s="4">
        <v>126.05935006870099</v>
      </c>
      <c r="CE5" s="4">
        <v>20169.496010992101</v>
      </c>
      <c r="CF5" s="4">
        <v>10.0561833333333</v>
      </c>
      <c r="CG5" s="4">
        <v>358445.79343568999</v>
      </c>
      <c r="CH5" s="4">
        <v>9.8940333333333292</v>
      </c>
      <c r="CI5" s="4">
        <v>931.16641566265605</v>
      </c>
      <c r="CJ5" s="4">
        <v>2.5977886551198201E-3</v>
      </c>
      <c r="CK5" s="4">
        <v>65.918715296583301</v>
      </c>
      <c r="CL5" s="4">
        <v>65.918715296583301</v>
      </c>
      <c r="CM5" s="4">
        <v>10546.9944474533</v>
      </c>
      <c r="CN5" s="4">
        <v>10.0561833333333</v>
      </c>
      <c r="CO5" s="4">
        <v>358445.79343568999</v>
      </c>
      <c r="CP5" s="4">
        <v>10.093249999999999</v>
      </c>
      <c r="CQ5" s="4">
        <v>12669.058999999899</v>
      </c>
      <c r="CR5" s="4">
        <v>3.5344420919457498E-2</v>
      </c>
      <c r="CS5" s="4">
        <v>34.257223379935901</v>
      </c>
      <c r="CT5" s="4">
        <v>34.257223379935901</v>
      </c>
      <c r="CU5" s="4">
        <v>5481.1557407897399</v>
      </c>
      <c r="CV5" s="4">
        <v>10.0561833333333</v>
      </c>
      <c r="CW5" s="4">
        <v>358445.79343568999</v>
      </c>
      <c r="CX5" s="4">
        <v>10.0561833333333</v>
      </c>
      <c r="CY5" s="4">
        <v>0</v>
      </c>
      <c r="CZ5" s="4">
        <v>0</v>
      </c>
      <c r="DA5" s="4" t="s">
        <v>57</v>
      </c>
      <c r="DB5" s="4" t="s">
        <v>57</v>
      </c>
      <c r="DC5" s="4" t="s">
        <v>57</v>
      </c>
      <c r="DD5" s="4">
        <v>10.0561833333333</v>
      </c>
      <c r="DE5" s="4">
        <v>358445.79343568999</v>
      </c>
      <c r="DF5" s="4">
        <v>10.1812666666667</v>
      </c>
      <c r="DG5" s="4">
        <v>9427.0771584075301</v>
      </c>
      <c r="DH5" s="4">
        <v>2.6299868295424401E-2</v>
      </c>
      <c r="DI5" s="4">
        <v>38.131366303121702</v>
      </c>
      <c r="DJ5" s="4">
        <v>38.131366303121702</v>
      </c>
      <c r="DK5" s="4">
        <v>6101.0186084994702</v>
      </c>
      <c r="DL5" s="4">
        <v>10.0561833333333</v>
      </c>
      <c r="DM5" s="4">
        <v>358445.79343568999</v>
      </c>
      <c r="DN5" s="4">
        <v>12.020433333333299</v>
      </c>
      <c r="DO5" s="4">
        <v>11486.6269652871</v>
      </c>
      <c r="DP5" s="4">
        <v>3.3450954873214998E-2</v>
      </c>
      <c r="DQ5" s="4">
        <v>37.387517339360201</v>
      </c>
      <c r="DR5" s="4">
        <v>37.387517339360201</v>
      </c>
      <c r="DS5" s="4">
        <v>5982.0027742976299</v>
      </c>
      <c r="DT5" s="4">
        <v>14.4744166666667</v>
      </c>
      <c r="DU5" s="4">
        <v>343387.11731319601</v>
      </c>
      <c r="DV5" s="4">
        <v>12.4883333333333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10.0561833333333</v>
      </c>
      <c r="EC5" s="4">
        <v>358445.79343568999</v>
      </c>
      <c r="ED5" s="4">
        <v>12.3678833333333</v>
      </c>
      <c r="EE5" s="4">
        <v>12532.656999999899</v>
      </c>
      <c r="EF5" s="4">
        <v>3.6497167098348299E-2</v>
      </c>
      <c r="EG5" s="4">
        <v>36.866531101133198</v>
      </c>
      <c r="EH5" s="4">
        <v>36.866531101133198</v>
      </c>
      <c r="EI5" s="4">
        <v>5898.6449761813101</v>
      </c>
      <c r="EJ5" s="4">
        <v>14.4744166666667</v>
      </c>
      <c r="EK5" s="4">
        <v>343387.11731319601</v>
      </c>
      <c r="EL5" s="4">
        <v>12.736133333333299</v>
      </c>
      <c r="EM5" s="4">
        <v>37.761769230768799</v>
      </c>
      <c r="EN5" s="4">
        <v>1.0996850879623199E-4</v>
      </c>
      <c r="EO5" s="4">
        <v>4707.8686592923495</v>
      </c>
      <c r="EP5" s="4">
        <v>4707.8686592923495</v>
      </c>
      <c r="EQ5" s="4">
        <v>753258.98548677703</v>
      </c>
      <c r="ER5" s="4">
        <v>14.4744166666667</v>
      </c>
      <c r="ES5" s="4">
        <v>343387.11731319601</v>
      </c>
      <c r="ET5" s="4" t="s">
        <v>57</v>
      </c>
      <c r="EU5" s="4" t="s">
        <v>57</v>
      </c>
      <c r="EV5" s="4" t="s">
        <v>57</v>
      </c>
      <c r="EW5" s="4" t="s">
        <v>57</v>
      </c>
      <c r="EX5" s="4" t="s">
        <v>57</v>
      </c>
      <c r="EY5" s="4" t="s">
        <v>57</v>
      </c>
      <c r="EZ5" s="4">
        <v>10.0561833333333</v>
      </c>
      <c r="FA5" s="4">
        <v>358445.79343568999</v>
      </c>
      <c r="FB5" s="4">
        <v>14.4744166666667</v>
      </c>
      <c r="FC5" s="4">
        <v>0</v>
      </c>
      <c r="FD5" s="4">
        <v>0</v>
      </c>
      <c r="FE5" s="4" t="s">
        <v>57</v>
      </c>
      <c r="FF5" s="4" t="s">
        <v>57</v>
      </c>
      <c r="FG5" s="4" t="s">
        <v>57</v>
      </c>
      <c r="FH5" s="4">
        <v>14.4744166666667</v>
      </c>
      <c r="FI5" s="4">
        <v>343387.11731319601</v>
      </c>
      <c r="FJ5" s="4">
        <v>14.4593333333333</v>
      </c>
      <c r="FK5" s="4">
        <v>9583.1131229675793</v>
      </c>
      <c r="FL5" s="4">
        <v>2.7907608176887502E-2</v>
      </c>
      <c r="FM5" s="4">
        <v>37.163289977437898</v>
      </c>
      <c r="FN5" s="4">
        <v>37.163289977437898</v>
      </c>
      <c r="FO5" s="4">
        <v>5946.1263963900601</v>
      </c>
      <c r="FP5" s="4">
        <v>14.4744166666667</v>
      </c>
      <c r="FQ5" s="4">
        <v>343387.11731319601</v>
      </c>
      <c r="FR5" s="4">
        <v>14.523433333333299</v>
      </c>
      <c r="FS5" s="4">
        <v>12579.673075906299</v>
      </c>
      <c r="FT5" s="4">
        <v>3.6634085676640699E-2</v>
      </c>
      <c r="FU5" s="4">
        <v>37.801063523032298</v>
      </c>
      <c r="FV5" s="4">
        <v>37.801063523032298</v>
      </c>
      <c r="FW5" s="4">
        <v>6048.1701636851803</v>
      </c>
      <c r="FX5" s="4">
        <v>14.4744166666667</v>
      </c>
      <c r="FY5" s="4">
        <v>343387.11731319601</v>
      </c>
      <c r="FZ5" s="4">
        <v>16.4728666666667</v>
      </c>
      <c r="GA5" s="4">
        <v>21032.926249402</v>
      </c>
      <c r="GB5" s="4">
        <v>7.2026356233081498E-2</v>
      </c>
      <c r="GC5" s="4">
        <v>35.623963616888602</v>
      </c>
      <c r="GD5" s="4">
        <v>35.623963616888602</v>
      </c>
      <c r="GE5" s="4">
        <v>5699.83417870217</v>
      </c>
      <c r="GF5" s="4">
        <v>17.159133333333301</v>
      </c>
      <c r="GG5" s="4">
        <v>292017.08026626002</v>
      </c>
      <c r="GH5" s="4">
        <v>17.049783333333298</v>
      </c>
      <c r="GI5" s="4">
        <v>7619.2944560386304</v>
      </c>
      <c r="GJ5" s="4">
        <v>2.6091947940481398E-2</v>
      </c>
      <c r="GK5" s="4">
        <v>34.140062237207701</v>
      </c>
      <c r="GL5" s="4">
        <v>34.140062237207701</v>
      </c>
      <c r="GM5" s="4">
        <v>5462.4099579532203</v>
      </c>
      <c r="GN5" s="4">
        <v>17.159133333333301</v>
      </c>
      <c r="GO5" s="4">
        <v>292017.08026626002</v>
      </c>
      <c r="GP5" s="4">
        <v>18.991683333333299</v>
      </c>
      <c r="GQ5" s="4">
        <v>15137.2783535577</v>
      </c>
      <c r="GR5" s="4">
        <v>5.1836962206990203E-2</v>
      </c>
      <c r="GS5" s="4">
        <v>39.724456527293903</v>
      </c>
      <c r="GT5" s="4">
        <v>39.724456527293903</v>
      </c>
      <c r="GU5" s="4">
        <v>6355.9130443670201</v>
      </c>
      <c r="GV5" s="4">
        <v>17.159133333333301</v>
      </c>
      <c r="GW5" s="4">
        <v>292017.08026626002</v>
      </c>
      <c r="GX5" s="4">
        <v>19.063316666666701</v>
      </c>
      <c r="GY5" s="4">
        <v>13340.246587353</v>
      </c>
      <c r="GZ5" s="4">
        <v>4.56831037937558E-2</v>
      </c>
      <c r="HA5" s="4">
        <v>36.216014588264699</v>
      </c>
      <c r="HB5" s="4">
        <v>36.216014588264699</v>
      </c>
      <c r="HC5" s="4">
        <v>5794.56233412235</v>
      </c>
      <c r="HD5" s="4">
        <v>17.159133333333301</v>
      </c>
      <c r="HE5" s="4">
        <v>292017.08026626002</v>
      </c>
      <c r="HF5" s="4">
        <v>19.3989166666667</v>
      </c>
      <c r="HG5" s="4">
        <v>15210.2378055594</v>
      </c>
      <c r="HH5" s="4">
        <v>5.2086808729444101E-2</v>
      </c>
      <c r="HI5" s="4">
        <v>41.869393731483299</v>
      </c>
      <c r="HJ5" s="4">
        <v>41.869393731483299</v>
      </c>
      <c r="HK5" s="4">
        <v>6699.1029970373302</v>
      </c>
      <c r="HL5" s="4">
        <v>17.159133333333301</v>
      </c>
      <c r="HM5" s="4">
        <v>292017.08026626002</v>
      </c>
    </row>
    <row r="6" spans="1:221" x14ac:dyDescent="0.2">
      <c r="A6" s="2"/>
      <c r="B6" s="2"/>
      <c r="C6" s="2" t="s">
        <v>36</v>
      </c>
      <c r="D6" s="2" t="s">
        <v>140</v>
      </c>
      <c r="E6" s="2" t="s">
        <v>7</v>
      </c>
      <c r="F6" s="2" t="s">
        <v>146</v>
      </c>
      <c r="G6" s="3">
        <v>42528.281944444403</v>
      </c>
      <c r="H6" s="4">
        <v>3.3046333333333302</v>
      </c>
      <c r="I6" s="4">
        <v>175771.55813741501</v>
      </c>
      <c r="J6" s="4">
        <v>0</v>
      </c>
      <c r="K6" s="4">
        <v>1003.49841706134</v>
      </c>
      <c r="L6" s="4">
        <v>1003.49841706134</v>
      </c>
      <c r="M6" s="4">
        <v>80279.873364907005</v>
      </c>
      <c r="N6" s="4">
        <v>4.99278333333333</v>
      </c>
      <c r="O6" s="4">
        <v>0</v>
      </c>
      <c r="P6" s="4">
        <v>0</v>
      </c>
      <c r="Q6" s="4" t="s">
        <v>195</v>
      </c>
      <c r="R6" s="4" t="s">
        <v>195</v>
      </c>
      <c r="S6" s="4" t="s">
        <v>195</v>
      </c>
      <c r="T6" s="4">
        <v>4.9630666666666698</v>
      </c>
      <c r="U6" s="4">
        <v>476902.88342002098</v>
      </c>
      <c r="V6" s="4">
        <v>4.99278333333333</v>
      </c>
      <c r="W6" s="4">
        <v>1748.665</v>
      </c>
      <c r="X6" s="4">
        <v>3.6667108981597602E-3</v>
      </c>
      <c r="Y6" s="4">
        <v>1.8310764717750101</v>
      </c>
      <c r="Z6" s="4">
        <v>1.8310764717750101</v>
      </c>
      <c r="AA6" s="4">
        <v>146.486117742001</v>
      </c>
      <c r="AB6" s="4">
        <v>4.9630666666666698</v>
      </c>
      <c r="AC6" s="4">
        <v>476902.88342002098</v>
      </c>
      <c r="AD6" s="4">
        <v>6.0546833333333296</v>
      </c>
      <c r="AE6" s="4">
        <v>971.98599999999499</v>
      </c>
      <c r="AF6" s="4">
        <v>2.03812145783137E-3</v>
      </c>
      <c r="AG6" s="4">
        <v>1.5387928915025699</v>
      </c>
      <c r="AH6" s="4">
        <v>1.5387928915025699</v>
      </c>
      <c r="AI6" s="4">
        <v>123.103431320205</v>
      </c>
      <c r="AJ6" s="4">
        <v>4.9630666666666698</v>
      </c>
      <c r="AK6" s="4">
        <v>476902.88342002098</v>
      </c>
      <c r="AL6" s="4">
        <v>6.1982499999999998</v>
      </c>
      <c r="AM6" s="4">
        <v>915.75663696738104</v>
      </c>
      <c r="AN6" s="4">
        <v>1.9202161882524199E-3</v>
      </c>
      <c r="AO6" s="4">
        <v>3.8912380122823098</v>
      </c>
      <c r="AP6" s="4">
        <v>3.8912380122823098</v>
      </c>
      <c r="AQ6" s="4">
        <v>311.29904098258498</v>
      </c>
      <c r="AR6" s="4">
        <v>4.9630666666666698</v>
      </c>
      <c r="AS6" s="4">
        <v>476902.88342002098</v>
      </c>
      <c r="AT6" s="4">
        <v>6.6903333333333297</v>
      </c>
      <c r="AU6" s="4">
        <v>0</v>
      </c>
      <c r="AV6" s="4">
        <v>0</v>
      </c>
      <c r="AW6" s="4" t="s">
        <v>195</v>
      </c>
      <c r="AX6" s="4" t="s">
        <v>195</v>
      </c>
      <c r="AY6" s="4" t="s">
        <v>195</v>
      </c>
      <c r="AZ6" s="4">
        <v>10.0560166666667</v>
      </c>
      <c r="BA6" s="4">
        <v>386427.227260735</v>
      </c>
      <c r="BB6" s="4">
        <v>7.4448499999999997</v>
      </c>
      <c r="BC6" s="4">
        <v>1011.63014591608</v>
      </c>
      <c r="BD6" s="4">
        <v>4.2215798561469004E-3</v>
      </c>
      <c r="BE6" s="4">
        <v>3.7325578728646098</v>
      </c>
      <c r="BF6" s="4">
        <v>3.7325578728646098</v>
      </c>
      <c r="BG6" s="4">
        <v>298.60462982916903</v>
      </c>
      <c r="BH6" s="4">
        <v>7.6716666666666704</v>
      </c>
      <c r="BI6" s="4">
        <v>239633.07112219601</v>
      </c>
      <c r="BJ6" s="4">
        <v>7.72258333333333</v>
      </c>
      <c r="BK6" s="4">
        <v>853.75150000000599</v>
      </c>
      <c r="BL6" s="4">
        <v>3.5627448916041001E-3</v>
      </c>
      <c r="BM6" s="4">
        <v>1.5507190599917799</v>
      </c>
      <c r="BN6" s="4">
        <v>1.5507190599917799</v>
      </c>
      <c r="BO6" s="4">
        <v>124.057524799342</v>
      </c>
      <c r="BP6" s="4">
        <v>7.6716666666666704</v>
      </c>
      <c r="BQ6" s="4">
        <v>239633.07112219601</v>
      </c>
      <c r="BR6" s="4">
        <v>8.5696833333333302</v>
      </c>
      <c r="BS6" s="4">
        <v>884.94868786290499</v>
      </c>
      <c r="BT6" s="4">
        <v>3.6929322138998201E-3</v>
      </c>
      <c r="BU6" s="4">
        <v>1.5667306850838301</v>
      </c>
      <c r="BV6" s="4">
        <v>1.5667306850838301</v>
      </c>
      <c r="BW6" s="4">
        <v>125.33845480670701</v>
      </c>
      <c r="BX6" s="4">
        <v>7.6716666666666704</v>
      </c>
      <c r="BY6" s="4">
        <v>239633.07112219601</v>
      </c>
      <c r="BZ6" s="4">
        <v>8.8011333333333308</v>
      </c>
      <c r="CA6" s="4">
        <v>0</v>
      </c>
      <c r="CB6" s="4">
        <v>0</v>
      </c>
      <c r="CC6" s="4">
        <v>93.368584965426706</v>
      </c>
      <c r="CD6" s="4">
        <v>93.368584965426706</v>
      </c>
      <c r="CE6" s="4">
        <v>7469.4867972341399</v>
      </c>
      <c r="CF6" s="4">
        <v>10.0560166666667</v>
      </c>
      <c r="CG6" s="4">
        <v>386427.227260735</v>
      </c>
      <c r="CH6" s="4">
        <v>9.8938666666666695</v>
      </c>
      <c r="CI6" s="4">
        <v>174.27213013726401</v>
      </c>
      <c r="CJ6" s="4">
        <v>4.5098305151173202E-4</v>
      </c>
      <c r="CK6" s="4">
        <v>1.2209855497040001</v>
      </c>
      <c r="CL6" s="4">
        <v>1.2209855497040001</v>
      </c>
      <c r="CM6" s="4">
        <v>97.678843976320096</v>
      </c>
      <c r="CN6" s="4">
        <v>10.0560166666667</v>
      </c>
      <c r="CO6" s="4">
        <v>386427.227260735</v>
      </c>
      <c r="CP6" s="4">
        <v>10.093083333333301</v>
      </c>
      <c r="CQ6" s="4">
        <v>1390.8887652866999</v>
      </c>
      <c r="CR6" s="4">
        <v>3.5993549811339201E-3</v>
      </c>
      <c r="CS6" s="4">
        <v>3.7540623774485602</v>
      </c>
      <c r="CT6" s="4">
        <v>3.7540623774485602</v>
      </c>
      <c r="CU6" s="4">
        <v>300.32499019588499</v>
      </c>
      <c r="CV6" s="4">
        <v>10.0560166666667</v>
      </c>
      <c r="CW6" s="4">
        <v>386427.227260735</v>
      </c>
      <c r="CX6" s="4">
        <v>10.0560166666667</v>
      </c>
      <c r="CY6" s="4">
        <v>0</v>
      </c>
      <c r="CZ6" s="4">
        <v>0</v>
      </c>
      <c r="DA6" s="4" t="s">
        <v>57</v>
      </c>
      <c r="DB6" s="4" t="s">
        <v>57</v>
      </c>
      <c r="DC6" s="4" t="s">
        <v>57</v>
      </c>
      <c r="DD6" s="4">
        <v>10.0560166666667</v>
      </c>
      <c r="DE6" s="4">
        <v>386427.227260735</v>
      </c>
      <c r="DF6" s="4">
        <v>10.1857333333333</v>
      </c>
      <c r="DG6" s="4">
        <v>726.81764750587695</v>
      </c>
      <c r="DH6" s="4">
        <v>1.88086551938399E-3</v>
      </c>
      <c r="DI6" s="4">
        <v>2.9300876055647902</v>
      </c>
      <c r="DJ6" s="4">
        <v>2.9300876055647902</v>
      </c>
      <c r="DK6" s="4">
        <v>234.40700844518301</v>
      </c>
      <c r="DL6" s="4">
        <v>10.0560166666667</v>
      </c>
      <c r="DM6" s="4">
        <v>386427.227260735</v>
      </c>
      <c r="DN6" s="4">
        <v>12.029533333333299</v>
      </c>
      <c r="DO6" s="4">
        <v>845.76183369006401</v>
      </c>
      <c r="DP6" s="4">
        <v>2.3340691897750501E-3</v>
      </c>
      <c r="DQ6" s="4">
        <v>1.3015897711819699</v>
      </c>
      <c r="DR6" s="4">
        <v>1.3015897711819699</v>
      </c>
      <c r="DS6" s="4">
        <v>104.127181694557</v>
      </c>
      <c r="DT6" s="4">
        <v>14.47425</v>
      </c>
      <c r="DU6" s="4">
        <v>362355.08244362503</v>
      </c>
      <c r="DV6" s="4" t="s">
        <v>57</v>
      </c>
      <c r="DW6" s="4" t="s">
        <v>57</v>
      </c>
      <c r="DX6" s="4" t="s">
        <v>57</v>
      </c>
      <c r="DY6" s="4" t="s">
        <v>57</v>
      </c>
      <c r="DZ6" s="4" t="s">
        <v>57</v>
      </c>
      <c r="EA6" s="4" t="s">
        <v>57</v>
      </c>
      <c r="EB6" s="4">
        <v>10.0560166666667</v>
      </c>
      <c r="EC6" s="4">
        <v>386427.227260735</v>
      </c>
      <c r="ED6" s="4">
        <v>12.372350000000001</v>
      </c>
      <c r="EE6" s="4">
        <v>883.87146724787999</v>
      </c>
      <c r="EF6" s="4">
        <v>2.43924125829087E-3</v>
      </c>
      <c r="EG6" s="4">
        <v>3.2331323717419198</v>
      </c>
      <c r="EH6" s="4">
        <v>3.2331323717419198</v>
      </c>
      <c r="EI6" s="4">
        <v>258.65058973935402</v>
      </c>
      <c r="EJ6" s="4">
        <v>14.47425</v>
      </c>
      <c r="EK6" s="4">
        <v>362355.08244362503</v>
      </c>
      <c r="EL6" s="4">
        <v>12.7359666666667</v>
      </c>
      <c r="EM6" s="4">
        <v>28.4056153846158</v>
      </c>
      <c r="EN6" s="4">
        <v>7.8391657136574406E-5</v>
      </c>
      <c r="EO6" s="4">
        <v>0</v>
      </c>
      <c r="EP6" s="4">
        <v>0</v>
      </c>
      <c r="EQ6" s="4">
        <v>0</v>
      </c>
      <c r="ER6" s="4">
        <v>14.47425</v>
      </c>
      <c r="ES6" s="4">
        <v>362355.08244362503</v>
      </c>
      <c r="ET6" s="4" t="s">
        <v>57</v>
      </c>
      <c r="EU6" s="4" t="s">
        <v>57</v>
      </c>
      <c r="EV6" s="4" t="s">
        <v>57</v>
      </c>
      <c r="EW6" s="4" t="s">
        <v>57</v>
      </c>
      <c r="EX6" s="4" t="s">
        <v>57</v>
      </c>
      <c r="EY6" s="4" t="s">
        <v>57</v>
      </c>
      <c r="EZ6" s="4">
        <v>10.0560166666667</v>
      </c>
      <c r="FA6" s="4">
        <v>386427.227260735</v>
      </c>
      <c r="FB6" s="4">
        <v>14.47425</v>
      </c>
      <c r="FC6" s="4">
        <v>0</v>
      </c>
      <c r="FD6" s="4">
        <v>0</v>
      </c>
      <c r="FE6" s="4" t="s">
        <v>57</v>
      </c>
      <c r="FF6" s="4" t="s">
        <v>57</v>
      </c>
      <c r="FG6" s="4" t="s">
        <v>57</v>
      </c>
      <c r="FH6" s="4">
        <v>14.47425</v>
      </c>
      <c r="FI6" s="4">
        <v>362355.08244362503</v>
      </c>
      <c r="FJ6" s="4">
        <v>14.470466666666701</v>
      </c>
      <c r="FK6" s="4">
        <v>1461.43607692307</v>
      </c>
      <c r="FL6" s="4">
        <v>4.0331601452021602E-3</v>
      </c>
      <c r="FM6" s="4">
        <v>1.52290424288328</v>
      </c>
      <c r="FN6" s="4">
        <v>1.52290424288328</v>
      </c>
      <c r="FO6" s="4">
        <v>121.832339430662</v>
      </c>
      <c r="FP6" s="4">
        <v>14.47425</v>
      </c>
      <c r="FQ6" s="4">
        <v>362355.08244362503</v>
      </c>
      <c r="FR6" s="4">
        <v>14.5232666666667</v>
      </c>
      <c r="FS6" s="4">
        <v>909.57626923075702</v>
      </c>
      <c r="FT6" s="4">
        <v>2.5101794159938899E-3</v>
      </c>
      <c r="FU6" s="4">
        <v>1.0051260673728899</v>
      </c>
      <c r="FV6" s="4">
        <v>1.0051260673728899</v>
      </c>
      <c r="FW6" s="4">
        <v>80.410085389831096</v>
      </c>
      <c r="FX6" s="4">
        <v>14.47425</v>
      </c>
      <c r="FY6" s="4">
        <v>362355.08244362503</v>
      </c>
      <c r="FZ6" s="4">
        <v>16.536799999999999</v>
      </c>
      <c r="GA6" s="4">
        <v>1187.8985</v>
      </c>
      <c r="GB6" s="4">
        <v>4.0657159802623896E-3</v>
      </c>
      <c r="GC6" s="4">
        <v>1.58744039221556</v>
      </c>
      <c r="GD6" s="4">
        <v>1.58744039221556</v>
      </c>
      <c r="GE6" s="4">
        <v>126.99523137724501</v>
      </c>
      <c r="GF6" s="4">
        <v>17.155200000000001</v>
      </c>
      <c r="GG6" s="4">
        <v>292174.49171728297</v>
      </c>
      <c r="GH6" s="4">
        <v>17.05715</v>
      </c>
      <c r="GI6" s="4">
        <v>263.57200000000103</v>
      </c>
      <c r="GJ6" s="4">
        <v>9.0210476092841504E-4</v>
      </c>
      <c r="GK6" s="4">
        <v>1.58187106790628</v>
      </c>
      <c r="GL6" s="4">
        <v>1.58187106790628</v>
      </c>
      <c r="GM6" s="4">
        <v>126.549685432503</v>
      </c>
      <c r="GN6" s="4">
        <v>17.155200000000001</v>
      </c>
      <c r="GO6" s="4">
        <v>292174.49171728297</v>
      </c>
      <c r="GP6" s="4">
        <v>19.0179166666667</v>
      </c>
      <c r="GQ6" s="4">
        <v>900.63714968553302</v>
      </c>
      <c r="GR6" s="4">
        <v>3.08253175830633E-3</v>
      </c>
      <c r="GS6" s="4">
        <v>1.5700753591924901</v>
      </c>
      <c r="GT6" s="4">
        <v>1.5700753591924901</v>
      </c>
      <c r="GU6" s="4">
        <v>125.60602873539899</v>
      </c>
      <c r="GV6" s="4">
        <v>17.155200000000001</v>
      </c>
      <c r="GW6" s="4">
        <v>292174.49171728297</v>
      </c>
      <c r="GX6" s="4">
        <v>19.0820166666667</v>
      </c>
      <c r="GY6" s="4">
        <v>714.05550000000198</v>
      </c>
      <c r="GZ6" s="4">
        <v>2.4439351149481699E-3</v>
      </c>
      <c r="HA6" s="4">
        <v>2.2944530507422498</v>
      </c>
      <c r="HB6" s="4">
        <v>2.2944530507422498</v>
      </c>
      <c r="HC6" s="4">
        <v>183.55624405937999</v>
      </c>
      <c r="HD6" s="4">
        <v>17.155200000000001</v>
      </c>
      <c r="HE6" s="4">
        <v>292174.49171728297</v>
      </c>
      <c r="HF6" s="4">
        <v>19.4213666666667</v>
      </c>
      <c r="HG6" s="4">
        <v>823.15300000000002</v>
      </c>
      <c r="HH6" s="4">
        <v>2.8173335569503001E-3</v>
      </c>
      <c r="HI6" s="4">
        <v>1.36569856030954</v>
      </c>
      <c r="HJ6" s="4">
        <v>1.36569856030954</v>
      </c>
      <c r="HK6" s="4">
        <v>109.255884824763</v>
      </c>
      <c r="HL6" s="4">
        <v>17.155200000000001</v>
      </c>
      <c r="HM6" s="4">
        <v>292174.49171728297</v>
      </c>
    </row>
    <row r="7" spans="1:221" x14ac:dyDescent="0.2">
      <c r="A7" s="2"/>
      <c r="B7" s="2"/>
      <c r="C7" s="2" t="s">
        <v>182</v>
      </c>
      <c r="D7" s="2" t="s">
        <v>110</v>
      </c>
      <c r="E7" s="2" t="s">
        <v>7</v>
      </c>
      <c r="F7" s="2" t="s">
        <v>144</v>
      </c>
      <c r="G7" s="3">
        <v>42528.302777777797</v>
      </c>
      <c r="H7" s="4">
        <v>3.302</v>
      </c>
      <c r="I7" s="4">
        <v>165569.91494469601</v>
      </c>
      <c r="J7" s="4">
        <v>0</v>
      </c>
      <c r="K7" s="4">
        <v>0</v>
      </c>
      <c r="L7" s="4">
        <v>0</v>
      </c>
      <c r="M7" s="4">
        <v>0</v>
      </c>
      <c r="N7" s="4">
        <v>4.9876833333333304</v>
      </c>
      <c r="O7" s="4">
        <v>0</v>
      </c>
      <c r="P7" s="4">
        <v>0</v>
      </c>
      <c r="Q7" s="4" t="s">
        <v>195</v>
      </c>
      <c r="R7" s="4" t="s">
        <v>195</v>
      </c>
      <c r="S7" s="4" t="s">
        <v>195</v>
      </c>
      <c r="T7" s="4">
        <v>4.9604499999999998</v>
      </c>
      <c r="U7" s="4">
        <v>451491.567612916</v>
      </c>
      <c r="V7" s="4">
        <v>4.9876833333333304</v>
      </c>
      <c r="W7" s="4">
        <v>2142.7775000000001</v>
      </c>
      <c r="X7" s="4">
        <v>4.7459967222180698E-3</v>
      </c>
      <c r="Y7" s="4">
        <v>3.0680844912009602</v>
      </c>
      <c r="Z7" s="4">
        <v>3.0680844912009602</v>
      </c>
      <c r="AA7" s="4">
        <v>78.542962974744697</v>
      </c>
      <c r="AB7" s="4">
        <v>4.9604499999999998</v>
      </c>
      <c r="AC7" s="4">
        <v>451491.567612916</v>
      </c>
      <c r="AD7" s="4">
        <v>6.05453333333333</v>
      </c>
      <c r="AE7" s="4">
        <v>1271.4159873108099</v>
      </c>
      <c r="AF7" s="4">
        <v>2.81603484652642E-3</v>
      </c>
      <c r="AG7" s="4">
        <v>3.0091633234770199</v>
      </c>
      <c r="AH7" s="4">
        <v>3.0091633234770199</v>
      </c>
      <c r="AI7" s="4">
        <v>77.034581081011595</v>
      </c>
      <c r="AJ7" s="4">
        <v>4.9604499999999998</v>
      </c>
      <c r="AK7" s="4">
        <v>451491.567612916</v>
      </c>
      <c r="AL7" s="4">
        <v>6.1956166666666697</v>
      </c>
      <c r="AM7" s="4">
        <v>1084.09839836741</v>
      </c>
      <c r="AN7" s="4">
        <v>2.4011487171270102E-3</v>
      </c>
      <c r="AO7" s="4">
        <v>4.8414356803938796</v>
      </c>
      <c r="AP7" s="4">
        <v>4.8414356803938796</v>
      </c>
      <c r="AQ7" s="4">
        <v>123.94075341808301</v>
      </c>
      <c r="AR7" s="4">
        <v>4.9604499999999998</v>
      </c>
      <c r="AS7" s="4">
        <v>451491.567612916</v>
      </c>
      <c r="AT7" s="4">
        <v>6.97255</v>
      </c>
      <c r="AU7" s="4">
        <v>0</v>
      </c>
      <c r="AV7" s="4">
        <v>0</v>
      </c>
      <c r="AW7" s="4" t="s">
        <v>195</v>
      </c>
      <c r="AX7" s="4" t="s">
        <v>195</v>
      </c>
      <c r="AY7" s="4" t="s">
        <v>195</v>
      </c>
      <c r="AZ7" s="4">
        <v>10.0558666666667</v>
      </c>
      <c r="BA7" s="4">
        <v>358560.55495763599</v>
      </c>
      <c r="BB7" s="4">
        <v>7.4447000000000001</v>
      </c>
      <c r="BC7" s="4">
        <v>1209.20027827647</v>
      </c>
      <c r="BD7" s="4">
        <v>5.2899639843386904E-3</v>
      </c>
      <c r="BE7" s="4">
        <v>4.7140592272255599</v>
      </c>
      <c r="BF7" s="4">
        <v>4.7140592272255599</v>
      </c>
      <c r="BG7" s="4">
        <v>120.67991621697399</v>
      </c>
      <c r="BH7" s="4">
        <v>7.6715166666666699</v>
      </c>
      <c r="BI7" s="4">
        <v>228583.839484803</v>
      </c>
      <c r="BJ7" s="4">
        <v>7.7224333333333304</v>
      </c>
      <c r="BK7" s="4">
        <v>1097.2521153846201</v>
      </c>
      <c r="BL7" s="4">
        <v>4.8002173638244704E-3</v>
      </c>
      <c r="BM7" s="4">
        <v>2.9694276529971599</v>
      </c>
      <c r="BN7" s="4">
        <v>2.9694276529971599</v>
      </c>
      <c r="BO7" s="4">
        <v>76.017347916727303</v>
      </c>
      <c r="BP7" s="4">
        <v>7.6715166666666699</v>
      </c>
      <c r="BQ7" s="4">
        <v>228583.839484803</v>
      </c>
      <c r="BR7" s="4">
        <v>8.5695333333333306</v>
      </c>
      <c r="BS7" s="4">
        <v>1207.4208076923301</v>
      </c>
      <c r="BT7" s="4">
        <v>5.2821792232280703E-3</v>
      </c>
      <c r="BU7" s="4">
        <v>3.1430016023116201</v>
      </c>
      <c r="BV7" s="4">
        <v>3.1430016023116201</v>
      </c>
      <c r="BW7" s="4">
        <v>80.460841019177494</v>
      </c>
      <c r="BX7" s="4">
        <v>7.6715166666666699</v>
      </c>
      <c r="BY7" s="4">
        <v>228583.839484803</v>
      </c>
      <c r="BZ7" s="4">
        <v>8.7361833333333294</v>
      </c>
      <c r="CA7" s="4">
        <v>0</v>
      </c>
      <c r="CB7" s="4">
        <v>0</v>
      </c>
      <c r="CC7" s="4">
        <v>93.368584965426706</v>
      </c>
      <c r="CD7" s="4">
        <v>93.368584965426706</v>
      </c>
      <c r="CE7" s="4">
        <v>2390.2357751149202</v>
      </c>
      <c r="CF7" s="4">
        <v>10.0558666666667</v>
      </c>
      <c r="CG7" s="4">
        <v>358560.55495763599</v>
      </c>
      <c r="CH7" s="4">
        <v>9.8983500000000006</v>
      </c>
      <c r="CI7" s="4">
        <v>188.31237853600999</v>
      </c>
      <c r="CJ7" s="4">
        <v>5.2518989033319304E-4</v>
      </c>
      <c r="CK7" s="4">
        <v>3.45733801467438</v>
      </c>
      <c r="CL7" s="4">
        <v>3.45733801467438</v>
      </c>
      <c r="CM7" s="4">
        <v>88.507853175664295</v>
      </c>
      <c r="CN7" s="4">
        <v>10.0558666666667</v>
      </c>
      <c r="CO7" s="4">
        <v>358560.55495763599</v>
      </c>
      <c r="CP7" s="4">
        <v>10.092933333333299</v>
      </c>
      <c r="CQ7" s="4">
        <v>1782.8396472709701</v>
      </c>
      <c r="CR7" s="4">
        <v>4.97221354279089E-3</v>
      </c>
      <c r="CS7" s="4">
        <v>5.0732130707004197</v>
      </c>
      <c r="CT7" s="4">
        <v>5.0732130707004197</v>
      </c>
      <c r="CU7" s="4">
        <v>129.874254609931</v>
      </c>
      <c r="CV7" s="4">
        <v>10.0558666666667</v>
      </c>
      <c r="CW7" s="4">
        <v>358560.55495763599</v>
      </c>
      <c r="CX7" s="4">
        <v>10.0558666666667</v>
      </c>
      <c r="CY7" s="4">
        <v>358560.55495763599</v>
      </c>
      <c r="CZ7" s="4">
        <v>1</v>
      </c>
      <c r="DA7" s="4" t="s">
        <v>57</v>
      </c>
      <c r="DB7" s="4" t="s">
        <v>57</v>
      </c>
      <c r="DC7" s="4" t="s">
        <v>57</v>
      </c>
      <c r="DD7" s="4">
        <v>10.0558666666667</v>
      </c>
      <c r="DE7" s="4">
        <v>358560.55495763599</v>
      </c>
      <c r="DF7" s="4">
        <v>10.180949999999999</v>
      </c>
      <c r="DG7" s="4">
        <v>1037.4070902409601</v>
      </c>
      <c r="DH7" s="4">
        <v>2.8932549213717298E-3</v>
      </c>
      <c r="DI7" s="4">
        <v>4.3895002530292704</v>
      </c>
      <c r="DJ7" s="4">
        <v>4.3895002530292704</v>
      </c>
      <c r="DK7" s="4">
        <v>112.37120647754899</v>
      </c>
      <c r="DL7" s="4">
        <v>10.0558666666667</v>
      </c>
      <c r="DM7" s="4">
        <v>358560.55495763599</v>
      </c>
      <c r="DN7" s="4">
        <v>12.024749999999999</v>
      </c>
      <c r="DO7" s="4">
        <v>1476.3505382374301</v>
      </c>
      <c r="DP7" s="4">
        <v>4.3213178919133399E-3</v>
      </c>
      <c r="DQ7" s="4">
        <v>3.60618135064979</v>
      </c>
      <c r="DR7" s="4">
        <v>3.60618135064979</v>
      </c>
      <c r="DS7" s="4">
        <v>92.318242576634503</v>
      </c>
      <c r="DT7" s="4">
        <v>14.4741</v>
      </c>
      <c r="DU7" s="4">
        <v>341643.58539791399</v>
      </c>
      <c r="DV7" s="4">
        <v>12.474116666666699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10.0558666666667</v>
      </c>
      <c r="EC7" s="4">
        <v>358560.55495763599</v>
      </c>
      <c r="ED7" s="4">
        <v>12.372199999999999</v>
      </c>
      <c r="EE7" s="4">
        <v>1408.2354761904701</v>
      </c>
      <c r="EF7" s="4">
        <v>4.1219432659632396E-3</v>
      </c>
      <c r="EG7" s="4">
        <v>4.8948597427090501</v>
      </c>
      <c r="EH7" s="4">
        <v>4.8948597427090501</v>
      </c>
      <c r="EI7" s="4">
        <v>125.308409413352</v>
      </c>
      <c r="EJ7" s="4">
        <v>14.4741</v>
      </c>
      <c r="EK7" s="4">
        <v>341643.58539791399</v>
      </c>
      <c r="EL7" s="4">
        <v>12.7358166666667</v>
      </c>
      <c r="EM7" s="4">
        <v>41.967961538460898</v>
      </c>
      <c r="EN7" s="4">
        <v>1.2284135670096301E-4</v>
      </c>
      <c r="EO7" s="4">
        <v>7135.6215435382201</v>
      </c>
      <c r="EP7" s="4">
        <v>7135.6215435382201</v>
      </c>
      <c r="EQ7" s="4">
        <v>182671.91151457801</v>
      </c>
      <c r="ER7" s="4">
        <v>14.4741</v>
      </c>
      <c r="ES7" s="4">
        <v>341643.58539791399</v>
      </c>
      <c r="ET7" s="4" t="s">
        <v>57</v>
      </c>
      <c r="EU7" s="4" t="s">
        <v>57</v>
      </c>
      <c r="EV7" s="4" t="s">
        <v>57</v>
      </c>
      <c r="EW7" s="4" t="s">
        <v>57</v>
      </c>
      <c r="EX7" s="4" t="s">
        <v>57</v>
      </c>
      <c r="EY7" s="4" t="s">
        <v>57</v>
      </c>
      <c r="EZ7" s="4">
        <v>10.0558666666667</v>
      </c>
      <c r="FA7" s="4">
        <v>358560.55495763599</v>
      </c>
      <c r="FB7" s="4">
        <v>14.4741</v>
      </c>
      <c r="FC7" s="4">
        <v>0</v>
      </c>
      <c r="FD7" s="4">
        <v>0</v>
      </c>
      <c r="FE7" s="4" t="s">
        <v>57</v>
      </c>
      <c r="FF7" s="4" t="s">
        <v>57</v>
      </c>
      <c r="FG7" s="4" t="s">
        <v>57</v>
      </c>
      <c r="FH7" s="4">
        <v>14.4741</v>
      </c>
      <c r="FI7" s="4">
        <v>341643.58539791399</v>
      </c>
      <c r="FJ7" s="4">
        <v>14.4627833333333</v>
      </c>
      <c r="FK7" s="4">
        <v>1818.0236002440099</v>
      </c>
      <c r="FL7" s="4">
        <v>5.3214041707428999E-3</v>
      </c>
      <c r="FM7" s="4">
        <v>3.44602782377497</v>
      </c>
      <c r="FN7" s="4">
        <v>3.44602782377497</v>
      </c>
      <c r="FO7" s="4">
        <v>88.218312288639098</v>
      </c>
      <c r="FP7" s="4">
        <v>14.4741</v>
      </c>
      <c r="FQ7" s="4">
        <v>341643.58539791399</v>
      </c>
      <c r="FR7" s="4">
        <v>14.5193333333333</v>
      </c>
      <c r="FS7" s="4">
        <v>1624.7077692307701</v>
      </c>
      <c r="FT7" s="4">
        <v>4.7555635131813403E-3</v>
      </c>
      <c r="FU7" s="4">
        <v>3.42633224971796</v>
      </c>
      <c r="FV7" s="4">
        <v>3.42633224971796</v>
      </c>
      <c r="FW7" s="4">
        <v>87.714105592779802</v>
      </c>
      <c r="FX7" s="4">
        <v>14.4741</v>
      </c>
      <c r="FY7" s="4">
        <v>341643.58539791399</v>
      </c>
      <c r="FZ7" s="4">
        <v>16.4801</v>
      </c>
      <c r="GA7" s="4">
        <v>2264.5500000000502</v>
      </c>
      <c r="GB7" s="4">
        <v>8.05122634957375E-3</v>
      </c>
      <c r="GC7" s="4">
        <v>3.5834915733492401</v>
      </c>
      <c r="GD7" s="4">
        <v>3.5834915733492401</v>
      </c>
      <c r="GE7" s="4">
        <v>91.737384277740702</v>
      </c>
      <c r="GF7" s="4">
        <v>17.155049999999999</v>
      </c>
      <c r="GG7" s="4">
        <v>281267.71024391003</v>
      </c>
      <c r="GH7" s="4">
        <v>17.053233333333299</v>
      </c>
      <c r="GI7" s="4">
        <v>826.96293476119001</v>
      </c>
      <c r="GJ7" s="4">
        <v>2.9401275178158998E-3</v>
      </c>
      <c r="GK7" s="4">
        <v>4.2160412790170101</v>
      </c>
      <c r="GL7" s="4">
        <v>4.2160412790170101</v>
      </c>
      <c r="GM7" s="4">
        <v>107.93065674283601</v>
      </c>
      <c r="GN7" s="4">
        <v>17.155049999999999</v>
      </c>
      <c r="GO7" s="4">
        <v>281267.71024391003</v>
      </c>
      <c r="GP7" s="4">
        <v>19.0139833333333</v>
      </c>
      <c r="GQ7" s="4">
        <v>1536.00111981133</v>
      </c>
      <c r="GR7" s="4">
        <v>5.4609934374597602E-3</v>
      </c>
      <c r="GS7" s="4">
        <v>3.4314186805068401</v>
      </c>
      <c r="GT7" s="4">
        <v>3.4314186805068401</v>
      </c>
      <c r="GU7" s="4">
        <v>87.844318220975097</v>
      </c>
      <c r="GV7" s="4">
        <v>17.155049999999999</v>
      </c>
      <c r="GW7" s="4">
        <v>281267.71024391003</v>
      </c>
      <c r="GX7" s="4">
        <v>19.0780833333333</v>
      </c>
      <c r="GY7" s="4">
        <v>1223.12533557445</v>
      </c>
      <c r="GZ7" s="4">
        <v>4.3486162507376898E-3</v>
      </c>
      <c r="HA7" s="4">
        <v>3.7886945066079001</v>
      </c>
      <c r="HB7" s="4">
        <v>3.7886945066079001</v>
      </c>
      <c r="HC7" s="4">
        <v>96.990579369162305</v>
      </c>
      <c r="HD7" s="4">
        <v>17.155049999999999</v>
      </c>
      <c r="HE7" s="4">
        <v>281267.71024391003</v>
      </c>
      <c r="HF7" s="4">
        <v>19.417449999999999</v>
      </c>
      <c r="HG7" s="4">
        <v>1468.84250000001</v>
      </c>
      <c r="HH7" s="4">
        <v>5.2222222690484297E-3</v>
      </c>
      <c r="HI7" s="4">
        <v>3.3427214324711501</v>
      </c>
      <c r="HJ7" s="4">
        <v>3.3427214324711501</v>
      </c>
      <c r="HK7" s="4">
        <v>85.573668671261402</v>
      </c>
      <c r="HL7" s="4">
        <v>17.155049999999999</v>
      </c>
      <c r="HM7" s="4">
        <v>281267.71024391003</v>
      </c>
    </row>
    <row r="8" spans="1:221" x14ac:dyDescent="0.2">
      <c r="A8" s="2"/>
      <c r="B8" s="2"/>
      <c r="C8" s="2" t="s">
        <v>69</v>
      </c>
      <c r="D8" s="2" t="s">
        <v>85</v>
      </c>
      <c r="E8" s="2" t="s">
        <v>7</v>
      </c>
      <c r="F8" s="2" t="s">
        <v>134</v>
      </c>
      <c r="G8" s="3">
        <v>42528.323611111096</v>
      </c>
      <c r="H8" s="4">
        <v>3.3021500000000001</v>
      </c>
      <c r="I8" s="4">
        <v>186938.72875765999</v>
      </c>
      <c r="J8" s="4">
        <v>0</v>
      </c>
      <c r="K8" s="4">
        <v>9687.2845382406394</v>
      </c>
      <c r="L8" s="4">
        <v>9687.2845382406394</v>
      </c>
      <c r="M8" s="4">
        <v>77498.276305925101</v>
      </c>
      <c r="N8" s="4">
        <v>4.99278333333333</v>
      </c>
      <c r="O8" s="4">
        <v>0</v>
      </c>
      <c r="P8" s="4">
        <v>0</v>
      </c>
      <c r="Q8" s="4" t="s">
        <v>195</v>
      </c>
      <c r="R8" s="4" t="s">
        <v>195</v>
      </c>
      <c r="S8" s="4" t="s">
        <v>195</v>
      </c>
      <c r="T8" s="4">
        <v>4.95813333333333</v>
      </c>
      <c r="U8" s="4">
        <v>510954.55396484502</v>
      </c>
      <c r="V8" s="4">
        <v>4.99278333333333</v>
      </c>
      <c r="W8" s="4">
        <v>5990.9197389443298</v>
      </c>
      <c r="X8" s="4">
        <v>1.17249561481676E-2</v>
      </c>
      <c r="Y8" s="4">
        <v>11.0669190767291</v>
      </c>
      <c r="Z8" s="4">
        <v>11.0669190767291</v>
      </c>
      <c r="AA8" s="4">
        <v>88.535352613833098</v>
      </c>
      <c r="AB8" s="4">
        <v>4.95813333333333</v>
      </c>
      <c r="AC8" s="4">
        <v>510954.55396484502</v>
      </c>
      <c r="AD8" s="4">
        <v>6.0497333333333296</v>
      </c>
      <c r="AE8" s="4">
        <v>3644.1555880666901</v>
      </c>
      <c r="AF8" s="4">
        <v>7.1320542302426102E-3</v>
      </c>
      <c r="AG8" s="4">
        <v>11.1670731600599</v>
      </c>
      <c r="AH8" s="4">
        <v>11.1670731600599</v>
      </c>
      <c r="AI8" s="4">
        <v>89.336585280479198</v>
      </c>
      <c r="AJ8" s="4">
        <v>4.95813333333333</v>
      </c>
      <c r="AK8" s="4">
        <v>510954.55396484502</v>
      </c>
      <c r="AL8" s="4">
        <v>6.1957666666666702</v>
      </c>
      <c r="AM8" s="4">
        <v>3182.94326713705</v>
      </c>
      <c r="AN8" s="4">
        <v>6.2294058100440097E-3</v>
      </c>
      <c r="AO8" s="4">
        <v>12.4050766159187</v>
      </c>
      <c r="AP8" s="4">
        <v>12.4050766159187</v>
      </c>
      <c r="AQ8" s="4">
        <v>99.240612927349801</v>
      </c>
      <c r="AR8" s="4">
        <v>4.95813333333333</v>
      </c>
      <c r="AS8" s="4">
        <v>510954.55396484502</v>
      </c>
      <c r="AT8" s="4" t="s">
        <v>57</v>
      </c>
      <c r="AU8" s="4" t="s">
        <v>57</v>
      </c>
      <c r="AV8" s="4" t="s">
        <v>57</v>
      </c>
      <c r="AW8" s="4" t="s">
        <v>57</v>
      </c>
      <c r="AX8" s="4" t="s">
        <v>57</v>
      </c>
      <c r="AY8" s="4" t="s">
        <v>57</v>
      </c>
      <c r="AZ8" s="4">
        <v>10.0560166666667</v>
      </c>
      <c r="BA8" s="4">
        <v>399114.28780281602</v>
      </c>
      <c r="BB8" s="4">
        <v>7.4448499999999997</v>
      </c>
      <c r="BC8" s="4">
        <v>3333.2422826811999</v>
      </c>
      <c r="BD8" s="4">
        <v>1.3076809140061501E-2</v>
      </c>
      <c r="BE8" s="4">
        <v>11.867665186793801</v>
      </c>
      <c r="BF8" s="4">
        <v>11.867665186793801</v>
      </c>
      <c r="BG8" s="4">
        <v>94.941321494350206</v>
      </c>
      <c r="BH8" s="4">
        <v>7.6716666666666704</v>
      </c>
      <c r="BI8" s="4">
        <v>254897.218960673</v>
      </c>
      <c r="BJ8" s="4">
        <v>7.72258333333333</v>
      </c>
      <c r="BK8" s="4">
        <v>3180.7155384615598</v>
      </c>
      <c r="BL8" s="4">
        <v>1.2478423858175901E-2</v>
      </c>
      <c r="BM8" s="4">
        <v>11.772158846573401</v>
      </c>
      <c r="BN8" s="4">
        <v>11.772158846573401</v>
      </c>
      <c r="BO8" s="4">
        <v>94.177270772587505</v>
      </c>
      <c r="BP8" s="4">
        <v>7.6716666666666704</v>
      </c>
      <c r="BQ8" s="4">
        <v>254897.218960673</v>
      </c>
      <c r="BR8" s="4">
        <v>8.5696833333333302</v>
      </c>
      <c r="BS8" s="4">
        <v>3596.20096153847</v>
      </c>
      <c r="BT8" s="4">
        <v>1.4108435455678E-2</v>
      </c>
      <c r="BU8" s="4">
        <v>11.897192062038799</v>
      </c>
      <c r="BV8" s="4">
        <v>11.897192062038799</v>
      </c>
      <c r="BW8" s="4">
        <v>95.177536496310296</v>
      </c>
      <c r="BX8" s="4">
        <v>7.6716666666666704</v>
      </c>
      <c r="BY8" s="4">
        <v>254897.218960673</v>
      </c>
      <c r="BZ8" s="4">
        <v>8.7548499999999994</v>
      </c>
      <c r="CA8" s="4">
        <v>0</v>
      </c>
      <c r="CB8" s="4">
        <v>0</v>
      </c>
      <c r="CC8" s="4">
        <v>93.368584965426706</v>
      </c>
      <c r="CD8" s="4">
        <v>93.368584965426706</v>
      </c>
      <c r="CE8" s="4">
        <v>746.94867972341399</v>
      </c>
      <c r="CF8" s="4">
        <v>10.0560166666667</v>
      </c>
      <c r="CG8" s="4">
        <v>399114.28780281602</v>
      </c>
      <c r="CH8" s="4">
        <v>9.8938833333333296</v>
      </c>
      <c r="CI8" s="4">
        <v>356.23643634561603</v>
      </c>
      <c r="CJ8" s="4">
        <v>8.9256748563613204E-4</v>
      </c>
      <c r="CK8" s="4">
        <v>14.5289023594016</v>
      </c>
      <c r="CL8" s="4">
        <v>14.5289023594016</v>
      </c>
      <c r="CM8" s="4">
        <v>116.231218875213</v>
      </c>
      <c r="CN8" s="4">
        <v>10.0560166666667</v>
      </c>
      <c r="CO8" s="4">
        <v>399114.28780281602</v>
      </c>
      <c r="CP8" s="4">
        <v>10.093083333333301</v>
      </c>
      <c r="CQ8" s="4">
        <v>5534.1184999999696</v>
      </c>
      <c r="CR8" s="4">
        <v>1.3865999462124299E-2</v>
      </c>
      <c r="CS8" s="4">
        <v>13.6190634509188</v>
      </c>
      <c r="CT8" s="4">
        <v>13.6190634509188</v>
      </c>
      <c r="CU8" s="4">
        <v>108.952507607351</v>
      </c>
      <c r="CV8" s="4">
        <v>10.0560166666667</v>
      </c>
      <c r="CW8" s="4">
        <v>399114.28780281602</v>
      </c>
      <c r="CX8" s="4">
        <v>10.0560166666667</v>
      </c>
      <c r="CY8" s="4">
        <v>0</v>
      </c>
      <c r="CZ8" s="4">
        <v>0</v>
      </c>
      <c r="DA8" s="4" t="s">
        <v>57</v>
      </c>
      <c r="DB8" s="4" t="s">
        <v>57</v>
      </c>
      <c r="DC8" s="4" t="s">
        <v>57</v>
      </c>
      <c r="DD8" s="4">
        <v>10.0560166666667</v>
      </c>
      <c r="DE8" s="4">
        <v>399114.28780281602</v>
      </c>
      <c r="DF8" s="4">
        <v>10.181100000000001</v>
      </c>
      <c r="DG8" s="4">
        <v>3414.7703077409401</v>
      </c>
      <c r="DH8" s="4">
        <v>8.55587086731412E-3</v>
      </c>
      <c r="DI8" s="4">
        <v>12.552459399990401</v>
      </c>
      <c r="DJ8" s="4">
        <v>12.552459399990401</v>
      </c>
      <c r="DK8" s="4">
        <v>100.41967519992301</v>
      </c>
      <c r="DL8" s="4">
        <v>10.0560166666667</v>
      </c>
      <c r="DM8" s="4">
        <v>399114.28780281602</v>
      </c>
      <c r="DN8" s="4">
        <v>12.024900000000001</v>
      </c>
      <c r="DO8" s="4">
        <v>4603.9392605421699</v>
      </c>
      <c r="DP8" s="4">
        <v>1.2394754761073899E-2</v>
      </c>
      <c r="DQ8" s="4">
        <v>12.9688618274378</v>
      </c>
      <c r="DR8" s="4">
        <v>12.9688618274378</v>
      </c>
      <c r="DS8" s="4">
        <v>103.75089461950201</v>
      </c>
      <c r="DT8" s="4">
        <v>14.470466666666701</v>
      </c>
      <c r="DU8" s="4">
        <v>371442.54560009303</v>
      </c>
      <c r="DV8" s="4" t="s">
        <v>57</v>
      </c>
      <c r="DW8" s="4" t="s">
        <v>57</v>
      </c>
      <c r="DX8" s="4" t="s">
        <v>57</v>
      </c>
      <c r="DY8" s="4" t="s">
        <v>57</v>
      </c>
      <c r="DZ8" s="4" t="s">
        <v>57</v>
      </c>
      <c r="EA8" s="4" t="s">
        <v>57</v>
      </c>
      <c r="EB8" s="4">
        <v>10.0560166666667</v>
      </c>
      <c r="EC8" s="4">
        <v>399114.28780281602</v>
      </c>
      <c r="ED8" s="4">
        <v>12.372350000000001</v>
      </c>
      <c r="EE8" s="4">
        <v>4798.2007298308399</v>
      </c>
      <c r="EF8" s="4">
        <v>1.2917746732752399E-2</v>
      </c>
      <c r="EG8" s="4">
        <v>13.581024793780299</v>
      </c>
      <c r="EH8" s="4">
        <v>13.581024793780299</v>
      </c>
      <c r="EI8" s="4">
        <v>108.648198350242</v>
      </c>
      <c r="EJ8" s="4">
        <v>14.470466666666701</v>
      </c>
      <c r="EK8" s="4">
        <v>371442.54560009303</v>
      </c>
      <c r="EL8" s="4">
        <v>12.743499999999999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14.470466666666701</v>
      </c>
      <c r="ES8" s="4">
        <v>371442.54560009303</v>
      </c>
      <c r="ET8" s="4" t="s">
        <v>57</v>
      </c>
      <c r="EU8" s="4" t="s">
        <v>57</v>
      </c>
      <c r="EV8" s="4" t="s">
        <v>57</v>
      </c>
      <c r="EW8" s="4" t="s">
        <v>57</v>
      </c>
      <c r="EX8" s="4" t="s">
        <v>57</v>
      </c>
      <c r="EY8" s="4" t="s">
        <v>57</v>
      </c>
      <c r="EZ8" s="4">
        <v>10.0560166666667</v>
      </c>
      <c r="FA8" s="4">
        <v>399114.28780281602</v>
      </c>
      <c r="FB8" s="4">
        <v>14.470466666666701</v>
      </c>
      <c r="FC8" s="4">
        <v>0</v>
      </c>
      <c r="FD8" s="4">
        <v>0</v>
      </c>
      <c r="FE8" s="4" t="s">
        <v>57</v>
      </c>
      <c r="FF8" s="4" t="s">
        <v>57</v>
      </c>
      <c r="FG8" s="4" t="s">
        <v>57</v>
      </c>
      <c r="FH8" s="4">
        <v>14.470466666666701</v>
      </c>
      <c r="FI8" s="4">
        <v>371442.54560009303</v>
      </c>
      <c r="FJ8" s="4">
        <v>14.4591666666667</v>
      </c>
      <c r="FK8" s="4">
        <v>4366.86793650663</v>
      </c>
      <c r="FL8" s="4">
        <v>1.17565098242896E-2</v>
      </c>
      <c r="FM8" s="4">
        <v>13.052517885058601</v>
      </c>
      <c r="FN8" s="4">
        <v>13.052517885058601</v>
      </c>
      <c r="FO8" s="4">
        <v>104.420143080469</v>
      </c>
      <c r="FP8" s="4">
        <v>14.470466666666701</v>
      </c>
      <c r="FQ8" s="4">
        <v>371442.54560009303</v>
      </c>
      <c r="FR8" s="4">
        <v>14.5232666666667</v>
      </c>
      <c r="FS8" s="4">
        <v>4976.23896530191</v>
      </c>
      <c r="FT8" s="4">
        <v>1.33970624104528E-2</v>
      </c>
      <c r="FU8" s="4">
        <v>12.744493263243299</v>
      </c>
      <c r="FV8" s="4">
        <v>12.744493263243299</v>
      </c>
      <c r="FW8" s="4">
        <v>101.955946105946</v>
      </c>
      <c r="FX8" s="4">
        <v>14.470466666666701</v>
      </c>
      <c r="FY8" s="4">
        <v>371442.54560009303</v>
      </c>
      <c r="FZ8" s="4">
        <v>16.476466666666699</v>
      </c>
      <c r="GA8" s="4">
        <v>7483.4930000001004</v>
      </c>
      <c r="GB8" s="4">
        <v>2.5406974165387598E-2</v>
      </c>
      <c r="GC8" s="4">
        <v>12.275718595004101</v>
      </c>
      <c r="GD8" s="4">
        <v>12.275718595004101</v>
      </c>
      <c r="GE8" s="4">
        <v>98.205748760032407</v>
      </c>
      <c r="GF8" s="4">
        <v>17.155200000000001</v>
      </c>
      <c r="GG8" s="4">
        <v>294544.83447285101</v>
      </c>
      <c r="GH8" s="4">
        <v>17.049616666666701</v>
      </c>
      <c r="GI8" s="4">
        <v>2679.4316762816602</v>
      </c>
      <c r="GJ8" s="4">
        <v>9.0968550885540105E-3</v>
      </c>
      <c r="GK8" s="4">
        <v>12.173689597689799</v>
      </c>
      <c r="GL8" s="4">
        <v>12.173689597689799</v>
      </c>
      <c r="GM8" s="4">
        <v>97.389516781517997</v>
      </c>
      <c r="GN8" s="4">
        <v>17.155200000000001</v>
      </c>
      <c r="GO8" s="4">
        <v>294544.83447285101</v>
      </c>
      <c r="GP8" s="4">
        <v>18.9990666666667</v>
      </c>
      <c r="GQ8" s="4">
        <v>5028.3584658165601</v>
      </c>
      <c r="GR8" s="4">
        <v>1.7071623322866401E-2</v>
      </c>
      <c r="GS8" s="4">
        <v>12.5176985154406</v>
      </c>
      <c r="GT8" s="4">
        <v>12.5176985154406</v>
      </c>
      <c r="GU8" s="4">
        <v>100.141588123525</v>
      </c>
      <c r="GV8" s="4">
        <v>17.155200000000001</v>
      </c>
      <c r="GW8" s="4">
        <v>294544.83447285101</v>
      </c>
      <c r="GX8" s="4">
        <v>19.070699999999999</v>
      </c>
      <c r="GY8" s="4">
        <v>4256.3447258593797</v>
      </c>
      <c r="GZ8" s="4">
        <v>1.44505835027696E-2</v>
      </c>
      <c r="HA8" s="4">
        <v>11.713789143262799</v>
      </c>
      <c r="HB8" s="4">
        <v>11.713789143262799</v>
      </c>
      <c r="HC8" s="4">
        <v>93.710313146102607</v>
      </c>
      <c r="HD8" s="4">
        <v>17.155200000000001</v>
      </c>
      <c r="HE8" s="4">
        <v>294544.83447285101</v>
      </c>
      <c r="HF8" s="4">
        <v>19.406300000000002</v>
      </c>
      <c r="HG8" s="4">
        <v>4841.0630000000401</v>
      </c>
      <c r="HH8" s="4">
        <v>1.64357423163238E-2</v>
      </c>
      <c r="HI8" s="4">
        <v>12.5611877587423</v>
      </c>
      <c r="HJ8" s="4">
        <v>12.5611877587423</v>
      </c>
      <c r="HK8" s="4">
        <v>100.48950206993899</v>
      </c>
      <c r="HL8" s="4">
        <v>17.155200000000001</v>
      </c>
      <c r="HM8" s="4">
        <v>294544.83447285101</v>
      </c>
    </row>
    <row r="9" spans="1:221" x14ac:dyDescent="0.2">
      <c r="A9" s="2"/>
      <c r="B9" s="2"/>
      <c r="C9" s="2" t="s">
        <v>119</v>
      </c>
      <c r="D9" s="2" t="s">
        <v>93</v>
      </c>
      <c r="E9" s="2" t="s">
        <v>7</v>
      </c>
      <c r="F9" s="2" t="s">
        <v>133</v>
      </c>
      <c r="G9" s="3">
        <v>42528.344444444403</v>
      </c>
      <c r="H9" s="4">
        <v>3.3022</v>
      </c>
      <c r="I9" s="4">
        <v>178016.838284114</v>
      </c>
      <c r="J9" s="4">
        <v>0</v>
      </c>
      <c r="K9" s="4">
        <v>2749.46731456525</v>
      </c>
      <c r="L9" s="4">
        <v>2749.46731456525</v>
      </c>
      <c r="M9" s="4">
        <v>10997.869258261</v>
      </c>
      <c r="N9" s="4">
        <v>4.9878666666666698</v>
      </c>
      <c r="O9" s="4">
        <v>0</v>
      </c>
      <c r="P9" s="4">
        <v>0</v>
      </c>
      <c r="Q9" s="4" t="s">
        <v>195</v>
      </c>
      <c r="R9" s="4" t="s">
        <v>195</v>
      </c>
      <c r="S9" s="4" t="s">
        <v>195</v>
      </c>
      <c r="T9" s="4">
        <v>4.9581666666666697</v>
      </c>
      <c r="U9" s="4">
        <v>474733.677239232</v>
      </c>
      <c r="V9" s="4">
        <v>4.9878666666666698</v>
      </c>
      <c r="W9" s="4">
        <v>11206.3179002489</v>
      </c>
      <c r="X9" s="4">
        <v>2.36054833215502E-2</v>
      </c>
      <c r="Y9" s="4">
        <v>24.6836154706663</v>
      </c>
      <c r="Z9" s="4">
        <v>24.6836154706663</v>
      </c>
      <c r="AA9" s="4">
        <v>98.734461882665101</v>
      </c>
      <c r="AB9" s="4">
        <v>4.9581666666666697</v>
      </c>
      <c r="AC9" s="4">
        <v>474733.677239232</v>
      </c>
      <c r="AD9" s="4">
        <v>6.0497666666666703</v>
      </c>
      <c r="AE9" s="4">
        <v>6693.1987636986296</v>
      </c>
      <c r="AF9" s="4">
        <v>1.4098849701631199E-2</v>
      </c>
      <c r="AG9" s="4">
        <v>24.335338696570599</v>
      </c>
      <c r="AH9" s="4">
        <v>24.335338696570599</v>
      </c>
      <c r="AI9" s="4">
        <v>97.341354786282295</v>
      </c>
      <c r="AJ9" s="4">
        <v>4.9581666666666697</v>
      </c>
      <c r="AK9" s="4">
        <v>474733.677239232</v>
      </c>
      <c r="AL9" s="4">
        <v>6.1933333333333298</v>
      </c>
      <c r="AM9" s="4">
        <v>5790.4489148991597</v>
      </c>
      <c r="AN9" s="4">
        <v>1.2197257520412201E-2</v>
      </c>
      <c r="AO9" s="4">
        <v>24.196000370020201</v>
      </c>
      <c r="AP9" s="4">
        <v>24.196000370020201</v>
      </c>
      <c r="AQ9" s="4">
        <v>96.784001480080903</v>
      </c>
      <c r="AR9" s="4">
        <v>4.9581666666666697</v>
      </c>
      <c r="AS9" s="4">
        <v>474733.677239232</v>
      </c>
      <c r="AT9" s="4" t="s">
        <v>57</v>
      </c>
      <c r="AU9" s="4" t="s">
        <v>57</v>
      </c>
      <c r="AV9" s="4" t="s">
        <v>57</v>
      </c>
      <c r="AW9" s="4" t="s">
        <v>57</v>
      </c>
      <c r="AX9" s="4" t="s">
        <v>57</v>
      </c>
      <c r="AY9" s="4" t="s">
        <v>57</v>
      </c>
      <c r="AZ9" s="4">
        <v>10.0514333333333</v>
      </c>
      <c r="BA9" s="4">
        <v>376589.48759896797</v>
      </c>
      <c r="BB9" s="4">
        <v>7.4402666666666697</v>
      </c>
      <c r="BC9" s="4">
        <v>5974.4815404538003</v>
      </c>
      <c r="BD9" s="4">
        <v>2.5334981194353699E-2</v>
      </c>
      <c r="BE9" s="4">
        <v>23.128982306545499</v>
      </c>
      <c r="BF9" s="4">
        <v>23.128982306545499</v>
      </c>
      <c r="BG9" s="4">
        <v>92.515929226181996</v>
      </c>
      <c r="BH9" s="4">
        <v>7.6670833333333297</v>
      </c>
      <c r="BI9" s="4">
        <v>235819.45826686901</v>
      </c>
      <c r="BJ9" s="4">
        <v>7.718</v>
      </c>
      <c r="BK9" s="4">
        <v>5531.5858236603799</v>
      </c>
      <c r="BL9" s="4">
        <v>2.34568676576319E-2</v>
      </c>
      <c r="BM9" s="4">
        <v>24.3584691732739</v>
      </c>
      <c r="BN9" s="4">
        <v>24.3584691732739</v>
      </c>
      <c r="BO9" s="4">
        <v>97.433876693095598</v>
      </c>
      <c r="BP9" s="4">
        <v>7.6670833333333297</v>
      </c>
      <c r="BQ9" s="4">
        <v>235819.45826686901</v>
      </c>
      <c r="BR9" s="4">
        <v>8.5650999999999993</v>
      </c>
      <c r="BS9" s="4">
        <v>6116.5661703965197</v>
      </c>
      <c r="BT9" s="4">
        <v>2.5937495639035101E-2</v>
      </c>
      <c r="BU9" s="4">
        <v>23.629668785744801</v>
      </c>
      <c r="BV9" s="4">
        <v>23.629668785744801</v>
      </c>
      <c r="BW9" s="4">
        <v>94.518675142979106</v>
      </c>
      <c r="BX9" s="4">
        <v>7.6670833333333297</v>
      </c>
      <c r="BY9" s="4">
        <v>235819.45826686901</v>
      </c>
      <c r="BZ9" s="4">
        <v>8.7919166666666708</v>
      </c>
      <c r="CA9" s="4">
        <v>0</v>
      </c>
      <c r="CB9" s="4">
        <v>0</v>
      </c>
      <c r="CC9" s="4">
        <v>93.368584965426706</v>
      </c>
      <c r="CD9" s="4">
        <v>93.368584965426706</v>
      </c>
      <c r="CE9" s="4">
        <v>373.47433986170699</v>
      </c>
      <c r="CF9" s="4">
        <v>10.0514333333333</v>
      </c>
      <c r="CG9" s="4">
        <v>376589.48759896797</v>
      </c>
      <c r="CH9" s="4">
        <v>9.8939166666666694</v>
      </c>
      <c r="CI9" s="4">
        <v>492.26350330248999</v>
      </c>
      <c r="CJ9" s="4">
        <v>1.30716209430334E-3</v>
      </c>
      <c r="CK9" s="4">
        <v>27.0234337231092</v>
      </c>
      <c r="CL9" s="4">
        <v>27.0234337231092</v>
      </c>
      <c r="CM9" s="4">
        <v>108.093734892437</v>
      </c>
      <c r="CN9" s="4">
        <v>10.0514333333333</v>
      </c>
      <c r="CO9" s="4">
        <v>376589.48759896797</v>
      </c>
      <c r="CP9" s="4">
        <v>10.0885</v>
      </c>
      <c r="CQ9" s="4">
        <v>9109.6359999999804</v>
      </c>
      <c r="CR9" s="4">
        <v>2.4189830836969298E-2</v>
      </c>
      <c r="CS9" s="4">
        <v>23.539014198579999</v>
      </c>
      <c r="CT9" s="4">
        <v>23.539014198579999</v>
      </c>
      <c r="CU9" s="4">
        <v>94.156056794320094</v>
      </c>
      <c r="CV9" s="4">
        <v>10.0514333333333</v>
      </c>
      <c r="CW9" s="4">
        <v>376589.48759896797</v>
      </c>
      <c r="CX9" s="4">
        <v>10.0514333333333</v>
      </c>
      <c r="CY9" s="4">
        <v>0</v>
      </c>
      <c r="CZ9" s="4">
        <v>0</v>
      </c>
      <c r="DA9" s="4" t="s">
        <v>57</v>
      </c>
      <c r="DB9" s="4" t="s">
        <v>57</v>
      </c>
      <c r="DC9" s="4" t="s">
        <v>57</v>
      </c>
      <c r="DD9" s="4">
        <v>10.0514333333333</v>
      </c>
      <c r="DE9" s="4">
        <v>376589.48759896797</v>
      </c>
      <c r="DF9" s="4">
        <v>10.181150000000001</v>
      </c>
      <c r="DG9" s="4">
        <v>5977.8461234800898</v>
      </c>
      <c r="DH9" s="4">
        <v>1.5873640450223998E-2</v>
      </c>
      <c r="DI9" s="4">
        <v>23.101409694769099</v>
      </c>
      <c r="DJ9" s="4">
        <v>23.101409694769099</v>
      </c>
      <c r="DK9" s="4">
        <v>92.405638779076497</v>
      </c>
      <c r="DL9" s="4">
        <v>10.0514333333333</v>
      </c>
      <c r="DM9" s="4">
        <v>376589.48759896797</v>
      </c>
      <c r="DN9" s="4">
        <v>12.0203166666667</v>
      </c>
      <c r="DO9" s="4">
        <v>7196.8455416667803</v>
      </c>
      <c r="DP9" s="4">
        <v>2.1224245346406202E-2</v>
      </c>
      <c r="DQ9" s="4">
        <v>23.208329908132701</v>
      </c>
      <c r="DR9" s="4">
        <v>23.208329908132701</v>
      </c>
      <c r="DS9" s="4">
        <v>92.833319632530603</v>
      </c>
      <c r="DT9" s="4">
        <v>14.4705166666667</v>
      </c>
      <c r="DU9" s="4">
        <v>339086.051080039</v>
      </c>
      <c r="DV9" s="4" t="s">
        <v>57</v>
      </c>
      <c r="DW9" s="4" t="s">
        <v>57</v>
      </c>
      <c r="DX9" s="4" t="s">
        <v>57</v>
      </c>
      <c r="DY9" s="4" t="s">
        <v>57</v>
      </c>
      <c r="DZ9" s="4" t="s">
        <v>57</v>
      </c>
      <c r="EA9" s="4" t="s">
        <v>57</v>
      </c>
      <c r="EB9" s="4">
        <v>10.0514333333333</v>
      </c>
      <c r="EC9" s="4">
        <v>376589.48759896797</v>
      </c>
      <c r="ED9" s="4">
        <v>12.3677666666667</v>
      </c>
      <c r="EE9" s="4">
        <v>7784.2717635393801</v>
      </c>
      <c r="EF9" s="4">
        <v>2.2956626315784202E-2</v>
      </c>
      <c r="EG9" s="4">
        <v>23.494771197424601</v>
      </c>
      <c r="EH9" s="4">
        <v>23.494771197424601</v>
      </c>
      <c r="EI9" s="4">
        <v>93.979084789698405</v>
      </c>
      <c r="EJ9" s="4">
        <v>14.4705166666667</v>
      </c>
      <c r="EK9" s="4">
        <v>339086.051080039</v>
      </c>
      <c r="EL9" s="4">
        <v>12.736000000000001</v>
      </c>
      <c r="EM9" s="4">
        <v>40.460115384616003</v>
      </c>
      <c r="EN9" s="4">
        <v>1.19321084591196E-4</v>
      </c>
      <c r="EO9" s="4">
        <v>6471.7163353771703</v>
      </c>
      <c r="EP9" s="4">
        <v>6471.7163353771703</v>
      </c>
      <c r="EQ9" s="4">
        <v>25886.865341508699</v>
      </c>
      <c r="ER9" s="4">
        <v>14.4705166666667</v>
      </c>
      <c r="ES9" s="4">
        <v>339086.051080039</v>
      </c>
      <c r="ET9" s="4" t="s">
        <v>57</v>
      </c>
      <c r="EU9" s="4" t="s">
        <v>57</v>
      </c>
      <c r="EV9" s="4" t="s">
        <v>57</v>
      </c>
      <c r="EW9" s="4" t="s">
        <v>57</v>
      </c>
      <c r="EX9" s="4" t="s">
        <v>57</v>
      </c>
      <c r="EY9" s="4" t="s">
        <v>57</v>
      </c>
      <c r="EZ9" s="4">
        <v>10.0514333333333</v>
      </c>
      <c r="FA9" s="4">
        <v>376589.48759896797</v>
      </c>
      <c r="FB9" s="4">
        <v>14.4705166666667</v>
      </c>
      <c r="FC9" s="4">
        <v>0</v>
      </c>
      <c r="FD9" s="4">
        <v>0</v>
      </c>
      <c r="FE9" s="4" t="s">
        <v>57</v>
      </c>
      <c r="FF9" s="4" t="s">
        <v>57</v>
      </c>
      <c r="FG9" s="4" t="s">
        <v>57</v>
      </c>
      <c r="FH9" s="4">
        <v>14.4705166666667</v>
      </c>
      <c r="FI9" s="4">
        <v>339086.051080039</v>
      </c>
      <c r="FJ9" s="4">
        <v>14.4554333333333</v>
      </c>
      <c r="FK9" s="4">
        <v>6065.4925807357504</v>
      </c>
      <c r="FL9" s="4">
        <v>1.78877679026202E-2</v>
      </c>
      <c r="FM9" s="4">
        <v>22.2054165263086</v>
      </c>
      <c r="FN9" s="4">
        <v>22.2054165263086</v>
      </c>
      <c r="FO9" s="4">
        <v>88.8216661052343</v>
      </c>
      <c r="FP9" s="4">
        <v>14.4705166666667</v>
      </c>
      <c r="FQ9" s="4">
        <v>339086.051080039</v>
      </c>
      <c r="FR9" s="4">
        <v>14.5195333333333</v>
      </c>
      <c r="FS9" s="4">
        <v>7891.7554843053204</v>
      </c>
      <c r="FT9" s="4">
        <v>2.3273606977252299E-2</v>
      </c>
      <c r="FU9" s="4">
        <v>23.3944087032319</v>
      </c>
      <c r="FV9" s="4">
        <v>23.3944087032319</v>
      </c>
      <c r="FW9" s="4">
        <v>93.577634812927599</v>
      </c>
      <c r="FX9" s="4">
        <v>14.4705166666667</v>
      </c>
      <c r="FY9" s="4">
        <v>339086.051080039</v>
      </c>
      <c r="FZ9" s="4">
        <v>16.472750000000001</v>
      </c>
      <c r="GA9" s="4">
        <v>11527.3914999999</v>
      </c>
      <c r="GB9" s="4">
        <v>4.3272395473842297E-2</v>
      </c>
      <c r="GC9" s="4">
        <v>21.223203860323601</v>
      </c>
      <c r="GD9" s="4">
        <v>21.223203860323601</v>
      </c>
      <c r="GE9" s="4">
        <v>84.892815441294601</v>
      </c>
      <c r="GF9" s="4">
        <v>17.1514666666667</v>
      </c>
      <c r="GG9" s="4">
        <v>266391.34195767099</v>
      </c>
      <c r="GH9" s="4">
        <v>17.049666666666699</v>
      </c>
      <c r="GI9" s="4">
        <v>4161.2765104431901</v>
      </c>
      <c r="GJ9" s="4">
        <v>1.5620915003703099E-2</v>
      </c>
      <c r="GK9" s="4">
        <v>20.606119621304099</v>
      </c>
      <c r="GL9" s="4">
        <v>20.606119621304099</v>
      </c>
      <c r="GM9" s="4">
        <v>82.424478485216497</v>
      </c>
      <c r="GN9" s="4">
        <v>17.1514666666667</v>
      </c>
      <c r="GO9" s="4">
        <v>266391.34195767099</v>
      </c>
      <c r="GP9" s="4">
        <v>18.991566666666699</v>
      </c>
      <c r="GQ9" s="4">
        <v>7360.6369999999597</v>
      </c>
      <c r="GR9" s="4">
        <v>2.76309167779543E-2</v>
      </c>
      <c r="GS9" s="4">
        <v>20.781220489619098</v>
      </c>
      <c r="GT9" s="4">
        <v>20.781220489619098</v>
      </c>
      <c r="GU9" s="4">
        <v>83.124881958476607</v>
      </c>
      <c r="GV9" s="4">
        <v>17.1514666666667</v>
      </c>
      <c r="GW9" s="4">
        <v>266391.34195767099</v>
      </c>
      <c r="GX9" s="4">
        <v>19.063199999999998</v>
      </c>
      <c r="GY9" s="4">
        <v>6331.7260000000397</v>
      </c>
      <c r="GZ9" s="4">
        <v>2.37685127206805E-2</v>
      </c>
      <c r="HA9" s="4">
        <v>19.0237980778832</v>
      </c>
      <c r="HB9" s="4">
        <v>19.0237980778832</v>
      </c>
      <c r="HC9" s="4">
        <v>76.095192311532898</v>
      </c>
      <c r="HD9" s="4">
        <v>17.1514666666667</v>
      </c>
      <c r="HE9" s="4">
        <v>266391.34195767099</v>
      </c>
      <c r="HF9" s="4">
        <v>19.398800000000001</v>
      </c>
      <c r="HG9" s="4">
        <v>7732.3294999999298</v>
      </c>
      <c r="HH9" s="4">
        <v>2.90262042421356E-2</v>
      </c>
      <c r="HI9" s="4">
        <v>22.911617312172002</v>
      </c>
      <c r="HJ9" s="4">
        <v>22.911617312172002</v>
      </c>
      <c r="HK9" s="4">
        <v>91.646469248687893</v>
      </c>
      <c r="HL9" s="4">
        <v>17.1514666666667</v>
      </c>
      <c r="HM9" s="4">
        <v>266391.34195767099</v>
      </c>
    </row>
    <row r="10" spans="1:221" x14ac:dyDescent="0.2">
      <c r="A10" s="2"/>
      <c r="B10" s="2"/>
      <c r="C10" s="2" t="s">
        <v>21</v>
      </c>
      <c r="D10" s="2" t="s">
        <v>50</v>
      </c>
      <c r="E10" s="2" t="s">
        <v>7</v>
      </c>
      <c r="F10" s="2" t="s">
        <v>138</v>
      </c>
      <c r="G10" s="3">
        <v>42528.365277777797</v>
      </c>
      <c r="H10" s="4">
        <v>3.30216666666667</v>
      </c>
      <c r="I10" s="4">
        <v>185402.702022079</v>
      </c>
      <c r="J10" s="4">
        <v>0</v>
      </c>
      <c r="K10" s="4">
        <v>8492.8434303011109</v>
      </c>
      <c r="L10" s="4">
        <v>8492.8434303011109</v>
      </c>
      <c r="M10" s="4">
        <v>5435.4197953927096</v>
      </c>
      <c r="N10" s="4">
        <v>4.98783333333333</v>
      </c>
      <c r="O10" s="4">
        <v>0</v>
      </c>
      <c r="P10" s="4">
        <v>0</v>
      </c>
      <c r="Q10" s="4" t="s">
        <v>195</v>
      </c>
      <c r="R10" s="4" t="s">
        <v>195</v>
      </c>
      <c r="S10" s="4" t="s">
        <v>195</v>
      </c>
      <c r="T10" s="4">
        <v>4.95813333333333</v>
      </c>
      <c r="U10" s="4">
        <v>489196.94652101601</v>
      </c>
      <c r="V10" s="4">
        <v>4.98783333333333</v>
      </c>
      <c r="W10" s="4">
        <v>69644.600115384499</v>
      </c>
      <c r="X10" s="4">
        <v>0.14236515704088201</v>
      </c>
      <c r="Y10" s="4">
        <v>160.79831789752399</v>
      </c>
      <c r="Z10" s="4">
        <v>160.79831789752399</v>
      </c>
      <c r="AA10" s="4">
        <v>102.91092345441599</v>
      </c>
      <c r="AB10" s="4">
        <v>4.95813333333333</v>
      </c>
      <c r="AC10" s="4">
        <v>489196.94652101601</v>
      </c>
      <c r="AD10" s="4">
        <v>6.0447833333333296</v>
      </c>
      <c r="AE10" s="4">
        <v>44888.813459845398</v>
      </c>
      <c r="AF10" s="4">
        <v>9.1760207783547598E-2</v>
      </c>
      <c r="AG10" s="4">
        <v>171.12669913604699</v>
      </c>
      <c r="AH10" s="4">
        <v>171.12669913604699</v>
      </c>
      <c r="AI10" s="4">
        <v>109.52108744707</v>
      </c>
      <c r="AJ10" s="4">
        <v>4.95813333333333</v>
      </c>
      <c r="AK10" s="4">
        <v>489196.94652101601</v>
      </c>
      <c r="AL10" s="4">
        <v>6.1908333333333303</v>
      </c>
      <c r="AM10" s="4">
        <v>39015.209237204697</v>
      </c>
      <c r="AN10" s="4">
        <v>7.9753582917199597E-2</v>
      </c>
      <c r="AO10" s="4">
        <v>157.66973941700601</v>
      </c>
      <c r="AP10" s="4">
        <v>157.66973941700601</v>
      </c>
      <c r="AQ10" s="4">
        <v>100.90863322688401</v>
      </c>
      <c r="AR10" s="4">
        <v>4.95813333333333</v>
      </c>
      <c r="AS10" s="4">
        <v>489196.94652101601</v>
      </c>
      <c r="AT10" s="4">
        <v>6.6857166666666696</v>
      </c>
      <c r="AU10" s="4">
        <v>0</v>
      </c>
      <c r="AV10" s="4">
        <v>0</v>
      </c>
      <c r="AW10" s="4" t="s">
        <v>195</v>
      </c>
      <c r="AX10" s="4" t="s">
        <v>195</v>
      </c>
      <c r="AY10" s="4" t="s">
        <v>195</v>
      </c>
      <c r="AZ10" s="4">
        <v>10.051399999999999</v>
      </c>
      <c r="BA10" s="4">
        <v>380859.23771024297</v>
      </c>
      <c r="BB10" s="4">
        <v>7.4356166666666699</v>
      </c>
      <c r="BC10" s="4">
        <v>41209.185755950399</v>
      </c>
      <c r="BD10" s="4">
        <v>0.167533062611708</v>
      </c>
      <c r="BE10" s="4">
        <v>153.76327929378601</v>
      </c>
      <c r="BF10" s="4">
        <v>153.76327929378601</v>
      </c>
      <c r="BG10" s="4">
        <v>98.408498748022794</v>
      </c>
      <c r="BH10" s="4">
        <v>7.6670499999999997</v>
      </c>
      <c r="BI10" s="4">
        <v>245976.43661216399</v>
      </c>
      <c r="BJ10" s="4">
        <v>7.71796666666667</v>
      </c>
      <c r="BK10" s="4">
        <v>36598.292223814104</v>
      </c>
      <c r="BL10" s="4">
        <v>0.14878779743248099</v>
      </c>
      <c r="BM10" s="4">
        <v>168.04495192944799</v>
      </c>
      <c r="BN10" s="4">
        <v>168.04495192944799</v>
      </c>
      <c r="BO10" s="4">
        <v>107.548769234847</v>
      </c>
      <c r="BP10" s="4">
        <v>7.6670499999999997</v>
      </c>
      <c r="BQ10" s="4">
        <v>245976.43661216399</v>
      </c>
      <c r="BR10" s="4">
        <v>8.5604333333333305</v>
      </c>
      <c r="BS10" s="4">
        <v>41108.878649770602</v>
      </c>
      <c r="BT10" s="4">
        <v>0.16712527108679001</v>
      </c>
      <c r="BU10" s="4">
        <v>163.66465579538101</v>
      </c>
      <c r="BV10" s="4">
        <v>163.66465579538101</v>
      </c>
      <c r="BW10" s="4">
        <v>104.745379709044</v>
      </c>
      <c r="BX10" s="4">
        <v>7.6670499999999997</v>
      </c>
      <c r="BY10" s="4">
        <v>245976.43661216399</v>
      </c>
      <c r="BZ10" s="4">
        <v>8.7502333333333304</v>
      </c>
      <c r="CA10" s="4">
        <v>295.10617708333399</v>
      </c>
      <c r="CB10" s="4">
        <v>7.7484316478060604E-4</v>
      </c>
      <c r="CC10" s="4">
        <v>184.830870988236</v>
      </c>
      <c r="CD10" s="4">
        <v>184.830870988236</v>
      </c>
      <c r="CE10" s="4">
        <v>118.291757432471</v>
      </c>
      <c r="CF10" s="4">
        <v>10.051399999999999</v>
      </c>
      <c r="CG10" s="4">
        <v>380859.23771024297</v>
      </c>
      <c r="CH10" s="4">
        <v>9.8892500000000005</v>
      </c>
      <c r="CI10" s="4">
        <v>2082.2610681928099</v>
      </c>
      <c r="CJ10" s="4">
        <v>5.4672720575494804E-3</v>
      </c>
      <c r="CK10" s="4">
        <v>152.39560047497801</v>
      </c>
      <c r="CL10" s="4">
        <v>152.39560047497801</v>
      </c>
      <c r="CM10" s="4">
        <v>97.533184303985706</v>
      </c>
      <c r="CN10" s="4">
        <v>10.051399999999999</v>
      </c>
      <c r="CO10" s="4">
        <v>380859.23771024297</v>
      </c>
      <c r="CP10" s="4">
        <v>10.088466666666699</v>
      </c>
      <c r="CQ10" s="4">
        <v>61378.033123141198</v>
      </c>
      <c r="CR10" s="4">
        <v>0.16115673993402599</v>
      </c>
      <c r="CS10" s="4">
        <v>155.147614045804</v>
      </c>
      <c r="CT10" s="4">
        <v>155.147614045804</v>
      </c>
      <c r="CU10" s="4">
        <v>99.294472989314897</v>
      </c>
      <c r="CV10" s="4">
        <v>10.051399999999999</v>
      </c>
      <c r="CW10" s="4">
        <v>380859.23771024297</v>
      </c>
      <c r="CX10" s="4">
        <v>10.051399999999999</v>
      </c>
      <c r="CY10" s="4">
        <v>0</v>
      </c>
      <c r="CZ10" s="4">
        <v>0</v>
      </c>
      <c r="DA10" s="4" t="s">
        <v>57</v>
      </c>
      <c r="DB10" s="4" t="s">
        <v>57</v>
      </c>
      <c r="DC10" s="4" t="s">
        <v>57</v>
      </c>
      <c r="DD10" s="4">
        <v>10.051399999999999</v>
      </c>
      <c r="DE10" s="4">
        <v>380859.23771024297</v>
      </c>
      <c r="DF10" s="4">
        <v>10.1764833333333</v>
      </c>
      <c r="DG10" s="4">
        <v>40297.474035180901</v>
      </c>
      <c r="DH10" s="4">
        <v>0.105806739197013</v>
      </c>
      <c r="DI10" s="4">
        <v>152.744708487742</v>
      </c>
      <c r="DJ10" s="4">
        <v>152.744708487742</v>
      </c>
      <c r="DK10" s="4">
        <v>97.756613432154793</v>
      </c>
      <c r="DL10" s="4">
        <v>10.051399999999999</v>
      </c>
      <c r="DM10" s="4">
        <v>380859.23771024297</v>
      </c>
      <c r="DN10" s="4">
        <v>12.0110166666667</v>
      </c>
      <c r="DO10" s="4">
        <v>53709.686730769601</v>
      </c>
      <c r="DP10" s="4">
        <v>0.147986949924929</v>
      </c>
      <c r="DQ10" s="4">
        <v>170.21371541820599</v>
      </c>
      <c r="DR10" s="4">
        <v>170.21371541820599</v>
      </c>
      <c r="DS10" s="4">
        <v>108.936777867652</v>
      </c>
      <c r="DT10" s="4">
        <v>14.4704833333333</v>
      </c>
      <c r="DU10" s="4">
        <v>362935.29097001703</v>
      </c>
      <c r="DV10" s="4">
        <v>12.3353</v>
      </c>
      <c r="DW10" s="4">
        <v>128.296999999999</v>
      </c>
      <c r="DX10" s="4">
        <v>3.3686198809652299E-4</v>
      </c>
      <c r="DY10" s="4">
        <v>28042.868332262198</v>
      </c>
      <c r="DZ10" s="4">
        <v>28042.868332262198</v>
      </c>
      <c r="EA10" s="4">
        <v>17947.435732647798</v>
      </c>
      <c r="EB10" s="4">
        <v>10.051399999999999</v>
      </c>
      <c r="EC10" s="4">
        <v>380859.23771024297</v>
      </c>
      <c r="ED10" s="4">
        <v>12.363099999999999</v>
      </c>
      <c r="EE10" s="4">
        <v>56059.856580320702</v>
      </c>
      <c r="EF10" s="4">
        <v>0.154462401356698</v>
      </c>
      <c r="EG10" s="4">
        <v>153.36134580739599</v>
      </c>
      <c r="EH10" s="4">
        <v>153.36134580739599</v>
      </c>
      <c r="EI10" s="4">
        <v>98.151261316733198</v>
      </c>
      <c r="EJ10" s="4">
        <v>14.4704833333333</v>
      </c>
      <c r="EK10" s="4">
        <v>362935.29097001703</v>
      </c>
      <c r="EL10" s="4">
        <v>12.732200000000001</v>
      </c>
      <c r="EM10" s="4">
        <v>111.255884615385</v>
      </c>
      <c r="EN10" s="4">
        <v>3.0654468546729399E-4</v>
      </c>
      <c r="EO10" s="4">
        <v>41781.124198325102</v>
      </c>
      <c r="EP10" s="4">
        <v>41781.124198325102</v>
      </c>
      <c r="EQ10" s="4">
        <v>26739.919486928098</v>
      </c>
      <c r="ER10" s="4">
        <v>14.4704833333333</v>
      </c>
      <c r="ES10" s="4">
        <v>362935.29097001703</v>
      </c>
      <c r="ET10" s="4" t="s">
        <v>57</v>
      </c>
      <c r="EU10" s="4" t="s">
        <v>57</v>
      </c>
      <c r="EV10" s="4" t="s">
        <v>57</v>
      </c>
      <c r="EW10" s="4" t="s">
        <v>57</v>
      </c>
      <c r="EX10" s="4" t="s">
        <v>57</v>
      </c>
      <c r="EY10" s="4" t="s">
        <v>57</v>
      </c>
      <c r="EZ10" s="4">
        <v>10.051399999999999</v>
      </c>
      <c r="FA10" s="4">
        <v>380859.23771024297</v>
      </c>
      <c r="FB10" s="4">
        <v>14.4704833333333</v>
      </c>
      <c r="FC10" s="4">
        <v>0</v>
      </c>
      <c r="FD10" s="4">
        <v>0</v>
      </c>
      <c r="FE10" s="4" t="s">
        <v>57</v>
      </c>
      <c r="FF10" s="4" t="s">
        <v>57</v>
      </c>
      <c r="FG10" s="4" t="s">
        <v>57</v>
      </c>
      <c r="FH10" s="4">
        <v>14.4704833333333</v>
      </c>
      <c r="FI10" s="4">
        <v>362935.29097001703</v>
      </c>
      <c r="FJ10" s="4">
        <v>14.4516333333333</v>
      </c>
      <c r="FK10" s="4">
        <v>39796.483386669301</v>
      </c>
      <c r="FL10" s="4">
        <v>0.10965173235235701</v>
      </c>
      <c r="FM10" s="4">
        <v>159.19300615267801</v>
      </c>
      <c r="FN10" s="4">
        <v>159.19300615267801</v>
      </c>
      <c r="FO10" s="4">
        <v>101.883523937714</v>
      </c>
      <c r="FP10" s="4">
        <v>14.4704833333333</v>
      </c>
      <c r="FQ10" s="4">
        <v>362935.29097001703</v>
      </c>
      <c r="FR10" s="4">
        <v>14.5157333333333</v>
      </c>
      <c r="FS10" s="4">
        <v>55717.041227138601</v>
      </c>
      <c r="FT10" s="4">
        <v>0.15351783806480701</v>
      </c>
      <c r="FU10" s="4">
        <v>163.83725673042201</v>
      </c>
      <c r="FV10" s="4">
        <v>163.83725673042201</v>
      </c>
      <c r="FW10" s="4">
        <v>104.85584430746999</v>
      </c>
      <c r="FX10" s="4">
        <v>14.4704833333333</v>
      </c>
      <c r="FY10" s="4">
        <v>362935.29097001703</v>
      </c>
      <c r="FZ10" s="4">
        <v>16.4651666666667</v>
      </c>
      <c r="GA10" s="4">
        <v>90532.206999999602</v>
      </c>
      <c r="GB10" s="4">
        <v>0.31394854808980499</v>
      </c>
      <c r="GC10" s="4">
        <v>156.78512794764401</v>
      </c>
      <c r="GD10" s="4">
        <v>156.78512794764401</v>
      </c>
      <c r="GE10" s="4">
        <v>100.342481886492</v>
      </c>
      <c r="GF10" s="4">
        <v>17.151433333333301</v>
      </c>
      <c r="GG10" s="4">
        <v>288366.38216942101</v>
      </c>
      <c r="GH10" s="4">
        <v>17.042083333333299</v>
      </c>
      <c r="GI10" s="4">
        <v>33252.595124612802</v>
      </c>
      <c r="GJ10" s="4">
        <v>0.115313702223015</v>
      </c>
      <c r="GK10" s="4">
        <v>149.460309040059</v>
      </c>
      <c r="GL10" s="4">
        <v>149.460309040059</v>
      </c>
      <c r="GM10" s="4">
        <v>95.654597785637606</v>
      </c>
      <c r="GN10" s="4">
        <v>17.151433333333301</v>
      </c>
      <c r="GO10" s="4">
        <v>288366.38216942101</v>
      </c>
      <c r="GP10" s="4">
        <v>18.980216666666699</v>
      </c>
      <c r="GQ10" s="4">
        <v>62429.167492608598</v>
      </c>
      <c r="GR10" s="4">
        <v>0.21649252947914799</v>
      </c>
      <c r="GS10" s="4">
        <v>168.58107975796199</v>
      </c>
      <c r="GT10" s="4">
        <v>168.58107975796199</v>
      </c>
      <c r="GU10" s="4">
        <v>107.891891045096</v>
      </c>
      <c r="GV10" s="4">
        <v>17.151433333333301</v>
      </c>
      <c r="GW10" s="4">
        <v>288366.38216942101</v>
      </c>
      <c r="GX10" s="4">
        <v>19.055633333333301</v>
      </c>
      <c r="GY10" s="4">
        <v>53610.738989140002</v>
      </c>
      <c r="GZ10" s="4">
        <v>0.18591188954072599</v>
      </c>
      <c r="HA10" s="4">
        <v>146.226903566787</v>
      </c>
      <c r="HB10" s="4">
        <v>146.226903566787</v>
      </c>
      <c r="HC10" s="4">
        <v>93.585218282743497</v>
      </c>
      <c r="HD10" s="4">
        <v>17.151433333333301</v>
      </c>
      <c r="HE10" s="4">
        <v>288366.38216942101</v>
      </c>
      <c r="HF10" s="4">
        <v>19.387450000000001</v>
      </c>
      <c r="HG10" s="4">
        <v>62152.952575577503</v>
      </c>
      <c r="HH10" s="4">
        <v>0.21553466845889599</v>
      </c>
      <c r="HI10" s="4">
        <v>176.237423098243</v>
      </c>
      <c r="HJ10" s="4">
        <v>176.237423098243</v>
      </c>
      <c r="HK10" s="4">
        <v>112.791950782876</v>
      </c>
      <c r="HL10" s="4">
        <v>17.151433333333301</v>
      </c>
      <c r="HM10" s="4">
        <v>288366.38216942101</v>
      </c>
    </row>
    <row r="11" spans="1:221" x14ac:dyDescent="0.2">
      <c r="A11" s="2"/>
      <c r="B11" s="2"/>
      <c r="C11" s="2" t="s">
        <v>113</v>
      </c>
      <c r="D11" s="2" t="s">
        <v>10</v>
      </c>
      <c r="E11" s="2" t="s">
        <v>7</v>
      </c>
      <c r="F11" s="2" t="s">
        <v>137</v>
      </c>
      <c r="G11" s="3">
        <v>42528.386111111096</v>
      </c>
      <c r="H11" s="4">
        <v>3.3022666666666698</v>
      </c>
      <c r="I11" s="4">
        <v>185191.99868926199</v>
      </c>
      <c r="J11" s="4">
        <v>0</v>
      </c>
      <c r="K11" s="4">
        <v>8328.9968536320794</v>
      </c>
      <c r="L11" s="4">
        <v>8328.9968536320794</v>
      </c>
      <c r="M11" s="4">
        <v>2665.2789931622701</v>
      </c>
      <c r="N11" s="4">
        <v>4.9879499999999997</v>
      </c>
      <c r="O11" s="4">
        <v>0</v>
      </c>
      <c r="P11" s="4">
        <v>0</v>
      </c>
      <c r="Q11" s="4" t="s">
        <v>195</v>
      </c>
      <c r="R11" s="4" t="s">
        <v>195</v>
      </c>
      <c r="S11" s="4" t="s">
        <v>195</v>
      </c>
      <c r="T11" s="4">
        <v>4.9582333333333297</v>
      </c>
      <c r="U11" s="4">
        <v>493395.81998060702</v>
      </c>
      <c r="V11" s="4">
        <v>4.9879499999999997</v>
      </c>
      <c r="W11" s="4">
        <v>132005.61250795901</v>
      </c>
      <c r="X11" s="4">
        <v>0.26754505644808102</v>
      </c>
      <c r="Y11" s="4">
        <v>304.27147022281002</v>
      </c>
      <c r="Z11" s="4">
        <v>304.27147022281002</v>
      </c>
      <c r="AA11" s="4">
        <v>97.366870471299094</v>
      </c>
      <c r="AB11" s="4">
        <v>4.9582333333333297</v>
      </c>
      <c r="AC11" s="4">
        <v>493395.81998060702</v>
      </c>
      <c r="AD11" s="4">
        <v>6.0424166666666697</v>
      </c>
      <c r="AE11" s="4">
        <v>85744.947065019602</v>
      </c>
      <c r="AF11" s="4">
        <v>0.173785313115117</v>
      </c>
      <c r="AG11" s="4">
        <v>326.16618208086197</v>
      </c>
      <c r="AH11" s="4">
        <v>326.16618208086197</v>
      </c>
      <c r="AI11" s="4">
        <v>104.37317826587601</v>
      </c>
      <c r="AJ11" s="4">
        <v>4.9582333333333297</v>
      </c>
      <c r="AK11" s="4">
        <v>493395.81998060702</v>
      </c>
      <c r="AL11" s="4">
        <v>6.1884499999999996</v>
      </c>
      <c r="AM11" s="4">
        <v>74340.859283209895</v>
      </c>
      <c r="AN11" s="4">
        <v>0.15067184656353999</v>
      </c>
      <c r="AO11" s="4">
        <v>297.78579457543498</v>
      </c>
      <c r="AP11" s="4">
        <v>297.78579457543498</v>
      </c>
      <c r="AQ11" s="4">
        <v>95.291454264139006</v>
      </c>
      <c r="AR11" s="4">
        <v>4.9582333333333297</v>
      </c>
      <c r="AS11" s="4">
        <v>493395.81998060702</v>
      </c>
      <c r="AT11" s="4">
        <v>6.6904500000000002</v>
      </c>
      <c r="AU11" s="4">
        <v>0</v>
      </c>
      <c r="AV11" s="4">
        <v>0</v>
      </c>
      <c r="AW11" s="4" t="s">
        <v>195</v>
      </c>
      <c r="AX11" s="4" t="s">
        <v>195</v>
      </c>
      <c r="AY11" s="4" t="s">
        <v>195</v>
      </c>
      <c r="AZ11" s="4">
        <v>10.051500000000001</v>
      </c>
      <c r="BA11" s="4">
        <v>393335.33861200098</v>
      </c>
      <c r="BB11" s="4">
        <v>7.4357166666666696</v>
      </c>
      <c r="BC11" s="4">
        <v>79529.093120789505</v>
      </c>
      <c r="BD11" s="4">
        <v>0.32072298184110698</v>
      </c>
      <c r="BE11" s="4">
        <v>294.49553956479201</v>
      </c>
      <c r="BF11" s="4">
        <v>294.49553956479201</v>
      </c>
      <c r="BG11" s="4">
        <v>94.238572660733297</v>
      </c>
      <c r="BH11" s="4">
        <v>7.6671500000000004</v>
      </c>
      <c r="BI11" s="4">
        <v>247968.176973953</v>
      </c>
      <c r="BJ11" s="4">
        <v>7.7180833333333299</v>
      </c>
      <c r="BK11" s="4">
        <v>69366.903730769394</v>
      </c>
      <c r="BL11" s="4">
        <v>0.279741152986966</v>
      </c>
      <c r="BM11" s="4">
        <v>318.17730232807003</v>
      </c>
      <c r="BN11" s="4">
        <v>318.17730232807003</v>
      </c>
      <c r="BO11" s="4">
        <v>101.81673674498199</v>
      </c>
      <c r="BP11" s="4">
        <v>7.6671500000000004</v>
      </c>
      <c r="BQ11" s="4">
        <v>247968.176973953</v>
      </c>
      <c r="BR11" s="4">
        <v>8.5559166666666702</v>
      </c>
      <c r="BS11" s="4">
        <v>79047.327723875002</v>
      </c>
      <c r="BT11" s="4">
        <v>0.318780130130079</v>
      </c>
      <c r="BU11" s="4">
        <v>314.08126338570003</v>
      </c>
      <c r="BV11" s="4">
        <v>314.08126338570003</v>
      </c>
      <c r="BW11" s="4">
        <v>100.50600428342401</v>
      </c>
      <c r="BX11" s="4">
        <v>7.6671500000000004</v>
      </c>
      <c r="BY11" s="4">
        <v>247968.176973953</v>
      </c>
      <c r="BZ11" s="4">
        <v>8.7410666666666703</v>
      </c>
      <c r="CA11" s="4">
        <v>749.54399999999896</v>
      </c>
      <c r="CB11" s="4">
        <v>1.9056106238635601E-3</v>
      </c>
      <c r="CC11" s="4">
        <v>318.30636831318702</v>
      </c>
      <c r="CD11" s="4">
        <v>318.30636831318702</v>
      </c>
      <c r="CE11" s="4">
        <v>101.85803786021999</v>
      </c>
      <c r="CF11" s="4">
        <v>10.051500000000001</v>
      </c>
      <c r="CG11" s="4">
        <v>393335.33861200098</v>
      </c>
      <c r="CH11" s="4">
        <v>9.8893500000000003</v>
      </c>
      <c r="CI11" s="4">
        <v>4247.9965070124099</v>
      </c>
      <c r="CJ11" s="4">
        <v>1.07999360596552E-2</v>
      </c>
      <c r="CK11" s="4">
        <v>313.10472749574399</v>
      </c>
      <c r="CL11" s="4">
        <v>313.10472749574399</v>
      </c>
      <c r="CM11" s="4">
        <v>100.193512798638</v>
      </c>
      <c r="CN11" s="4">
        <v>10.051500000000001</v>
      </c>
      <c r="CO11" s="4">
        <v>393335.33861200098</v>
      </c>
      <c r="CP11" s="4">
        <v>10.088566666666701</v>
      </c>
      <c r="CQ11" s="4">
        <v>115158.162303698</v>
      </c>
      <c r="CR11" s="4">
        <v>0.29277349629979099</v>
      </c>
      <c r="CS11" s="4">
        <v>281.61536553355199</v>
      </c>
      <c r="CT11" s="4">
        <v>281.61536553355199</v>
      </c>
      <c r="CU11" s="4">
        <v>90.116916970736597</v>
      </c>
      <c r="CV11" s="4">
        <v>10.051500000000001</v>
      </c>
      <c r="CW11" s="4">
        <v>393335.33861200098</v>
      </c>
      <c r="CX11" s="4">
        <v>10.051500000000001</v>
      </c>
      <c r="CY11" s="4">
        <v>0</v>
      </c>
      <c r="CZ11" s="4">
        <v>0</v>
      </c>
      <c r="DA11" s="4" t="s">
        <v>57</v>
      </c>
      <c r="DB11" s="4" t="s">
        <v>57</v>
      </c>
      <c r="DC11" s="4" t="s">
        <v>57</v>
      </c>
      <c r="DD11" s="4">
        <v>10.051500000000001</v>
      </c>
      <c r="DE11" s="4">
        <v>393335.33861200098</v>
      </c>
      <c r="DF11" s="4">
        <v>10.171950000000001</v>
      </c>
      <c r="DG11" s="4">
        <v>84095.435538285994</v>
      </c>
      <c r="DH11" s="4">
        <v>0.21380086476603299</v>
      </c>
      <c r="DI11" s="4">
        <v>308.42392875401799</v>
      </c>
      <c r="DJ11" s="4">
        <v>308.42392875401799</v>
      </c>
      <c r="DK11" s="4">
        <v>98.695657201285897</v>
      </c>
      <c r="DL11" s="4">
        <v>10.051500000000001</v>
      </c>
      <c r="DM11" s="4">
        <v>393335.33861200098</v>
      </c>
      <c r="DN11" s="4">
        <v>12.0111166666667</v>
      </c>
      <c r="DO11" s="4">
        <v>101218.91899999999</v>
      </c>
      <c r="DP11" s="4">
        <v>0.26452200446720803</v>
      </c>
      <c r="DQ11" s="4">
        <v>305.35820192458999</v>
      </c>
      <c r="DR11" s="4">
        <v>305.35820192458999</v>
      </c>
      <c r="DS11" s="4">
        <v>97.7146246158688</v>
      </c>
      <c r="DT11" s="4">
        <v>14.4668166666667</v>
      </c>
      <c r="DU11" s="4">
        <v>382648.389512519</v>
      </c>
      <c r="DV11" s="4">
        <v>12.3678333333333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10.051500000000001</v>
      </c>
      <c r="EC11" s="4">
        <v>393335.33861200098</v>
      </c>
      <c r="ED11" s="4">
        <v>12.3585666666667</v>
      </c>
      <c r="EE11" s="4">
        <v>109053.69950000101</v>
      </c>
      <c r="EF11" s="4">
        <v>0.28499714748291899</v>
      </c>
      <c r="EG11" s="4">
        <v>282.26899523739502</v>
      </c>
      <c r="EH11" s="4">
        <v>282.26899523739502</v>
      </c>
      <c r="EI11" s="4">
        <v>90.326078475966497</v>
      </c>
      <c r="EJ11" s="4">
        <v>14.4668166666667</v>
      </c>
      <c r="EK11" s="4">
        <v>382648.389512519</v>
      </c>
      <c r="EL11" s="4">
        <v>12.7323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14.4668166666667</v>
      </c>
      <c r="ES11" s="4">
        <v>382648.389512519</v>
      </c>
      <c r="ET11" s="4" t="s">
        <v>57</v>
      </c>
      <c r="EU11" s="4" t="s">
        <v>57</v>
      </c>
      <c r="EV11" s="4" t="s">
        <v>57</v>
      </c>
      <c r="EW11" s="4" t="s">
        <v>57</v>
      </c>
      <c r="EX11" s="4" t="s">
        <v>57</v>
      </c>
      <c r="EY11" s="4" t="s">
        <v>57</v>
      </c>
      <c r="EZ11" s="4">
        <v>10.051500000000001</v>
      </c>
      <c r="FA11" s="4">
        <v>393335.33861200098</v>
      </c>
      <c r="FB11" s="4">
        <v>14.4668166666667</v>
      </c>
      <c r="FC11" s="4">
        <v>0</v>
      </c>
      <c r="FD11" s="4">
        <v>0</v>
      </c>
      <c r="FE11" s="4" t="s">
        <v>57</v>
      </c>
      <c r="FF11" s="4" t="s">
        <v>57</v>
      </c>
      <c r="FG11" s="4" t="s">
        <v>57</v>
      </c>
      <c r="FH11" s="4">
        <v>14.4668166666667</v>
      </c>
      <c r="FI11" s="4">
        <v>382648.389512519</v>
      </c>
      <c r="FJ11" s="4">
        <v>14.4517333333333</v>
      </c>
      <c r="FK11" s="4">
        <v>77698.320855526807</v>
      </c>
      <c r="FL11" s="4">
        <v>0.203054090870503</v>
      </c>
      <c r="FM11" s="4">
        <v>298.62643228616901</v>
      </c>
      <c r="FN11" s="4">
        <v>298.62643228616901</v>
      </c>
      <c r="FO11" s="4">
        <v>95.560458331574196</v>
      </c>
      <c r="FP11" s="4">
        <v>14.4668166666667</v>
      </c>
      <c r="FQ11" s="4">
        <v>382648.389512519</v>
      </c>
      <c r="FR11" s="4">
        <v>14.515833333333299</v>
      </c>
      <c r="FS11" s="4">
        <v>109427.829002532</v>
      </c>
      <c r="FT11" s="4">
        <v>0.28597488451980402</v>
      </c>
      <c r="FU11" s="4">
        <v>306.66619195523401</v>
      </c>
      <c r="FV11" s="4">
        <v>306.66619195523401</v>
      </c>
      <c r="FW11" s="4">
        <v>98.133181425675005</v>
      </c>
      <c r="FX11" s="4">
        <v>14.4668166666667</v>
      </c>
      <c r="FY11" s="4">
        <v>382648.389512519</v>
      </c>
      <c r="FZ11" s="4">
        <v>16.461500000000001</v>
      </c>
      <c r="GA11" s="4">
        <v>181562.802221191</v>
      </c>
      <c r="GB11" s="4">
        <v>0.60358985959056</v>
      </c>
      <c r="GC11" s="4">
        <v>301.84531556574501</v>
      </c>
      <c r="GD11" s="4">
        <v>301.84531556574501</v>
      </c>
      <c r="GE11" s="4">
        <v>96.590500981038304</v>
      </c>
      <c r="GF11" s="4">
        <v>17.151533333333301</v>
      </c>
      <c r="GG11" s="4">
        <v>300804.92462936998</v>
      </c>
      <c r="GH11" s="4">
        <v>17.042183333333298</v>
      </c>
      <c r="GI11" s="4">
        <v>64922.942625469397</v>
      </c>
      <c r="GJ11" s="4">
        <v>0.21583071721802</v>
      </c>
      <c r="GK11" s="4">
        <v>279.37982329219</v>
      </c>
      <c r="GL11" s="4">
        <v>279.37982329219</v>
      </c>
      <c r="GM11" s="4">
        <v>89.401543453500906</v>
      </c>
      <c r="GN11" s="4">
        <v>17.151533333333301</v>
      </c>
      <c r="GO11" s="4">
        <v>300804.92462936998</v>
      </c>
      <c r="GP11" s="4">
        <v>18.97655</v>
      </c>
      <c r="GQ11" s="4">
        <v>117029.57049290701</v>
      </c>
      <c r="GR11" s="4">
        <v>0.38905470260203401</v>
      </c>
      <c r="GS11" s="4">
        <v>303.62527713519199</v>
      </c>
      <c r="GT11" s="4">
        <v>303.62527713519199</v>
      </c>
      <c r="GU11" s="4">
        <v>97.160088683261407</v>
      </c>
      <c r="GV11" s="4">
        <v>17.151533333333301</v>
      </c>
      <c r="GW11" s="4">
        <v>300804.92462936998</v>
      </c>
      <c r="GX11" s="4">
        <v>19.051966666666701</v>
      </c>
      <c r="GY11" s="4">
        <v>103182.25842689699</v>
      </c>
      <c r="GZ11" s="4">
        <v>0.34302050923544603</v>
      </c>
      <c r="HA11" s="4">
        <v>269.480191589914</v>
      </c>
      <c r="HB11" s="4">
        <v>269.480191589914</v>
      </c>
      <c r="HC11" s="4">
        <v>86.233661308772497</v>
      </c>
      <c r="HD11" s="4">
        <v>17.151533333333301</v>
      </c>
      <c r="HE11" s="4">
        <v>300804.92462936998</v>
      </c>
      <c r="HF11" s="4">
        <v>19.387550000000001</v>
      </c>
      <c r="HG11" s="4">
        <v>117428.747289513</v>
      </c>
      <c r="HH11" s="4">
        <v>0.39038173139685201</v>
      </c>
      <c r="HI11" s="4">
        <v>319.97656612787603</v>
      </c>
      <c r="HJ11" s="4">
        <v>319.97656612787603</v>
      </c>
      <c r="HK11" s="4">
        <v>102.39250116092001</v>
      </c>
      <c r="HL11" s="4">
        <v>17.151533333333301</v>
      </c>
      <c r="HM11" s="4">
        <v>300804.92462936998</v>
      </c>
    </row>
    <row r="12" spans="1:221" x14ac:dyDescent="0.2">
      <c r="A12" s="2"/>
      <c r="B12" s="2"/>
      <c r="C12" s="2" t="s">
        <v>155</v>
      </c>
      <c r="D12" s="2" t="s">
        <v>126</v>
      </c>
      <c r="E12" s="2" t="s">
        <v>7</v>
      </c>
      <c r="F12" s="2" t="s">
        <v>153</v>
      </c>
      <c r="G12" s="3">
        <v>42528.406944444403</v>
      </c>
      <c r="H12" s="4">
        <v>3.2998166666666702</v>
      </c>
      <c r="I12" s="4">
        <v>178932.97964584301</v>
      </c>
      <c r="J12" s="4">
        <v>0</v>
      </c>
      <c r="K12" s="4">
        <v>3461.8747732275201</v>
      </c>
      <c r="L12" s="4">
        <v>3461.8747732275201</v>
      </c>
      <c r="M12" s="4">
        <v>692.37495464550398</v>
      </c>
      <c r="N12" s="4">
        <v>4.9855</v>
      </c>
      <c r="O12" s="4">
        <v>0</v>
      </c>
      <c r="P12" s="4">
        <v>0</v>
      </c>
      <c r="Q12" s="4" t="s">
        <v>195</v>
      </c>
      <c r="R12" s="4" t="s">
        <v>195</v>
      </c>
      <c r="S12" s="4" t="s">
        <v>195</v>
      </c>
      <c r="T12" s="4">
        <v>4.9557833333333301</v>
      </c>
      <c r="U12" s="4">
        <v>472475.42402207502</v>
      </c>
      <c r="V12" s="4">
        <v>4.9855</v>
      </c>
      <c r="W12" s="4">
        <v>198007.06024961299</v>
      </c>
      <c r="X12" s="4">
        <v>0.419084359063641</v>
      </c>
      <c r="Y12" s="4">
        <v>477.95607574166797</v>
      </c>
      <c r="Z12" s="4">
        <v>477.95607574166797</v>
      </c>
      <c r="AA12" s="4">
        <v>95.591215148333504</v>
      </c>
      <c r="AB12" s="4">
        <v>4.9557833333333301</v>
      </c>
      <c r="AC12" s="4">
        <v>472475.42402207502</v>
      </c>
      <c r="AD12" s="4">
        <v>6.03996666666667</v>
      </c>
      <c r="AE12" s="4">
        <v>128404.954054827</v>
      </c>
      <c r="AF12" s="4">
        <v>0.271770652030417</v>
      </c>
      <c r="AG12" s="4">
        <v>511.37284801797603</v>
      </c>
      <c r="AH12" s="4">
        <v>511.37284801797603</v>
      </c>
      <c r="AI12" s="4">
        <v>102.274569603595</v>
      </c>
      <c r="AJ12" s="4">
        <v>4.9557833333333301</v>
      </c>
      <c r="AK12" s="4">
        <v>472475.42402207502</v>
      </c>
      <c r="AL12" s="4">
        <v>6.1860166666666698</v>
      </c>
      <c r="AM12" s="4">
        <v>111540.19614997</v>
      </c>
      <c r="AN12" s="4">
        <v>0.23607618614414699</v>
      </c>
      <c r="AO12" s="4">
        <v>466.52257040966703</v>
      </c>
      <c r="AP12" s="4">
        <v>466.52257040966703</v>
      </c>
      <c r="AQ12" s="4">
        <v>93.304514081933505</v>
      </c>
      <c r="AR12" s="4">
        <v>4.9557833333333301</v>
      </c>
      <c r="AS12" s="4">
        <v>472475.42402207502</v>
      </c>
      <c r="AT12" s="4">
        <v>6.6858500000000003</v>
      </c>
      <c r="AU12" s="4">
        <v>0</v>
      </c>
      <c r="AV12" s="4">
        <v>0</v>
      </c>
      <c r="AW12" s="4" t="s">
        <v>195</v>
      </c>
      <c r="AX12" s="4" t="s">
        <v>195</v>
      </c>
      <c r="AY12" s="4" t="s">
        <v>195</v>
      </c>
      <c r="AZ12" s="4">
        <v>10.0515333333333</v>
      </c>
      <c r="BA12" s="4">
        <v>379889.65765096201</v>
      </c>
      <c r="BB12" s="4">
        <v>7.4357333333333298</v>
      </c>
      <c r="BC12" s="4">
        <v>124066.415458887</v>
      </c>
      <c r="BD12" s="4">
        <v>0.52120446030252798</v>
      </c>
      <c r="BE12" s="4">
        <v>478.673530833906</v>
      </c>
      <c r="BF12" s="4">
        <v>478.673530833906</v>
      </c>
      <c r="BG12" s="4">
        <v>95.734706166781194</v>
      </c>
      <c r="BH12" s="4">
        <v>7.6671833333333304</v>
      </c>
      <c r="BI12" s="4">
        <v>238037.900494701</v>
      </c>
      <c r="BJ12" s="4">
        <v>7.7180999999999997</v>
      </c>
      <c r="BK12" s="4">
        <v>104662.20762333</v>
      </c>
      <c r="BL12" s="4">
        <v>0.43968715656547402</v>
      </c>
      <c r="BM12" s="4">
        <v>501.54846798038398</v>
      </c>
      <c r="BN12" s="4">
        <v>501.54846798038398</v>
      </c>
      <c r="BO12" s="4">
        <v>100.309693596077</v>
      </c>
      <c r="BP12" s="4">
        <v>7.6671833333333304</v>
      </c>
      <c r="BQ12" s="4">
        <v>238037.900494701</v>
      </c>
      <c r="BR12" s="4">
        <v>8.5559333333333303</v>
      </c>
      <c r="BS12" s="4">
        <v>120060.201769231</v>
      </c>
      <c r="BT12" s="4">
        <v>0.50437430980409703</v>
      </c>
      <c r="BU12" s="4">
        <v>498.16007939716502</v>
      </c>
      <c r="BV12" s="4">
        <v>498.16007939716502</v>
      </c>
      <c r="BW12" s="4">
        <v>99.632015879432899</v>
      </c>
      <c r="BX12" s="4">
        <v>7.6671833333333304</v>
      </c>
      <c r="BY12" s="4">
        <v>238037.900494701</v>
      </c>
      <c r="BZ12" s="4">
        <v>8.7364666666666704</v>
      </c>
      <c r="CA12" s="4">
        <v>1269.9915000000001</v>
      </c>
      <c r="CB12" s="4">
        <v>3.3430536326073202E-3</v>
      </c>
      <c r="CC12" s="4">
        <v>487.98176790767701</v>
      </c>
      <c r="CD12" s="4">
        <v>487.98176790767701</v>
      </c>
      <c r="CE12" s="4">
        <v>97.596353581535396</v>
      </c>
      <c r="CF12" s="4">
        <v>10.0515333333333</v>
      </c>
      <c r="CG12" s="4">
        <v>379889.65765096201</v>
      </c>
      <c r="CH12" s="4">
        <v>9.8847500000000004</v>
      </c>
      <c r="CI12" s="4">
        <v>6315.3334276372098</v>
      </c>
      <c r="CJ12" s="4">
        <v>1.66241257176831E-2</v>
      </c>
      <c r="CK12" s="4">
        <v>488.6268371159</v>
      </c>
      <c r="CL12" s="4">
        <v>488.6268371159</v>
      </c>
      <c r="CM12" s="4">
        <v>97.725367423180003</v>
      </c>
      <c r="CN12" s="4">
        <v>10.0515333333333</v>
      </c>
      <c r="CO12" s="4">
        <v>379889.65765096201</v>
      </c>
      <c r="CP12" s="4">
        <v>10.08395</v>
      </c>
      <c r="CQ12" s="4">
        <v>177808.22487504099</v>
      </c>
      <c r="CR12" s="4">
        <v>0.46805229174838198</v>
      </c>
      <c r="CS12" s="4">
        <v>450.03704493022002</v>
      </c>
      <c r="CT12" s="4">
        <v>450.03704493022002</v>
      </c>
      <c r="CU12" s="4">
        <v>90.007408986043998</v>
      </c>
      <c r="CV12" s="4">
        <v>10.0515333333333</v>
      </c>
      <c r="CW12" s="4">
        <v>379889.65765096201</v>
      </c>
      <c r="CX12" s="4">
        <v>10.0515333333333</v>
      </c>
      <c r="CY12" s="4">
        <v>0</v>
      </c>
      <c r="CZ12" s="4">
        <v>0</v>
      </c>
      <c r="DA12" s="4" t="s">
        <v>57</v>
      </c>
      <c r="DB12" s="4" t="s">
        <v>57</v>
      </c>
      <c r="DC12" s="4" t="s">
        <v>57</v>
      </c>
      <c r="DD12" s="4">
        <v>10.0515333333333</v>
      </c>
      <c r="DE12" s="4">
        <v>379889.65765096201</v>
      </c>
      <c r="DF12" s="4">
        <v>10.1719833333333</v>
      </c>
      <c r="DG12" s="4">
        <v>126514.18837412</v>
      </c>
      <c r="DH12" s="4">
        <v>0.33302877776777901</v>
      </c>
      <c r="DI12" s="4">
        <v>480.29724530978501</v>
      </c>
      <c r="DJ12" s="4">
        <v>480.29724530978501</v>
      </c>
      <c r="DK12" s="4">
        <v>96.059449061956997</v>
      </c>
      <c r="DL12" s="4">
        <v>10.0515333333333</v>
      </c>
      <c r="DM12" s="4">
        <v>379889.65765096201</v>
      </c>
      <c r="DN12" s="4">
        <v>12.011150000000001</v>
      </c>
      <c r="DO12" s="4">
        <v>159765.38276923099</v>
      </c>
      <c r="DP12" s="4">
        <v>0.43767197164911797</v>
      </c>
      <c r="DQ12" s="4">
        <v>506.15841174392</v>
      </c>
      <c r="DR12" s="4">
        <v>506.15841174392</v>
      </c>
      <c r="DS12" s="4">
        <v>101.23168234878401</v>
      </c>
      <c r="DT12" s="4">
        <v>14.466850000000001</v>
      </c>
      <c r="DU12" s="4">
        <v>365034.53069486201</v>
      </c>
      <c r="DV12" s="4">
        <v>11.4367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10.0515333333333</v>
      </c>
      <c r="EC12" s="4">
        <v>379889.65765096201</v>
      </c>
      <c r="ED12" s="4">
        <v>12.358599999999999</v>
      </c>
      <c r="EE12" s="4">
        <v>168437.39611538401</v>
      </c>
      <c r="EF12" s="4">
        <v>0.46142866483002098</v>
      </c>
      <c r="EG12" s="4">
        <v>456.50131928536501</v>
      </c>
      <c r="EH12" s="4">
        <v>456.50131928536501</v>
      </c>
      <c r="EI12" s="4">
        <v>91.300263857073105</v>
      </c>
      <c r="EJ12" s="4">
        <v>14.466850000000001</v>
      </c>
      <c r="EK12" s="4">
        <v>365034.53069486201</v>
      </c>
      <c r="EL12" s="4">
        <v>12.732333333333299</v>
      </c>
      <c r="EM12" s="4">
        <v>25.582999999999402</v>
      </c>
      <c r="EN12" s="4">
        <v>7.0083780707816401E-5</v>
      </c>
      <c r="EO12" s="4">
        <v>0</v>
      </c>
      <c r="EP12" s="4">
        <v>0</v>
      </c>
      <c r="EQ12" s="4">
        <v>0</v>
      </c>
      <c r="ER12" s="4">
        <v>14.466850000000001</v>
      </c>
      <c r="ES12" s="4">
        <v>365034.53069486201</v>
      </c>
      <c r="ET12" s="4" t="s">
        <v>57</v>
      </c>
      <c r="EU12" s="4" t="s">
        <v>57</v>
      </c>
      <c r="EV12" s="4" t="s">
        <v>57</v>
      </c>
      <c r="EW12" s="4" t="s">
        <v>57</v>
      </c>
      <c r="EX12" s="4" t="s">
        <v>57</v>
      </c>
      <c r="EY12" s="4" t="s">
        <v>57</v>
      </c>
      <c r="EZ12" s="4">
        <v>10.0515333333333</v>
      </c>
      <c r="FA12" s="4">
        <v>379889.65765096201</v>
      </c>
      <c r="FB12" s="4">
        <v>14.466850000000001</v>
      </c>
      <c r="FC12" s="4">
        <v>0</v>
      </c>
      <c r="FD12" s="4">
        <v>0</v>
      </c>
      <c r="FE12" s="4" t="s">
        <v>57</v>
      </c>
      <c r="FF12" s="4" t="s">
        <v>57</v>
      </c>
      <c r="FG12" s="4" t="s">
        <v>57</v>
      </c>
      <c r="FH12" s="4">
        <v>14.466850000000001</v>
      </c>
      <c r="FI12" s="4">
        <v>365034.53069486201</v>
      </c>
      <c r="FJ12" s="4">
        <v>14.4517666666667</v>
      </c>
      <c r="FK12" s="4">
        <v>119684.246796882</v>
      </c>
      <c r="FL12" s="4">
        <v>0.32787102789715999</v>
      </c>
      <c r="FM12" s="4">
        <v>484.95634349214703</v>
      </c>
      <c r="FN12" s="4">
        <v>484.95634349214703</v>
      </c>
      <c r="FO12" s="4">
        <v>96.991268698429494</v>
      </c>
      <c r="FP12" s="4">
        <v>14.466850000000001</v>
      </c>
      <c r="FQ12" s="4">
        <v>365034.53069486201</v>
      </c>
      <c r="FR12" s="4">
        <v>14.512083333333299</v>
      </c>
      <c r="FS12" s="4">
        <v>163068.30264603099</v>
      </c>
      <c r="FT12" s="4">
        <v>0.446720211196519</v>
      </c>
      <c r="FU12" s="4">
        <v>479.99848696001601</v>
      </c>
      <c r="FV12" s="4">
        <v>479.99848696001601</v>
      </c>
      <c r="FW12" s="4">
        <v>95.9996973920031</v>
      </c>
      <c r="FX12" s="4">
        <v>14.466850000000001</v>
      </c>
      <c r="FY12" s="4">
        <v>365034.53069486201</v>
      </c>
      <c r="FZ12" s="4">
        <v>16.4577666666667</v>
      </c>
      <c r="GA12" s="4">
        <v>281839.68726045301</v>
      </c>
      <c r="GB12" s="4">
        <v>1.0010312164112301</v>
      </c>
      <c r="GC12" s="4">
        <v>500.89467592416202</v>
      </c>
      <c r="GD12" s="4">
        <v>500.89467592416202</v>
      </c>
      <c r="GE12" s="4">
        <v>100.178935184832</v>
      </c>
      <c r="GF12" s="4">
        <v>17.1478</v>
      </c>
      <c r="GG12" s="4">
        <v>281549.34895124403</v>
      </c>
      <c r="GH12" s="4">
        <v>17.0422166666667</v>
      </c>
      <c r="GI12" s="4">
        <v>103615.940073989</v>
      </c>
      <c r="GJ12" s="4">
        <v>0.36802052805290703</v>
      </c>
      <c r="GK12" s="4">
        <v>476.08708025535202</v>
      </c>
      <c r="GL12" s="4">
        <v>476.08708025535202</v>
      </c>
      <c r="GM12" s="4">
        <v>95.217416051070302</v>
      </c>
      <c r="GN12" s="4">
        <v>17.1478</v>
      </c>
      <c r="GO12" s="4">
        <v>281549.34895124403</v>
      </c>
      <c r="GP12" s="4">
        <v>18.972799999999999</v>
      </c>
      <c r="GQ12" s="4">
        <v>174668.98307320001</v>
      </c>
      <c r="GR12" s="4">
        <v>0.62038496527813702</v>
      </c>
      <c r="GS12" s="4">
        <v>484.66037356916797</v>
      </c>
      <c r="GT12" s="4">
        <v>484.66037356916797</v>
      </c>
      <c r="GU12" s="4">
        <v>96.9320747138336</v>
      </c>
      <c r="GV12" s="4">
        <v>17.1478</v>
      </c>
      <c r="GW12" s="4">
        <v>281549.34895124403</v>
      </c>
      <c r="GX12" s="4">
        <v>19.048216666666701</v>
      </c>
      <c r="GY12" s="4">
        <v>149029.69725171599</v>
      </c>
      <c r="GZ12" s="4">
        <v>0.52931998531285396</v>
      </c>
      <c r="HA12" s="4">
        <v>415.63399924314302</v>
      </c>
      <c r="HB12" s="4">
        <v>415.63399924314302</v>
      </c>
      <c r="HC12" s="4">
        <v>83.126799848628707</v>
      </c>
      <c r="HD12" s="4">
        <v>17.1478</v>
      </c>
      <c r="HE12" s="4">
        <v>281549.34895124403</v>
      </c>
      <c r="HF12" s="4">
        <v>19.380033333333301</v>
      </c>
      <c r="HG12" s="4">
        <v>171135.96153408699</v>
      </c>
      <c r="HH12" s="4">
        <v>0.60783646693397997</v>
      </c>
      <c r="HI12" s="4">
        <v>498.74283653948299</v>
      </c>
      <c r="HJ12" s="4">
        <v>498.74283653948299</v>
      </c>
      <c r="HK12" s="4">
        <v>99.748567307896593</v>
      </c>
      <c r="HL12" s="4">
        <v>17.1478</v>
      </c>
      <c r="HM12" s="4">
        <v>281549.34895124403</v>
      </c>
    </row>
    <row r="13" spans="1:221" x14ac:dyDescent="0.2">
      <c r="A13" s="2"/>
      <c r="B13" s="2"/>
      <c r="C13" s="2" t="s">
        <v>11</v>
      </c>
      <c r="D13" s="2" t="s">
        <v>176</v>
      </c>
      <c r="E13" s="2" t="s">
        <v>7</v>
      </c>
      <c r="F13" s="2" t="s">
        <v>152</v>
      </c>
      <c r="G13" s="3">
        <v>42528.427083333299</v>
      </c>
      <c r="H13" s="4">
        <v>3.2972666666666699</v>
      </c>
      <c r="I13" s="4">
        <v>192469.34272489199</v>
      </c>
      <c r="J13" s="4">
        <v>0</v>
      </c>
      <c r="K13" s="4">
        <v>13987.9861611911</v>
      </c>
      <c r="L13" s="4">
        <v>13987.9861611911</v>
      </c>
      <c r="M13" s="4">
        <v>1119.03889289528</v>
      </c>
      <c r="N13" s="4">
        <v>4.9854000000000003</v>
      </c>
      <c r="O13" s="4">
        <v>0</v>
      </c>
      <c r="P13" s="4">
        <v>0</v>
      </c>
      <c r="Q13" s="4" t="s">
        <v>195</v>
      </c>
      <c r="R13" s="4" t="s">
        <v>195</v>
      </c>
      <c r="S13" s="4" t="s">
        <v>195</v>
      </c>
      <c r="T13" s="4">
        <v>4.9557000000000002</v>
      </c>
      <c r="U13" s="4">
        <v>501138.51756049599</v>
      </c>
      <c r="V13" s="4">
        <v>4.9854000000000003</v>
      </c>
      <c r="W13" s="4">
        <v>490526.55485558702</v>
      </c>
      <c r="X13" s="4">
        <v>0.97882429242005298</v>
      </c>
      <c r="Y13" s="4">
        <v>1119.4939991726201</v>
      </c>
      <c r="Z13" s="4">
        <v>1119.4939991726201</v>
      </c>
      <c r="AA13" s="4">
        <v>89.559519933809497</v>
      </c>
      <c r="AB13" s="4">
        <v>4.9557000000000002</v>
      </c>
      <c r="AC13" s="4">
        <v>501138.51756049599</v>
      </c>
      <c r="AD13" s="4">
        <v>6.0398833333333304</v>
      </c>
      <c r="AE13" s="4">
        <v>322136.45330225799</v>
      </c>
      <c r="AF13" s="4">
        <v>0.64280920746302495</v>
      </c>
      <c r="AG13" s="4">
        <v>1212.6901526935101</v>
      </c>
      <c r="AH13" s="4">
        <v>1212.6901526935101</v>
      </c>
      <c r="AI13" s="4">
        <v>97.015212215480403</v>
      </c>
      <c r="AJ13" s="4">
        <v>4.9557000000000002</v>
      </c>
      <c r="AK13" s="4">
        <v>501138.51756049599</v>
      </c>
      <c r="AL13" s="4">
        <v>6.1859166666666701</v>
      </c>
      <c r="AM13" s="4">
        <v>281952.92814203101</v>
      </c>
      <c r="AN13" s="4">
        <v>0.56262473999116303</v>
      </c>
      <c r="AO13" s="4">
        <v>1111.6976329423001</v>
      </c>
      <c r="AP13" s="4">
        <v>1111.6976329423001</v>
      </c>
      <c r="AQ13" s="4">
        <v>88.935810635384001</v>
      </c>
      <c r="AR13" s="4">
        <v>4.9557000000000002</v>
      </c>
      <c r="AS13" s="4">
        <v>501138.51756049599</v>
      </c>
      <c r="AT13" s="4">
        <v>6.6857666666666704</v>
      </c>
      <c r="AU13" s="4">
        <v>0</v>
      </c>
      <c r="AV13" s="4">
        <v>0</v>
      </c>
      <c r="AW13" s="4" t="s">
        <v>195</v>
      </c>
      <c r="AX13" s="4" t="s">
        <v>195</v>
      </c>
      <c r="AY13" s="4" t="s">
        <v>195</v>
      </c>
      <c r="AZ13" s="4">
        <v>10.0468166666667</v>
      </c>
      <c r="BA13" s="4">
        <v>395293.849825287</v>
      </c>
      <c r="BB13" s="4">
        <v>7.4310166666666699</v>
      </c>
      <c r="BC13" s="4">
        <v>354497.19478606398</v>
      </c>
      <c r="BD13" s="4">
        <v>1.40817395742903</v>
      </c>
      <c r="BE13" s="4">
        <v>1293.5131935869499</v>
      </c>
      <c r="BF13" s="4">
        <v>1293.5131935869499</v>
      </c>
      <c r="BG13" s="4">
        <v>103.481055486956</v>
      </c>
      <c r="BH13" s="4">
        <v>7.6670999999999996</v>
      </c>
      <c r="BI13" s="4">
        <v>251742.473233411</v>
      </c>
      <c r="BJ13" s="4">
        <v>7.7133833333333301</v>
      </c>
      <c r="BK13" s="4">
        <v>271298.95331907901</v>
      </c>
      <c r="BL13" s="4">
        <v>1.0776844679186699</v>
      </c>
      <c r="BM13" s="4">
        <v>1232.98475302926</v>
      </c>
      <c r="BN13" s="4">
        <v>1232.98475302926</v>
      </c>
      <c r="BO13" s="4">
        <v>98.6387802423409</v>
      </c>
      <c r="BP13" s="4">
        <v>7.6670999999999996</v>
      </c>
      <c r="BQ13" s="4">
        <v>251742.473233411</v>
      </c>
      <c r="BR13" s="4">
        <v>8.5558499999999995</v>
      </c>
      <c r="BS13" s="4">
        <v>316598.42197776202</v>
      </c>
      <c r="BT13" s="4">
        <v>1.25762815432507</v>
      </c>
      <c r="BU13" s="4">
        <v>1245.26365828658</v>
      </c>
      <c r="BV13" s="4">
        <v>1245.26365828658</v>
      </c>
      <c r="BW13" s="4">
        <v>99.621092662926003</v>
      </c>
      <c r="BX13" s="4">
        <v>7.6670999999999996</v>
      </c>
      <c r="BY13" s="4">
        <v>251742.473233411</v>
      </c>
      <c r="BZ13" s="4">
        <v>8.7271166666666709</v>
      </c>
      <c r="CA13" s="4">
        <v>3357.18445983933</v>
      </c>
      <c r="CB13" s="4">
        <v>8.4928831079035295E-3</v>
      </c>
      <c r="CC13" s="4">
        <v>1095.8663022851599</v>
      </c>
      <c r="CD13" s="4">
        <v>1095.8663022851599</v>
      </c>
      <c r="CE13" s="4">
        <v>87.669304182812894</v>
      </c>
      <c r="CF13" s="4">
        <v>10.0468166666667</v>
      </c>
      <c r="CG13" s="4">
        <v>395293.849825287</v>
      </c>
      <c r="CH13" s="4">
        <v>9.8846666666666696</v>
      </c>
      <c r="CI13" s="4">
        <v>15286.2076646799</v>
      </c>
      <c r="CJ13" s="4">
        <v>3.8670492018624103E-2</v>
      </c>
      <c r="CK13" s="4">
        <v>1153.03252268042</v>
      </c>
      <c r="CL13" s="4">
        <v>1153.03252268042</v>
      </c>
      <c r="CM13" s="4">
        <v>92.242601814433598</v>
      </c>
      <c r="CN13" s="4">
        <v>10.0468166666667</v>
      </c>
      <c r="CO13" s="4">
        <v>395293.849825287</v>
      </c>
      <c r="CP13" s="4">
        <v>10.083866666666699</v>
      </c>
      <c r="CQ13" s="4">
        <v>447102.77833187301</v>
      </c>
      <c r="CR13" s="4">
        <v>1.13106434246191</v>
      </c>
      <c r="CS13" s="4">
        <v>1087.11127148235</v>
      </c>
      <c r="CT13" s="4">
        <v>1087.11127148235</v>
      </c>
      <c r="CU13" s="4">
        <v>86.9689017185881</v>
      </c>
      <c r="CV13" s="4">
        <v>10.0468166666667</v>
      </c>
      <c r="CW13" s="4">
        <v>395293.849825287</v>
      </c>
      <c r="CX13" s="4">
        <v>10.0468166666667</v>
      </c>
      <c r="CY13" s="4">
        <v>0</v>
      </c>
      <c r="CZ13" s="4">
        <v>0</v>
      </c>
      <c r="DA13" s="4" t="s">
        <v>57</v>
      </c>
      <c r="DB13" s="4" t="s">
        <v>57</v>
      </c>
      <c r="DC13" s="4" t="s">
        <v>57</v>
      </c>
      <c r="DD13" s="4">
        <v>10.0468166666667</v>
      </c>
      <c r="DE13" s="4">
        <v>395293.849825287</v>
      </c>
      <c r="DF13" s="4">
        <v>10.167249999999999</v>
      </c>
      <c r="DG13" s="4">
        <v>350562.86548925401</v>
      </c>
      <c r="DH13" s="4">
        <v>0.88684118319624095</v>
      </c>
      <c r="DI13" s="4">
        <v>1278.6469981006701</v>
      </c>
      <c r="DJ13" s="4">
        <v>1278.6469981006701</v>
      </c>
      <c r="DK13" s="4">
        <v>102.291759848053</v>
      </c>
      <c r="DL13" s="4">
        <v>10.0468166666667</v>
      </c>
      <c r="DM13" s="4">
        <v>395293.849825287</v>
      </c>
      <c r="DN13" s="4">
        <v>12.0064333333333</v>
      </c>
      <c r="DO13" s="4">
        <v>435390.088692308</v>
      </c>
      <c r="DP13" s="4">
        <v>1.06924836029426</v>
      </c>
      <c r="DQ13" s="4">
        <v>1238.59095805588</v>
      </c>
      <c r="DR13" s="4">
        <v>1238.59095805588</v>
      </c>
      <c r="DS13" s="4">
        <v>99.087276644470506</v>
      </c>
      <c r="DT13" s="4">
        <v>14.466749999999999</v>
      </c>
      <c r="DU13" s="4">
        <v>407192.66436142899</v>
      </c>
      <c r="DV13" s="4">
        <v>12.33535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10.0468166666667</v>
      </c>
      <c r="EC13" s="4">
        <v>395293.849825287</v>
      </c>
      <c r="ED13" s="4">
        <v>12.3538833333333</v>
      </c>
      <c r="EE13" s="4">
        <v>458456.54857691698</v>
      </c>
      <c r="EF13" s="4">
        <v>1.1258958932766701</v>
      </c>
      <c r="EG13" s="4">
        <v>1112.6860600094899</v>
      </c>
      <c r="EH13" s="4">
        <v>1112.6860600094899</v>
      </c>
      <c r="EI13" s="4">
        <v>89.014884800759205</v>
      </c>
      <c r="EJ13" s="4">
        <v>14.466749999999999</v>
      </c>
      <c r="EK13" s="4">
        <v>407192.66436142899</v>
      </c>
      <c r="EL13" s="4">
        <v>12.732250000000001</v>
      </c>
      <c r="EM13" s="4">
        <v>23.156000000000098</v>
      </c>
      <c r="EN13" s="4">
        <v>5.6867429172168401E-5</v>
      </c>
      <c r="EO13" s="4">
        <v>0</v>
      </c>
      <c r="EP13" s="4">
        <v>0</v>
      </c>
      <c r="EQ13" s="4">
        <v>0</v>
      </c>
      <c r="ER13" s="4">
        <v>14.466749999999999</v>
      </c>
      <c r="ES13" s="4">
        <v>407192.66436142899</v>
      </c>
      <c r="ET13" s="4" t="s">
        <v>57</v>
      </c>
      <c r="EU13" s="4" t="s">
        <v>57</v>
      </c>
      <c r="EV13" s="4" t="s">
        <v>57</v>
      </c>
      <c r="EW13" s="4" t="s">
        <v>57</v>
      </c>
      <c r="EX13" s="4" t="s">
        <v>57</v>
      </c>
      <c r="EY13" s="4" t="s">
        <v>57</v>
      </c>
      <c r="EZ13" s="4">
        <v>10.0468166666667</v>
      </c>
      <c r="FA13" s="4">
        <v>395293.849825287</v>
      </c>
      <c r="FB13" s="4">
        <v>14.466749999999999</v>
      </c>
      <c r="FC13" s="4">
        <v>0</v>
      </c>
      <c r="FD13" s="4">
        <v>0</v>
      </c>
      <c r="FE13" s="4" t="s">
        <v>57</v>
      </c>
      <c r="FF13" s="4" t="s">
        <v>57</v>
      </c>
      <c r="FG13" s="4" t="s">
        <v>57</v>
      </c>
      <c r="FH13" s="4">
        <v>14.466749999999999</v>
      </c>
      <c r="FI13" s="4">
        <v>407192.66436142899</v>
      </c>
      <c r="FJ13" s="4">
        <v>14.4516666666667</v>
      </c>
      <c r="FK13" s="4">
        <v>349932.438341589</v>
      </c>
      <c r="FL13" s="4">
        <v>0.85937805115021604</v>
      </c>
      <c r="FM13" s="4">
        <v>1278.4036015909801</v>
      </c>
      <c r="FN13" s="4">
        <v>1278.4036015909801</v>
      </c>
      <c r="FO13" s="4">
        <v>102.272288127278</v>
      </c>
      <c r="FP13" s="4">
        <v>14.466749999999999</v>
      </c>
      <c r="FQ13" s="4">
        <v>407192.66436142899</v>
      </c>
      <c r="FR13" s="4">
        <v>14.512</v>
      </c>
      <c r="FS13" s="4">
        <v>425737.68351329799</v>
      </c>
      <c r="FT13" s="4">
        <v>1.0455435983380299</v>
      </c>
      <c r="FU13" s="4">
        <v>1125.71201494658</v>
      </c>
      <c r="FV13" s="4">
        <v>1125.71201494658</v>
      </c>
      <c r="FW13" s="4">
        <v>90.0569611957267</v>
      </c>
      <c r="FX13" s="4">
        <v>14.466749999999999</v>
      </c>
      <c r="FY13" s="4">
        <v>407192.66436142899</v>
      </c>
      <c r="FZ13" s="4">
        <v>16.4576833333333</v>
      </c>
      <c r="GA13" s="4">
        <v>809017.28770238499</v>
      </c>
      <c r="GB13" s="4">
        <v>2.52314685331539</v>
      </c>
      <c r="GC13" s="4">
        <v>1263.2112761415599</v>
      </c>
      <c r="GD13" s="4">
        <v>1263.2112761415599</v>
      </c>
      <c r="GE13" s="4">
        <v>101.056902091325</v>
      </c>
      <c r="GF13" s="4">
        <v>17.1477166666667</v>
      </c>
      <c r="GG13" s="4">
        <v>320638.20884596702</v>
      </c>
      <c r="GH13" s="4">
        <v>17.0383666666667</v>
      </c>
      <c r="GI13" s="4">
        <v>326833.29224246898</v>
      </c>
      <c r="GJ13" s="4">
        <v>1.0193211015580399</v>
      </c>
      <c r="GK13" s="4">
        <v>1317.90131584648</v>
      </c>
      <c r="GL13" s="4">
        <v>1317.90131584648</v>
      </c>
      <c r="GM13" s="4">
        <v>105.432105267719</v>
      </c>
      <c r="GN13" s="4">
        <v>17.1477166666667</v>
      </c>
      <c r="GO13" s="4">
        <v>320638.20884596702</v>
      </c>
      <c r="GP13" s="4">
        <v>18.972716666666699</v>
      </c>
      <c r="GQ13" s="4">
        <v>519145.92784467997</v>
      </c>
      <c r="GR13" s="4">
        <v>1.61910188343796</v>
      </c>
      <c r="GS13" s="4">
        <v>1266.23910649292</v>
      </c>
      <c r="GT13" s="4">
        <v>1266.23910649292</v>
      </c>
      <c r="GU13" s="4">
        <v>101.29912851943401</v>
      </c>
      <c r="GV13" s="4">
        <v>17.1477166666667</v>
      </c>
      <c r="GW13" s="4">
        <v>320638.20884596702</v>
      </c>
      <c r="GX13" s="4">
        <v>19.0481333333333</v>
      </c>
      <c r="GY13" s="4">
        <v>429596.41677036899</v>
      </c>
      <c r="GZ13" s="4">
        <v>1.3398166685017401</v>
      </c>
      <c r="HA13" s="4">
        <v>1051.4767768639999</v>
      </c>
      <c r="HB13" s="4">
        <v>1051.4767768639999</v>
      </c>
      <c r="HC13" s="4">
        <v>84.118142149119706</v>
      </c>
      <c r="HD13" s="4">
        <v>17.1477166666667</v>
      </c>
      <c r="HE13" s="4">
        <v>320638.20884596702</v>
      </c>
      <c r="HF13" s="4">
        <v>19.379950000000001</v>
      </c>
      <c r="HG13" s="4">
        <v>478652.673217993</v>
      </c>
      <c r="HH13" s="4">
        <v>1.4928123349389599</v>
      </c>
      <c r="HI13" s="4">
        <v>1226.2681991707</v>
      </c>
      <c r="HJ13" s="4">
        <v>1226.2681991707</v>
      </c>
      <c r="HK13" s="4">
        <v>98.101455933656197</v>
      </c>
      <c r="HL13" s="4">
        <v>17.1477166666667</v>
      </c>
      <c r="HM13" s="4">
        <v>320638.20884596702</v>
      </c>
    </row>
    <row r="14" spans="1:221" x14ac:dyDescent="0.2">
      <c r="A14" s="2"/>
      <c r="B14" s="2"/>
      <c r="C14" s="2" t="s">
        <v>32</v>
      </c>
      <c r="D14" s="2" t="s">
        <v>108</v>
      </c>
      <c r="E14" s="2" t="s">
        <v>7</v>
      </c>
      <c r="F14" s="2" t="s">
        <v>46</v>
      </c>
      <c r="G14" s="3">
        <v>42528.447916666701</v>
      </c>
      <c r="H14" s="4">
        <v>3.29725</v>
      </c>
      <c r="I14" s="4">
        <v>175382.95521623301</v>
      </c>
      <c r="J14" s="4">
        <v>0</v>
      </c>
      <c r="K14" s="4">
        <v>701.31402601303</v>
      </c>
      <c r="L14" s="4">
        <v>701.31402601303</v>
      </c>
      <c r="M14" s="4">
        <v>28.052561040521201</v>
      </c>
      <c r="N14" s="4">
        <v>4.9829166666666698</v>
      </c>
      <c r="O14" s="4">
        <v>0</v>
      </c>
      <c r="P14" s="4">
        <v>0</v>
      </c>
      <c r="Q14" s="4" t="s">
        <v>195</v>
      </c>
      <c r="R14" s="4" t="s">
        <v>195</v>
      </c>
      <c r="S14" s="4" t="s">
        <v>195</v>
      </c>
      <c r="T14" s="4">
        <v>4.9556833333333303</v>
      </c>
      <c r="U14" s="4">
        <v>448781.49805991899</v>
      </c>
      <c r="V14" s="4">
        <v>4.9829166666666698</v>
      </c>
      <c r="W14" s="4">
        <v>983652.847978723</v>
      </c>
      <c r="X14" s="4">
        <v>2.1918302163325598</v>
      </c>
      <c r="Y14" s="4">
        <v>2509.7633995885499</v>
      </c>
      <c r="Z14" s="4">
        <v>2509.7633995885499</v>
      </c>
      <c r="AA14" s="4">
        <v>100.39053598354199</v>
      </c>
      <c r="AB14" s="4">
        <v>4.9556833333333303</v>
      </c>
      <c r="AC14" s="4">
        <v>448781.49805991899</v>
      </c>
      <c r="AD14" s="4">
        <v>6.03738333333333</v>
      </c>
      <c r="AE14" s="4">
        <v>649781.35181932501</v>
      </c>
      <c r="AF14" s="4">
        <v>1.4478791006945</v>
      </c>
      <c r="AG14" s="4">
        <v>2734.3903623609699</v>
      </c>
      <c r="AH14" s="4">
        <v>2734.3903623609699</v>
      </c>
      <c r="AI14" s="4">
        <v>109.37561449443901</v>
      </c>
      <c r="AJ14" s="4">
        <v>4.9556833333333303</v>
      </c>
      <c r="AK14" s="4">
        <v>448781.49805991899</v>
      </c>
      <c r="AL14" s="4">
        <v>6.1834333333333298</v>
      </c>
      <c r="AM14" s="4">
        <v>565549.66581153299</v>
      </c>
      <c r="AN14" s="4">
        <v>1.2601893532964299</v>
      </c>
      <c r="AO14" s="4">
        <v>2489.9039906425501</v>
      </c>
      <c r="AP14" s="4">
        <v>2489.9039906425501</v>
      </c>
      <c r="AQ14" s="4">
        <v>99.596159625702001</v>
      </c>
      <c r="AR14" s="4">
        <v>4.9556833333333303</v>
      </c>
      <c r="AS14" s="4">
        <v>448781.49805991899</v>
      </c>
      <c r="AT14" s="4">
        <v>6.6811166666666697</v>
      </c>
      <c r="AU14" s="4">
        <v>0</v>
      </c>
      <c r="AV14" s="4">
        <v>0</v>
      </c>
      <c r="AW14" s="4" t="s">
        <v>195</v>
      </c>
      <c r="AX14" s="4" t="s">
        <v>195</v>
      </c>
      <c r="AY14" s="4" t="s">
        <v>195</v>
      </c>
      <c r="AZ14" s="4">
        <v>10.046799999999999</v>
      </c>
      <c r="BA14" s="4">
        <v>361866.76652748499</v>
      </c>
      <c r="BB14" s="4">
        <v>7.431</v>
      </c>
      <c r="BC14" s="4">
        <v>769529.08462303702</v>
      </c>
      <c r="BD14" s="4">
        <v>3.4246996383649502</v>
      </c>
      <c r="BE14" s="4">
        <v>3146.05165303786</v>
      </c>
      <c r="BF14" s="4">
        <v>3146.05165303786</v>
      </c>
      <c r="BG14" s="4">
        <v>125.84206612151399</v>
      </c>
      <c r="BH14" s="4">
        <v>7.6624499999999998</v>
      </c>
      <c r="BI14" s="4">
        <v>224699.73016098799</v>
      </c>
      <c r="BJ14" s="4">
        <v>7.71336666666667</v>
      </c>
      <c r="BK14" s="4">
        <v>542258.09270610998</v>
      </c>
      <c r="BL14" s="4">
        <v>2.4132565371467298</v>
      </c>
      <c r="BM14" s="4">
        <v>2764.1602851944699</v>
      </c>
      <c r="BN14" s="4">
        <v>2764.1602851944699</v>
      </c>
      <c r="BO14" s="4">
        <v>110.566411407779</v>
      </c>
      <c r="BP14" s="4">
        <v>7.6624499999999998</v>
      </c>
      <c r="BQ14" s="4">
        <v>224699.73016098799</v>
      </c>
      <c r="BR14" s="4">
        <v>8.5512166666666705</v>
      </c>
      <c r="BS14" s="4">
        <v>644471.32639976102</v>
      </c>
      <c r="BT14" s="4">
        <v>2.8681446387942899</v>
      </c>
      <c r="BU14" s="4">
        <v>2842.63038685938</v>
      </c>
      <c r="BV14" s="4">
        <v>2842.63038685938</v>
      </c>
      <c r="BW14" s="4">
        <v>113.705215474375</v>
      </c>
      <c r="BX14" s="4">
        <v>7.6624499999999998</v>
      </c>
      <c r="BY14" s="4">
        <v>224699.73016098799</v>
      </c>
      <c r="BZ14" s="4">
        <v>8.7178500000000003</v>
      </c>
      <c r="CA14" s="4">
        <v>6911.8505000000196</v>
      </c>
      <c r="CB14" s="4">
        <v>1.9100539588995501E-2</v>
      </c>
      <c r="CC14" s="4">
        <v>2347.9913195846898</v>
      </c>
      <c r="CD14" s="4">
        <v>2347.9913195846898</v>
      </c>
      <c r="CE14" s="4">
        <v>93.919652783387605</v>
      </c>
      <c r="CF14" s="4">
        <v>10.046799999999999</v>
      </c>
      <c r="CG14" s="4">
        <v>361866.76652748499</v>
      </c>
      <c r="CH14" s="4">
        <v>9.8846500000000006</v>
      </c>
      <c r="CI14" s="4">
        <v>30097.0696420358</v>
      </c>
      <c r="CJ14" s="4">
        <v>8.3171687554651E-2</v>
      </c>
      <c r="CK14" s="4">
        <v>2494.1536364710801</v>
      </c>
      <c r="CL14" s="4">
        <v>2494.1536364710801</v>
      </c>
      <c r="CM14" s="4">
        <v>99.766145458843198</v>
      </c>
      <c r="CN14" s="4">
        <v>10.046799999999999</v>
      </c>
      <c r="CO14" s="4">
        <v>361866.76652748499</v>
      </c>
      <c r="CP14" s="4">
        <v>10.08385</v>
      </c>
      <c r="CQ14" s="4">
        <v>921906.53181083302</v>
      </c>
      <c r="CR14" s="4">
        <v>2.5476407813227899</v>
      </c>
      <c r="CS14" s="4">
        <v>2448.26954631017</v>
      </c>
      <c r="CT14" s="4">
        <v>2448.26954631017</v>
      </c>
      <c r="CU14" s="4">
        <v>97.930781852406696</v>
      </c>
      <c r="CV14" s="4">
        <v>10.046799999999999</v>
      </c>
      <c r="CW14" s="4">
        <v>361866.76652748499</v>
      </c>
      <c r="CX14" s="4">
        <v>10.046799999999999</v>
      </c>
      <c r="CY14" s="4">
        <v>0</v>
      </c>
      <c r="CZ14" s="4">
        <v>0</v>
      </c>
      <c r="DA14" s="4" t="s">
        <v>57</v>
      </c>
      <c r="DB14" s="4" t="s">
        <v>57</v>
      </c>
      <c r="DC14" s="4" t="s">
        <v>57</v>
      </c>
      <c r="DD14" s="4">
        <v>10.046799999999999</v>
      </c>
      <c r="DE14" s="4">
        <v>361866.76652748499</v>
      </c>
      <c r="DF14" s="4">
        <v>10.167249999999999</v>
      </c>
      <c r="DG14" s="4">
        <v>803203.484640721</v>
      </c>
      <c r="DH14" s="4">
        <v>2.2196110804768101</v>
      </c>
      <c r="DI14" s="4">
        <v>3199.90500458733</v>
      </c>
      <c r="DJ14" s="4">
        <v>3199.90500458733</v>
      </c>
      <c r="DK14" s="4">
        <v>127.996200183493</v>
      </c>
      <c r="DL14" s="4">
        <v>10.046799999999999</v>
      </c>
      <c r="DM14" s="4">
        <v>361866.76652748499</v>
      </c>
      <c r="DN14" s="4">
        <v>12.0064166666667</v>
      </c>
      <c r="DO14" s="4">
        <v>892934.38299998804</v>
      </c>
      <c r="DP14" s="4">
        <v>2.4440727422887698</v>
      </c>
      <c r="DQ14" s="4">
        <v>2832.96044516758</v>
      </c>
      <c r="DR14" s="4">
        <v>2832.96044516758</v>
      </c>
      <c r="DS14" s="4">
        <v>113.318417806703</v>
      </c>
      <c r="DT14" s="4">
        <v>14.4667333333333</v>
      </c>
      <c r="DU14" s="4">
        <v>365346.89313861902</v>
      </c>
      <c r="DV14" s="4">
        <v>12.5299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10.046799999999999</v>
      </c>
      <c r="EC14" s="4">
        <v>361866.76652748499</v>
      </c>
      <c r="ED14" s="4">
        <v>12.353866666666701</v>
      </c>
      <c r="EE14" s="4">
        <v>934856.73296605796</v>
      </c>
      <c r="EF14" s="4">
        <v>2.5588194412573202</v>
      </c>
      <c r="EG14" s="4">
        <v>2527.7484235925199</v>
      </c>
      <c r="EH14" s="4">
        <v>2527.7484235925199</v>
      </c>
      <c r="EI14" s="4">
        <v>101.109936943701</v>
      </c>
      <c r="EJ14" s="4">
        <v>14.4667333333333</v>
      </c>
      <c r="EK14" s="4">
        <v>365346.89313861902</v>
      </c>
      <c r="EL14" s="4">
        <v>12.7284666666667</v>
      </c>
      <c r="EM14" s="4">
        <v>19.459500000000201</v>
      </c>
      <c r="EN14" s="4">
        <v>5.3263077818529203E-5</v>
      </c>
      <c r="EO14" s="4">
        <v>0</v>
      </c>
      <c r="EP14" s="4">
        <v>0</v>
      </c>
      <c r="EQ14" s="4">
        <v>0</v>
      </c>
      <c r="ER14" s="4">
        <v>14.4667333333333</v>
      </c>
      <c r="ES14" s="4">
        <v>365346.89313861902</v>
      </c>
      <c r="ET14" s="4" t="s">
        <v>57</v>
      </c>
      <c r="EU14" s="4" t="s">
        <v>57</v>
      </c>
      <c r="EV14" s="4" t="s">
        <v>57</v>
      </c>
      <c r="EW14" s="4" t="s">
        <v>57</v>
      </c>
      <c r="EX14" s="4" t="s">
        <v>57</v>
      </c>
      <c r="EY14" s="4" t="s">
        <v>57</v>
      </c>
      <c r="EZ14" s="4">
        <v>10.046799999999999</v>
      </c>
      <c r="FA14" s="4">
        <v>361866.76652748499</v>
      </c>
      <c r="FB14" s="4">
        <v>14.4667333333333</v>
      </c>
      <c r="FC14" s="4">
        <v>0</v>
      </c>
      <c r="FD14" s="4">
        <v>0</v>
      </c>
      <c r="FE14" s="4" t="s">
        <v>57</v>
      </c>
      <c r="FF14" s="4" t="s">
        <v>57</v>
      </c>
      <c r="FG14" s="4" t="s">
        <v>57</v>
      </c>
      <c r="FH14" s="4">
        <v>14.4667333333333</v>
      </c>
      <c r="FI14" s="4">
        <v>365346.89313861902</v>
      </c>
      <c r="FJ14" s="4">
        <v>14.4516666666667</v>
      </c>
      <c r="FK14" s="4">
        <v>753917.91190535505</v>
      </c>
      <c r="FL14" s="4">
        <v>2.0635673275571098</v>
      </c>
      <c r="FM14" s="4">
        <v>3076.0481063601401</v>
      </c>
      <c r="FN14" s="4">
        <v>3076.0481063601401</v>
      </c>
      <c r="FO14" s="4">
        <v>123.041924254406</v>
      </c>
      <c r="FP14" s="4">
        <v>14.4667333333333</v>
      </c>
      <c r="FQ14" s="4">
        <v>365346.89313861902</v>
      </c>
      <c r="FR14" s="4">
        <v>14.511983333333299</v>
      </c>
      <c r="FS14" s="4">
        <v>869347.34871845797</v>
      </c>
      <c r="FT14" s="4">
        <v>2.3795120884977998</v>
      </c>
      <c r="FU14" s="4">
        <v>2564.13529382969</v>
      </c>
      <c r="FV14" s="4">
        <v>2564.13529382969</v>
      </c>
      <c r="FW14" s="4">
        <v>102.565411753188</v>
      </c>
      <c r="FX14" s="4">
        <v>14.4667333333333</v>
      </c>
      <c r="FY14" s="4">
        <v>365346.89313861902</v>
      </c>
      <c r="FZ14" s="4">
        <v>16.4576666666667</v>
      </c>
      <c r="GA14" s="4">
        <v>1677217.4622670701</v>
      </c>
      <c r="GB14" s="4">
        <v>6.0690958472547898</v>
      </c>
      <c r="GC14" s="4">
        <v>3039.1182546035202</v>
      </c>
      <c r="GD14" s="4">
        <v>3039.1182546035202</v>
      </c>
      <c r="GE14" s="4">
        <v>121.564730184141</v>
      </c>
      <c r="GF14" s="4">
        <v>17.1477</v>
      </c>
      <c r="GG14" s="4">
        <v>276353.76083666901</v>
      </c>
      <c r="GH14" s="4">
        <v>17.042116666666701</v>
      </c>
      <c r="GI14" s="4">
        <v>724206.26000402798</v>
      </c>
      <c r="GJ14" s="4">
        <v>2.6205768208526399</v>
      </c>
      <c r="GK14" s="4">
        <v>3387.5446021551702</v>
      </c>
      <c r="GL14" s="4">
        <v>3387.5446021551702</v>
      </c>
      <c r="GM14" s="4">
        <v>135.50178408620701</v>
      </c>
      <c r="GN14" s="4">
        <v>17.1477</v>
      </c>
      <c r="GO14" s="4">
        <v>276353.76083666901</v>
      </c>
      <c r="GP14" s="4">
        <v>18.9727</v>
      </c>
      <c r="GQ14" s="4">
        <v>1035990.9330604</v>
      </c>
      <c r="GR14" s="4">
        <v>3.7487853609225699</v>
      </c>
      <c r="GS14" s="4">
        <v>2932.8928735363402</v>
      </c>
      <c r="GT14" s="4">
        <v>2932.8928735363402</v>
      </c>
      <c r="GU14" s="4">
        <v>117.315714941454</v>
      </c>
      <c r="GV14" s="4">
        <v>17.1477</v>
      </c>
      <c r="GW14" s="4">
        <v>276353.76083666901</v>
      </c>
      <c r="GX14" s="4">
        <v>19.048116666666701</v>
      </c>
      <c r="GY14" s="4">
        <v>857454.35249052499</v>
      </c>
      <c r="GZ14" s="4">
        <v>3.1027417535211299</v>
      </c>
      <c r="HA14" s="4">
        <v>2434.5091890212898</v>
      </c>
      <c r="HB14" s="4">
        <v>2434.5091890212898</v>
      </c>
      <c r="HC14" s="4">
        <v>97.380367560851496</v>
      </c>
      <c r="HD14" s="4">
        <v>17.1477</v>
      </c>
      <c r="HE14" s="4">
        <v>276353.76083666901</v>
      </c>
      <c r="HF14" s="4">
        <v>19.379933333333302</v>
      </c>
      <c r="HG14" s="4">
        <v>952037.81921206298</v>
      </c>
      <c r="HH14" s="4">
        <v>3.4449967908153001</v>
      </c>
      <c r="HI14" s="4">
        <v>2831.1297050400199</v>
      </c>
      <c r="HJ14" s="4">
        <v>2831.1297050400199</v>
      </c>
      <c r="HK14" s="4">
        <v>113.245188201601</v>
      </c>
      <c r="HL14" s="4">
        <v>17.1477</v>
      </c>
      <c r="HM14" s="4">
        <v>276353.76083666901</v>
      </c>
    </row>
    <row r="15" spans="1:221" x14ac:dyDescent="0.2">
      <c r="A15" s="2"/>
      <c r="B15" s="2"/>
      <c r="C15" s="2" t="s">
        <v>78</v>
      </c>
      <c r="D15" s="2" t="s">
        <v>124</v>
      </c>
      <c r="E15" s="2" t="s">
        <v>7</v>
      </c>
      <c r="F15" s="2" t="s">
        <v>99</v>
      </c>
      <c r="G15" s="3">
        <v>42528.46875</v>
      </c>
      <c r="H15" s="4">
        <v>3.2971499999999998</v>
      </c>
      <c r="I15" s="4">
        <v>161975.01691121401</v>
      </c>
      <c r="J15" s="4">
        <v>0</v>
      </c>
      <c r="K15" s="4">
        <v>0</v>
      </c>
      <c r="L15" s="4">
        <v>0</v>
      </c>
      <c r="M15" s="4">
        <v>0</v>
      </c>
      <c r="N15" s="4">
        <v>4.98281666666667</v>
      </c>
      <c r="O15" s="4">
        <v>0</v>
      </c>
      <c r="P15" s="4">
        <v>0</v>
      </c>
      <c r="Q15" s="4" t="s">
        <v>195</v>
      </c>
      <c r="R15" s="4" t="s">
        <v>195</v>
      </c>
      <c r="S15" s="4" t="s">
        <v>195</v>
      </c>
      <c r="T15" s="4">
        <v>4.9531166666666699</v>
      </c>
      <c r="U15" s="4">
        <v>416409.28043512697</v>
      </c>
      <c r="V15" s="4">
        <v>4.98281666666667</v>
      </c>
      <c r="W15" s="4">
        <v>2303114.8849474201</v>
      </c>
      <c r="X15" s="4">
        <v>5.5308923051397301</v>
      </c>
      <c r="Y15" s="4">
        <v>6336.7816825531199</v>
      </c>
      <c r="Z15" s="4">
        <v>6336.7816825531199</v>
      </c>
      <c r="AA15" s="4">
        <v>101.38850692085001</v>
      </c>
      <c r="AB15" s="4">
        <v>4.9531166666666699</v>
      </c>
      <c r="AC15" s="4">
        <v>416409.28043512697</v>
      </c>
      <c r="AD15" s="4">
        <v>6.0373000000000001</v>
      </c>
      <c r="AE15" s="4">
        <v>1530744.03107495</v>
      </c>
      <c r="AF15" s="4">
        <v>3.6760564737543802</v>
      </c>
      <c r="AG15" s="4">
        <v>6945.9724923943004</v>
      </c>
      <c r="AH15" s="4">
        <v>6945.9724923943004</v>
      </c>
      <c r="AI15" s="4">
        <v>111.135559878309</v>
      </c>
      <c r="AJ15" s="4">
        <v>4.9531166666666699</v>
      </c>
      <c r="AK15" s="4">
        <v>416409.28043512697</v>
      </c>
      <c r="AL15" s="4">
        <v>6.18333333333333</v>
      </c>
      <c r="AM15" s="4">
        <v>1328749.2798691799</v>
      </c>
      <c r="AN15" s="4">
        <v>3.1909694195112701</v>
      </c>
      <c r="AO15" s="4">
        <v>6304.6235332086799</v>
      </c>
      <c r="AP15" s="4">
        <v>6304.6235332086799</v>
      </c>
      <c r="AQ15" s="4">
        <v>100.873976531339</v>
      </c>
      <c r="AR15" s="4">
        <v>4.9531166666666699</v>
      </c>
      <c r="AS15" s="4">
        <v>416409.28043512697</v>
      </c>
      <c r="AT15" s="4">
        <v>6.6949166666666704</v>
      </c>
      <c r="AU15" s="4">
        <v>0</v>
      </c>
      <c r="AV15" s="4">
        <v>0</v>
      </c>
      <c r="AW15" s="4" t="s">
        <v>195</v>
      </c>
      <c r="AX15" s="4" t="s">
        <v>195</v>
      </c>
      <c r="AY15" s="4" t="s">
        <v>195</v>
      </c>
      <c r="AZ15" s="4">
        <v>10.0467</v>
      </c>
      <c r="BA15" s="4">
        <v>330157.55423521699</v>
      </c>
      <c r="BB15" s="4">
        <v>7.4309166666666702</v>
      </c>
      <c r="BC15" s="4">
        <v>1962982.6272227301</v>
      </c>
      <c r="BD15" s="4">
        <v>9.4825169948889094</v>
      </c>
      <c r="BE15" s="4">
        <v>8711.2372290932599</v>
      </c>
      <c r="BF15" s="4">
        <v>8711.2372290932599</v>
      </c>
      <c r="BG15" s="4">
        <v>139.379795665492</v>
      </c>
      <c r="BH15" s="4">
        <v>7.6623666666666699</v>
      </c>
      <c r="BI15" s="4">
        <v>207010.715433548</v>
      </c>
      <c r="BJ15" s="4">
        <v>7.7132833333333304</v>
      </c>
      <c r="BK15" s="4">
        <v>1272327.2824824399</v>
      </c>
      <c r="BL15" s="4">
        <v>6.14619045114532</v>
      </c>
      <c r="BM15" s="4">
        <v>7043.8073398143097</v>
      </c>
      <c r="BN15" s="4">
        <v>7043.8073398143097</v>
      </c>
      <c r="BO15" s="4">
        <v>112.70091743702901</v>
      </c>
      <c r="BP15" s="4">
        <v>7.6623666666666699</v>
      </c>
      <c r="BQ15" s="4">
        <v>207010.715433548</v>
      </c>
      <c r="BR15" s="4">
        <v>8.5511166666666707</v>
      </c>
      <c r="BS15" s="4">
        <v>1527105.94019674</v>
      </c>
      <c r="BT15" s="4">
        <v>7.3769415124163196</v>
      </c>
      <c r="BU15" s="4">
        <v>7314.6132453214204</v>
      </c>
      <c r="BV15" s="4">
        <v>7314.6132453214204</v>
      </c>
      <c r="BW15" s="4">
        <v>117.033811925143</v>
      </c>
      <c r="BX15" s="4">
        <v>7.6623666666666699</v>
      </c>
      <c r="BY15" s="4">
        <v>207010.715433548</v>
      </c>
      <c r="BZ15" s="4">
        <v>8.7131333333333298</v>
      </c>
      <c r="CA15" s="4">
        <v>16658.867769578501</v>
      </c>
      <c r="CB15" s="4">
        <v>5.0457327284748603E-2</v>
      </c>
      <c r="CC15" s="4">
        <v>6049.3383990256298</v>
      </c>
      <c r="CD15" s="4">
        <v>6049.3383990256298</v>
      </c>
      <c r="CE15" s="4">
        <v>96.789414384410094</v>
      </c>
      <c r="CF15" s="4">
        <v>10.0467</v>
      </c>
      <c r="CG15" s="4">
        <v>330157.55423521699</v>
      </c>
      <c r="CH15" s="4">
        <v>9.87991666666667</v>
      </c>
      <c r="CI15" s="4">
        <v>70135.387372709505</v>
      </c>
      <c r="CJ15" s="4">
        <v>0.212430054902643</v>
      </c>
      <c r="CK15" s="4">
        <v>6389.5798940456798</v>
      </c>
      <c r="CL15" s="4">
        <v>6389.5798940456798</v>
      </c>
      <c r="CM15" s="4">
        <v>102.233278304731</v>
      </c>
      <c r="CN15" s="4">
        <v>10.0467</v>
      </c>
      <c r="CO15" s="4">
        <v>330157.55423521699</v>
      </c>
      <c r="CP15" s="4">
        <v>10.083766666666699</v>
      </c>
      <c r="CQ15" s="4">
        <v>2161687.2424057298</v>
      </c>
      <c r="CR15" s="4">
        <v>6.5474414099446996</v>
      </c>
      <c r="CS15" s="4">
        <v>6291.59319193581</v>
      </c>
      <c r="CT15" s="4">
        <v>6291.59319193581</v>
      </c>
      <c r="CU15" s="4">
        <v>100.665491070973</v>
      </c>
      <c r="CV15" s="4">
        <v>10.0467</v>
      </c>
      <c r="CW15" s="4">
        <v>330157.55423521699</v>
      </c>
      <c r="CX15" s="4">
        <v>10.0467</v>
      </c>
      <c r="CY15" s="4">
        <v>0</v>
      </c>
      <c r="CZ15" s="4">
        <v>0</v>
      </c>
      <c r="DA15" s="4" t="s">
        <v>57</v>
      </c>
      <c r="DB15" s="4" t="s">
        <v>57</v>
      </c>
      <c r="DC15" s="4" t="s">
        <v>57</v>
      </c>
      <c r="DD15" s="4">
        <v>10.0467</v>
      </c>
      <c r="DE15" s="4">
        <v>330157.55423521699</v>
      </c>
      <c r="DF15" s="4">
        <v>10.167149999999999</v>
      </c>
      <c r="DG15" s="4">
        <v>1996705.44185809</v>
      </c>
      <c r="DH15" s="4">
        <v>6.0477351381018396</v>
      </c>
      <c r="DI15" s="4">
        <v>8718.3474683189306</v>
      </c>
      <c r="DJ15" s="4">
        <v>8718.3474683189306</v>
      </c>
      <c r="DK15" s="4">
        <v>139.49355949310299</v>
      </c>
      <c r="DL15" s="4">
        <v>10.0467</v>
      </c>
      <c r="DM15" s="4">
        <v>330157.55423521699</v>
      </c>
      <c r="DN15" s="4">
        <v>12.0063166666667</v>
      </c>
      <c r="DO15" s="4">
        <v>2298385.4123765999</v>
      </c>
      <c r="DP15" s="4">
        <v>6.1787308797921998</v>
      </c>
      <c r="DQ15" s="4">
        <v>7164.0045095669402</v>
      </c>
      <c r="DR15" s="4">
        <v>7164.0045095669402</v>
      </c>
      <c r="DS15" s="4">
        <v>114.624072153071</v>
      </c>
      <c r="DT15" s="4">
        <v>14.46665</v>
      </c>
      <c r="DU15" s="4">
        <v>371983.41489408002</v>
      </c>
      <c r="DV15" s="4">
        <v>12.529816666666701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10.0467</v>
      </c>
      <c r="EC15" s="4">
        <v>330157.55423521699</v>
      </c>
      <c r="ED15" s="4">
        <v>12.3584</v>
      </c>
      <c r="EE15" s="4">
        <v>2385804.0976153198</v>
      </c>
      <c r="EF15" s="4">
        <v>6.4137378229474704</v>
      </c>
      <c r="EG15" s="4">
        <v>6334.6158062254199</v>
      </c>
      <c r="EH15" s="4">
        <v>6334.6158062254199</v>
      </c>
      <c r="EI15" s="4">
        <v>101.35385289960701</v>
      </c>
      <c r="EJ15" s="4">
        <v>14.46665</v>
      </c>
      <c r="EK15" s="4">
        <v>371983.41489408002</v>
      </c>
      <c r="EL15" s="4">
        <v>12.7208166666667</v>
      </c>
      <c r="EM15" s="4">
        <v>50.355807692307899</v>
      </c>
      <c r="EN15" s="4">
        <v>1.35371109775543E-4</v>
      </c>
      <c r="EO15" s="4">
        <v>9498.6685080348507</v>
      </c>
      <c r="EP15" s="4">
        <v>9498.6685080348507</v>
      </c>
      <c r="EQ15" s="4">
        <v>151.978696128558</v>
      </c>
      <c r="ER15" s="4">
        <v>14.46665</v>
      </c>
      <c r="ES15" s="4">
        <v>371983.41489408002</v>
      </c>
      <c r="ET15" s="4" t="s">
        <v>57</v>
      </c>
      <c r="EU15" s="4" t="s">
        <v>57</v>
      </c>
      <c r="EV15" s="4" t="s">
        <v>57</v>
      </c>
      <c r="EW15" s="4" t="s">
        <v>57</v>
      </c>
      <c r="EX15" s="4" t="s">
        <v>57</v>
      </c>
      <c r="EY15" s="4" t="s">
        <v>57</v>
      </c>
      <c r="EZ15" s="4">
        <v>10.0467</v>
      </c>
      <c r="FA15" s="4">
        <v>330157.55423521699</v>
      </c>
      <c r="FB15" s="4">
        <v>14.46665</v>
      </c>
      <c r="FC15" s="4">
        <v>0</v>
      </c>
      <c r="FD15" s="4">
        <v>0</v>
      </c>
      <c r="FE15" s="4" t="s">
        <v>57</v>
      </c>
      <c r="FF15" s="4" t="s">
        <v>57</v>
      </c>
      <c r="FG15" s="4" t="s">
        <v>57</v>
      </c>
      <c r="FH15" s="4">
        <v>14.46665</v>
      </c>
      <c r="FI15" s="4">
        <v>371983.41489408002</v>
      </c>
      <c r="FJ15" s="4">
        <v>14.4515666666667</v>
      </c>
      <c r="FK15" s="4">
        <v>2074731.3225038601</v>
      </c>
      <c r="FL15" s="4">
        <v>5.5774834023033701</v>
      </c>
      <c r="FM15" s="4">
        <v>8321.7117621899197</v>
      </c>
      <c r="FN15" s="4">
        <v>8321.7117621899197</v>
      </c>
      <c r="FO15" s="4">
        <v>133.14738819503901</v>
      </c>
      <c r="FP15" s="4">
        <v>14.46665</v>
      </c>
      <c r="FQ15" s="4">
        <v>371983.41489408002</v>
      </c>
      <c r="FR15" s="4">
        <v>14.5156666666667</v>
      </c>
      <c r="FS15" s="4">
        <v>2211871.5720434501</v>
      </c>
      <c r="FT15" s="4">
        <v>5.94615642386439</v>
      </c>
      <c r="FU15" s="4">
        <v>6410.0613987809602</v>
      </c>
      <c r="FV15" s="4">
        <v>6410.0613987809602</v>
      </c>
      <c r="FW15" s="4">
        <v>102.56098238049501</v>
      </c>
      <c r="FX15" s="4">
        <v>14.46665</v>
      </c>
      <c r="FY15" s="4">
        <v>371983.41489408002</v>
      </c>
      <c r="FZ15" s="4">
        <v>16.517900000000001</v>
      </c>
      <c r="GA15" s="4">
        <v>4589977.0126075698</v>
      </c>
      <c r="GB15" s="4">
        <v>15.8378780116724</v>
      </c>
      <c r="GC15" s="4">
        <v>7931.5880691765096</v>
      </c>
      <c r="GD15" s="4">
        <v>7931.5880691765096</v>
      </c>
      <c r="GE15" s="4">
        <v>126.905409106824</v>
      </c>
      <c r="GF15" s="4">
        <v>17.147600000000001</v>
      </c>
      <c r="GG15" s="4">
        <v>289810.10014250502</v>
      </c>
      <c r="GH15" s="4">
        <v>17.0458</v>
      </c>
      <c r="GI15" s="4">
        <v>2100944.4172504898</v>
      </c>
      <c r="GJ15" s="4">
        <v>7.2493830139716096</v>
      </c>
      <c r="GK15" s="4">
        <v>9370.3351994203294</v>
      </c>
      <c r="GL15" s="4">
        <v>9370.3351994203294</v>
      </c>
      <c r="GM15" s="4">
        <v>149.92536319072499</v>
      </c>
      <c r="GN15" s="4">
        <v>17.147600000000001</v>
      </c>
      <c r="GO15" s="4">
        <v>289810.10014250502</v>
      </c>
      <c r="GP15" s="4">
        <v>18.976383333333299</v>
      </c>
      <c r="GQ15" s="4">
        <v>2950547.8466407801</v>
      </c>
      <c r="GR15" s="4">
        <v>10.1809696942582</v>
      </c>
      <c r="GS15" s="4">
        <v>7966.6100257834396</v>
      </c>
      <c r="GT15" s="4">
        <v>7966.6100257834396</v>
      </c>
      <c r="GU15" s="4">
        <v>127.465760412535</v>
      </c>
      <c r="GV15" s="4">
        <v>17.147600000000001</v>
      </c>
      <c r="GW15" s="4">
        <v>289810.10014250502</v>
      </c>
      <c r="GX15" s="4">
        <v>19.0518</v>
      </c>
      <c r="GY15" s="4">
        <v>2398540.2832824802</v>
      </c>
      <c r="GZ15" s="4">
        <v>8.2762480745256095</v>
      </c>
      <c r="HA15" s="4">
        <v>6493.1767905269398</v>
      </c>
      <c r="HB15" s="4">
        <v>6493.1767905269398</v>
      </c>
      <c r="HC15" s="4">
        <v>103.890828648431</v>
      </c>
      <c r="HD15" s="4">
        <v>17.147600000000001</v>
      </c>
      <c r="HE15" s="4">
        <v>289810.10014250502</v>
      </c>
      <c r="HF15" s="4">
        <v>19.3873833333333</v>
      </c>
      <c r="HG15" s="4">
        <v>2615146.6762521202</v>
      </c>
      <c r="HH15" s="4">
        <v>9.02365609399466</v>
      </c>
      <c r="HI15" s="4">
        <v>7417.2616881538997</v>
      </c>
      <c r="HJ15" s="4">
        <v>7417.2616881538997</v>
      </c>
      <c r="HK15" s="4">
        <v>118.676187010462</v>
      </c>
      <c r="HL15" s="4">
        <v>17.147600000000001</v>
      </c>
      <c r="HM15" s="4">
        <v>289810.10014250502</v>
      </c>
    </row>
    <row r="16" spans="1:221" x14ac:dyDescent="0.2">
      <c r="A16" s="2"/>
      <c r="B16" s="2"/>
      <c r="C16" s="2" t="s">
        <v>106</v>
      </c>
      <c r="D16" s="2" t="s">
        <v>74</v>
      </c>
      <c r="E16" s="2" t="s">
        <v>7</v>
      </c>
      <c r="F16" s="2" t="s">
        <v>30</v>
      </c>
      <c r="G16" s="3">
        <v>42528.489583333299</v>
      </c>
      <c r="H16" s="4">
        <v>3.2948</v>
      </c>
      <c r="I16" s="4">
        <v>163875.027861993</v>
      </c>
      <c r="J16" s="4">
        <v>0</v>
      </c>
      <c r="K16" s="4">
        <v>0</v>
      </c>
      <c r="L16" s="4">
        <v>0</v>
      </c>
      <c r="M16" s="4">
        <v>0</v>
      </c>
      <c r="N16" s="4">
        <v>4.9829499999999998</v>
      </c>
      <c r="O16" s="4">
        <v>0</v>
      </c>
      <c r="P16" s="4">
        <v>0</v>
      </c>
      <c r="Q16" s="4" t="s">
        <v>195</v>
      </c>
      <c r="R16" s="4" t="s">
        <v>195</v>
      </c>
      <c r="S16" s="4" t="s">
        <v>195</v>
      </c>
      <c r="T16" s="4">
        <v>4.9532333333333298</v>
      </c>
      <c r="U16" s="4">
        <v>419305.38761816401</v>
      </c>
      <c r="V16" s="4">
        <v>4.9829499999999998</v>
      </c>
      <c r="W16" s="4">
        <v>4596470.8322668104</v>
      </c>
      <c r="X16" s="4">
        <v>10.9621077334034</v>
      </c>
      <c r="Y16" s="4">
        <v>12561.6916093133</v>
      </c>
      <c r="Z16" s="4">
        <v>12561.6916093133</v>
      </c>
      <c r="AA16" s="4">
        <v>100.493532874507</v>
      </c>
      <c r="AB16" s="4">
        <v>4.9532333333333298</v>
      </c>
      <c r="AC16" s="4">
        <v>419305.38761816401</v>
      </c>
      <c r="AD16" s="4">
        <v>6.0399000000000003</v>
      </c>
      <c r="AE16" s="4">
        <v>3102647.3303205301</v>
      </c>
      <c r="AF16" s="4">
        <v>7.3994931187145099</v>
      </c>
      <c r="AG16" s="4">
        <v>13983.8140151679</v>
      </c>
      <c r="AH16" s="4">
        <v>13983.8140151679</v>
      </c>
      <c r="AI16" s="4">
        <v>111.870512121343</v>
      </c>
      <c r="AJ16" s="4">
        <v>4.9532333333333298</v>
      </c>
      <c r="AK16" s="4">
        <v>419305.38761816401</v>
      </c>
      <c r="AL16" s="4">
        <v>6.1834666666666704</v>
      </c>
      <c r="AM16" s="4">
        <v>2682636.9470803798</v>
      </c>
      <c r="AN16" s="4">
        <v>6.3978117770413396</v>
      </c>
      <c r="AO16" s="4">
        <v>12640.510476138001</v>
      </c>
      <c r="AP16" s="4">
        <v>12640.510476138001</v>
      </c>
      <c r="AQ16" s="4">
        <v>101.12408380910399</v>
      </c>
      <c r="AR16" s="4">
        <v>4.9532333333333298</v>
      </c>
      <c r="AS16" s="4">
        <v>419305.38761816401</v>
      </c>
      <c r="AT16" s="4">
        <v>6.6904000000000003</v>
      </c>
      <c r="AU16" s="4">
        <v>0</v>
      </c>
      <c r="AV16" s="4">
        <v>0</v>
      </c>
      <c r="AW16" s="4" t="s">
        <v>195</v>
      </c>
      <c r="AX16" s="4" t="s">
        <v>195</v>
      </c>
      <c r="AY16" s="4" t="s">
        <v>195</v>
      </c>
      <c r="AZ16" s="4">
        <v>10.0468166666667</v>
      </c>
      <c r="BA16" s="4">
        <v>325120.23336675699</v>
      </c>
      <c r="BB16" s="4">
        <v>7.43103333333333</v>
      </c>
      <c r="BC16" s="4">
        <v>4221209.5880571799</v>
      </c>
      <c r="BD16" s="4">
        <v>20.3058732666087</v>
      </c>
      <c r="BE16" s="4">
        <v>18654.420171546099</v>
      </c>
      <c r="BF16" s="4">
        <v>18654.420171546099</v>
      </c>
      <c r="BG16" s="4">
        <v>149.235361372369</v>
      </c>
      <c r="BH16" s="4">
        <v>7.6624833333333298</v>
      </c>
      <c r="BI16" s="4">
        <v>207881.214101666</v>
      </c>
      <c r="BJ16" s="4">
        <v>7.71803333333333</v>
      </c>
      <c r="BK16" s="4">
        <v>2625036.3578598802</v>
      </c>
      <c r="BL16" s="4">
        <v>12.627578539040501</v>
      </c>
      <c r="BM16" s="4">
        <v>14474.438066008101</v>
      </c>
      <c r="BN16" s="4">
        <v>14474.438066008101</v>
      </c>
      <c r="BO16" s="4">
        <v>115.795504528065</v>
      </c>
      <c r="BP16" s="4">
        <v>7.6624833333333298</v>
      </c>
      <c r="BQ16" s="4">
        <v>207881.214101666</v>
      </c>
      <c r="BR16" s="4">
        <v>8.5558666666666703</v>
      </c>
      <c r="BS16" s="4">
        <v>3144018.5630963799</v>
      </c>
      <c r="BT16" s="4">
        <v>15.1241110298633</v>
      </c>
      <c r="BU16" s="4">
        <v>14998.5276585674</v>
      </c>
      <c r="BV16" s="4">
        <v>14998.5276585674</v>
      </c>
      <c r="BW16" s="4">
        <v>119.98822126853899</v>
      </c>
      <c r="BX16" s="4">
        <v>7.6624833333333298</v>
      </c>
      <c r="BY16" s="4">
        <v>207881.214101666</v>
      </c>
      <c r="BZ16" s="4">
        <v>8.7086166666666696</v>
      </c>
      <c r="CA16" s="4">
        <v>35506.232882237498</v>
      </c>
      <c r="CB16" s="4">
        <v>0.109209545387426</v>
      </c>
      <c r="CC16" s="4">
        <v>12984.4349718954</v>
      </c>
      <c r="CD16" s="4">
        <v>12984.4349718954</v>
      </c>
      <c r="CE16" s="4">
        <v>103.875479775163</v>
      </c>
      <c r="CF16" s="4">
        <v>10.0468166666667</v>
      </c>
      <c r="CG16" s="4">
        <v>325120.23336675699</v>
      </c>
      <c r="CH16" s="4">
        <v>9.8800500000000007</v>
      </c>
      <c r="CI16" s="4">
        <v>134708.09792947999</v>
      </c>
      <c r="CJ16" s="4">
        <v>0.41433317309883</v>
      </c>
      <c r="CK16" s="4">
        <v>12474.2823720693</v>
      </c>
      <c r="CL16" s="4">
        <v>12474.2823720693</v>
      </c>
      <c r="CM16" s="4">
        <v>99.794258976554502</v>
      </c>
      <c r="CN16" s="4">
        <v>10.0468166666667</v>
      </c>
      <c r="CO16" s="4">
        <v>325120.23336675699</v>
      </c>
      <c r="CP16" s="4">
        <v>10.088516666666701</v>
      </c>
      <c r="CQ16" s="4">
        <v>4315358.42750003</v>
      </c>
      <c r="CR16" s="4">
        <v>13.2731155573207</v>
      </c>
      <c r="CS16" s="4">
        <v>12754.1509250419</v>
      </c>
      <c r="CT16" s="4">
        <v>12754.1509250419</v>
      </c>
      <c r="CU16" s="4">
        <v>102.033207400335</v>
      </c>
      <c r="CV16" s="4">
        <v>10.0468166666667</v>
      </c>
      <c r="CW16" s="4">
        <v>325120.23336675699</v>
      </c>
      <c r="CX16" s="4">
        <v>10.0468166666667</v>
      </c>
      <c r="CY16" s="4">
        <v>0</v>
      </c>
      <c r="CZ16" s="4">
        <v>0</v>
      </c>
      <c r="DA16" s="4" t="s">
        <v>57</v>
      </c>
      <c r="DB16" s="4" t="s">
        <v>57</v>
      </c>
      <c r="DC16" s="4" t="s">
        <v>57</v>
      </c>
      <c r="DD16" s="4">
        <v>10.0468166666667</v>
      </c>
      <c r="DE16" s="4">
        <v>325120.23336675699</v>
      </c>
      <c r="DF16" s="4">
        <v>10.171900000000001</v>
      </c>
      <c r="DG16" s="4">
        <v>4085929.8458610699</v>
      </c>
      <c r="DH16" s="4">
        <v>12.567442522877</v>
      </c>
      <c r="DI16" s="4">
        <v>18116.849069013901</v>
      </c>
      <c r="DJ16" s="4">
        <v>18116.849069013901</v>
      </c>
      <c r="DK16" s="4">
        <v>144.93479255211099</v>
      </c>
      <c r="DL16" s="4">
        <v>10.0468166666667</v>
      </c>
      <c r="DM16" s="4">
        <v>325120.23336675699</v>
      </c>
      <c r="DN16" s="4">
        <v>12.0110666666667</v>
      </c>
      <c r="DO16" s="4">
        <v>4543902.1070000296</v>
      </c>
      <c r="DP16" s="4">
        <v>12.3730452581968</v>
      </c>
      <c r="DQ16" s="4">
        <v>14347.4862457419</v>
      </c>
      <c r="DR16" s="4">
        <v>14347.4862457419</v>
      </c>
      <c r="DS16" s="4">
        <v>114.779889965935</v>
      </c>
      <c r="DT16" s="4">
        <v>14.4705333333333</v>
      </c>
      <c r="DU16" s="4">
        <v>367242.01780396898</v>
      </c>
      <c r="DV16" s="4">
        <v>12.5299333333333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10.0468166666667</v>
      </c>
      <c r="EC16" s="4">
        <v>325120.23336675699</v>
      </c>
      <c r="ED16" s="4">
        <v>12.363149999999999</v>
      </c>
      <c r="EE16" s="4">
        <v>4685722.1359999496</v>
      </c>
      <c r="EF16" s="4">
        <v>12.759221191571701</v>
      </c>
      <c r="EG16" s="4">
        <v>12601.003644108499</v>
      </c>
      <c r="EH16" s="4">
        <v>12601.003644108499</v>
      </c>
      <c r="EI16" s="4">
        <v>100.808029152868</v>
      </c>
      <c r="EJ16" s="4">
        <v>14.4705333333333</v>
      </c>
      <c r="EK16" s="4">
        <v>367242.01780396898</v>
      </c>
      <c r="EL16" s="4">
        <v>12.7247166666667</v>
      </c>
      <c r="EM16" s="4">
        <v>42.9834999999999</v>
      </c>
      <c r="EN16" s="4">
        <v>1.17044068805177E-4</v>
      </c>
      <c r="EO16" s="4">
        <v>6042.2828733420301</v>
      </c>
      <c r="EP16" s="4">
        <v>6042.2828733420301</v>
      </c>
      <c r="EQ16" s="4">
        <v>48.338262986736197</v>
      </c>
      <c r="ER16" s="4">
        <v>14.4705333333333</v>
      </c>
      <c r="ES16" s="4">
        <v>367242.01780396898</v>
      </c>
      <c r="ET16" s="4" t="s">
        <v>57</v>
      </c>
      <c r="EU16" s="4" t="s">
        <v>57</v>
      </c>
      <c r="EV16" s="4" t="s">
        <v>57</v>
      </c>
      <c r="EW16" s="4" t="s">
        <v>57</v>
      </c>
      <c r="EX16" s="4" t="s">
        <v>57</v>
      </c>
      <c r="EY16" s="4" t="s">
        <v>57</v>
      </c>
      <c r="EZ16" s="4">
        <v>10.0468166666667</v>
      </c>
      <c r="FA16" s="4">
        <v>325120.23336675699</v>
      </c>
      <c r="FB16" s="4">
        <v>14.4705333333333</v>
      </c>
      <c r="FC16" s="4">
        <v>0</v>
      </c>
      <c r="FD16" s="4">
        <v>0</v>
      </c>
      <c r="FE16" s="4" t="s">
        <v>57</v>
      </c>
      <c r="FF16" s="4" t="s">
        <v>57</v>
      </c>
      <c r="FG16" s="4" t="s">
        <v>57</v>
      </c>
      <c r="FH16" s="4">
        <v>14.4705333333333</v>
      </c>
      <c r="FI16" s="4">
        <v>367242.01780396898</v>
      </c>
      <c r="FJ16" s="4">
        <v>14.455450000000001</v>
      </c>
      <c r="FK16" s="4">
        <v>4164218.2759984401</v>
      </c>
      <c r="FL16" s="4">
        <v>11.339166201350301</v>
      </c>
      <c r="FM16" s="4">
        <v>16922.898988200301</v>
      </c>
      <c r="FN16" s="4">
        <v>16922.898988200301</v>
      </c>
      <c r="FO16" s="4">
        <v>135.38319190560199</v>
      </c>
      <c r="FP16" s="4">
        <v>14.4705333333333</v>
      </c>
      <c r="FQ16" s="4">
        <v>367242.01780396898</v>
      </c>
      <c r="FR16" s="4">
        <v>14.5233333333333</v>
      </c>
      <c r="FS16" s="4">
        <v>4230650.9295729697</v>
      </c>
      <c r="FT16" s="4">
        <v>11.5200623144143</v>
      </c>
      <c r="FU16" s="4">
        <v>12420.4252465135</v>
      </c>
      <c r="FV16" s="4">
        <v>12420.4252465135</v>
      </c>
      <c r="FW16" s="4">
        <v>99.363401972108306</v>
      </c>
      <c r="FX16" s="4">
        <v>14.4705333333333</v>
      </c>
      <c r="FY16" s="4">
        <v>367242.01780396898</v>
      </c>
      <c r="FZ16" s="4">
        <v>16.525566666666698</v>
      </c>
      <c r="GA16" s="4">
        <v>8873417.0222785808</v>
      </c>
      <c r="GB16" s="4">
        <v>31.205570593069201</v>
      </c>
      <c r="GC16" s="4">
        <v>15628.143362218299</v>
      </c>
      <c r="GD16" s="4">
        <v>15628.143362218299</v>
      </c>
      <c r="GE16" s="4">
        <v>125.02514689774701</v>
      </c>
      <c r="GF16" s="4">
        <v>17.1477166666667</v>
      </c>
      <c r="GG16" s="4">
        <v>284353.62192189402</v>
      </c>
      <c r="GH16" s="4">
        <v>17.053450000000002</v>
      </c>
      <c r="GI16" s="4">
        <v>4152583.4938145601</v>
      </c>
      <c r="GJ16" s="4">
        <v>14.6035892412694</v>
      </c>
      <c r="GK16" s="4">
        <v>18875.739839699501</v>
      </c>
      <c r="GL16" s="4">
        <v>18875.739839699501</v>
      </c>
      <c r="GM16" s="4">
        <v>151.00591871759599</v>
      </c>
      <c r="GN16" s="4">
        <v>17.1477166666667</v>
      </c>
      <c r="GO16" s="4">
        <v>284353.62192189402</v>
      </c>
      <c r="GP16" s="4">
        <v>18.991583333333299</v>
      </c>
      <c r="GQ16" s="4">
        <v>5671804.0939406203</v>
      </c>
      <c r="GR16" s="4">
        <v>19.946305081700501</v>
      </c>
      <c r="GS16" s="4">
        <v>15608.794031993701</v>
      </c>
      <c r="GT16" s="4">
        <v>15608.794031993701</v>
      </c>
      <c r="GU16" s="4">
        <v>124.87035225595</v>
      </c>
      <c r="GV16" s="4">
        <v>17.1477166666667</v>
      </c>
      <c r="GW16" s="4">
        <v>284353.62192189402</v>
      </c>
      <c r="GX16" s="4">
        <v>19.063233333333301</v>
      </c>
      <c r="GY16" s="4">
        <v>4590088.2111483198</v>
      </c>
      <c r="GZ16" s="4">
        <v>16.142183032959998</v>
      </c>
      <c r="HA16" s="4">
        <v>12664.081664409399</v>
      </c>
      <c r="HB16" s="4">
        <v>12664.081664409399</v>
      </c>
      <c r="HC16" s="4">
        <v>101.31265331527599</v>
      </c>
      <c r="HD16" s="4">
        <v>17.1477166666667</v>
      </c>
      <c r="HE16" s="4">
        <v>284353.62192189402</v>
      </c>
      <c r="HF16" s="4">
        <v>19.4025833333333</v>
      </c>
      <c r="HG16" s="4">
        <v>4937451.5573265702</v>
      </c>
      <c r="HH16" s="4">
        <v>17.363772347808499</v>
      </c>
      <c r="HI16" s="4">
        <v>14273.5459342101</v>
      </c>
      <c r="HJ16" s="4">
        <v>14273.5459342101</v>
      </c>
      <c r="HK16" s="4">
        <v>114.188367473681</v>
      </c>
      <c r="HL16" s="4">
        <v>17.1477166666667</v>
      </c>
      <c r="HM16" s="4">
        <v>284353.62192189402</v>
      </c>
    </row>
    <row r="17" spans="1:221" x14ac:dyDescent="0.2">
      <c r="A17" s="2"/>
      <c r="B17" s="2"/>
      <c r="C17" s="2" t="s">
        <v>27</v>
      </c>
      <c r="D17" s="2" t="s">
        <v>59</v>
      </c>
      <c r="E17" s="2" t="s">
        <v>106</v>
      </c>
      <c r="F17" s="2" t="s">
        <v>57</v>
      </c>
      <c r="G17" s="3">
        <v>42528.510416666701</v>
      </c>
      <c r="H17" s="4">
        <v>3.3045833333333299</v>
      </c>
      <c r="I17" s="4">
        <v>0</v>
      </c>
      <c r="J17" s="4">
        <v>0</v>
      </c>
      <c r="K17" s="4">
        <v>0</v>
      </c>
      <c r="L17" s="4">
        <v>0</v>
      </c>
      <c r="M17" s="4" t="s">
        <v>57</v>
      </c>
      <c r="N17" s="4">
        <v>4.98776666666667</v>
      </c>
      <c r="O17" s="4">
        <v>0</v>
      </c>
      <c r="P17" s="4">
        <v>0</v>
      </c>
      <c r="Q17" s="4" t="s">
        <v>195</v>
      </c>
      <c r="R17" s="4" t="s">
        <v>195</v>
      </c>
      <c r="S17" s="4" t="s">
        <v>57</v>
      </c>
      <c r="T17" s="4">
        <v>4.9605499999999996</v>
      </c>
      <c r="U17" s="4">
        <v>273.36872666345198</v>
      </c>
      <c r="V17" s="4">
        <v>4.98776666666667</v>
      </c>
      <c r="W17" s="4">
        <v>2821.73900000001</v>
      </c>
      <c r="X17" s="4">
        <v>10.3220987800623</v>
      </c>
      <c r="Y17" s="4">
        <v>11828.15449603</v>
      </c>
      <c r="Z17" s="4">
        <v>11828.15449603</v>
      </c>
      <c r="AA17" s="4" t="s">
        <v>57</v>
      </c>
      <c r="AB17" s="4">
        <v>4.9605499999999996</v>
      </c>
      <c r="AC17" s="4">
        <v>273.36872666345198</v>
      </c>
      <c r="AD17" s="4">
        <v>6.0496666666666696</v>
      </c>
      <c r="AE17" s="4">
        <v>2077.4792801529702</v>
      </c>
      <c r="AF17" s="4">
        <v>7.5995499028335498</v>
      </c>
      <c r="AG17" s="4">
        <v>14361.950687398201</v>
      </c>
      <c r="AH17" s="4">
        <v>14361.950687398201</v>
      </c>
      <c r="AI17" s="4" t="s">
        <v>57</v>
      </c>
      <c r="AJ17" s="4">
        <v>4.9605499999999996</v>
      </c>
      <c r="AK17" s="4">
        <v>273.36872666345198</v>
      </c>
      <c r="AL17" s="4">
        <v>6.18828333333333</v>
      </c>
      <c r="AM17" s="4">
        <v>1766.48805465192</v>
      </c>
      <c r="AN17" s="4">
        <v>6.4619244352214098</v>
      </c>
      <c r="AO17" s="4">
        <v>12767.180423878301</v>
      </c>
      <c r="AP17" s="4">
        <v>12767.180423878301</v>
      </c>
      <c r="AQ17" s="4" t="s">
        <v>57</v>
      </c>
      <c r="AR17" s="4">
        <v>4.9605499999999996</v>
      </c>
      <c r="AS17" s="4">
        <v>273.36872666345198</v>
      </c>
      <c r="AT17" s="4">
        <v>7.4818333333333298</v>
      </c>
      <c r="AU17" s="4">
        <v>0</v>
      </c>
      <c r="AV17" s="4">
        <v>0</v>
      </c>
      <c r="AW17" s="4" t="s">
        <v>195</v>
      </c>
      <c r="AX17" s="4" t="s">
        <v>195</v>
      </c>
      <c r="AY17" s="4" t="s">
        <v>57</v>
      </c>
      <c r="AZ17" s="4">
        <v>10.0698666666667</v>
      </c>
      <c r="BA17" s="4">
        <v>387.94103846153803</v>
      </c>
      <c r="BB17" s="4">
        <v>7.4447999999999999</v>
      </c>
      <c r="BC17" s="4">
        <v>2044.0824333559699</v>
      </c>
      <c r="BD17" s="4">
        <v>12.025897101368599</v>
      </c>
      <c r="BE17" s="4">
        <v>11047.785436140701</v>
      </c>
      <c r="BF17" s="4">
        <v>11047.785436140701</v>
      </c>
      <c r="BG17" s="4" t="s">
        <v>57</v>
      </c>
      <c r="BH17" s="4">
        <v>7.6808666666666703</v>
      </c>
      <c r="BI17" s="4">
        <v>169.97338461538499</v>
      </c>
      <c r="BJ17" s="4">
        <v>7.7225333333333301</v>
      </c>
      <c r="BK17" s="4">
        <v>1795.9306538461601</v>
      </c>
      <c r="BL17" s="4">
        <v>10.565952180748701</v>
      </c>
      <c r="BM17" s="4">
        <v>12110.8727377006</v>
      </c>
      <c r="BN17" s="4">
        <v>12110.8727377006</v>
      </c>
      <c r="BO17" s="4" t="s">
        <v>57</v>
      </c>
      <c r="BP17" s="4">
        <v>7.6808666666666703</v>
      </c>
      <c r="BQ17" s="4">
        <v>169.97338461538499</v>
      </c>
      <c r="BR17" s="4">
        <v>8.57426666666667</v>
      </c>
      <c r="BS17" s="4">
        <v>2366.7758076923101</v>
      </c>
      <c r="BT17" s="4">
        <v>13.924390651206</v>
      </c>
      <c r="BU17" s="4">
        <v>13808.602913966301</v>
      </c>
      <c r="BV17" s="4">
        <v>13808.602913966301</v>
      </c>
      <c r="BW17" s="4" t="s">
        <v>57</v>
      </c>
      <c r="BX17" s="4">
        <v>7.6808666666666703</v>
      </c>
      <c r="BY17" s="4">
        <v>169.97338461538499</v>
      </c>
      <c r="BZ17" s="4" t="s">
        <v>57</v>
      </c>
      <c r="CA17" s="4" t="s">
        <v>57</v>
      </c>
      <c r="CB17" s="4" t="s">
        <v>57</v>
      </c>
      <c r="CC17" s="4" t="s">
        <v>57</v>
      </c>
      <c r="CD17" s="4" t="s">
        <v>57</v>
      </c>
      <c r="CE17" s="4" t="s">
        <v>57</v>
      </c>
      <c r="CF17" s="4">
        <v>10.0698666666667</v>
      </c>
      <c r="CG17" s="4">
        <v>387.94103846153803</v>
      </c>
      <c r="CH17" s="4">
        <v>9.9077166666666692</v>
      </c>
      <c r="CI17" s="4">
        <v>207.384293333334</v>
      </c>
      <c r="CJ17" s="4">
        <v>0.53457683712906501</v>
      </c>
      <c r="CK17" s="4">
        <v>16098.0348283364</v>
      </c>
      <c r="CL17" s="4">
        <v>16098.0348283364</v>
      </c>
      <c r="CM17" s="4" t="s">
        <v>57</v>
      </c>
      <c r="CN17" s="4">
        <v>10.0698666666667</v>
      </c>
      <c r="CO17" s="4">
        <v>387.94103846153803</v>
      </c>
      <c r="CP17" s="4">
        <v>10.1022833333333</v>
      </c>
      <c r="CQ17" s="4">
        <v>3691.9880243493099</v>
      </c>
      <c r="CR17" s="4">
        <v>9.51687926338154</v>
      </c>
      <c r="CS17" s="4">
        <v>9144.8630861059391</v>
      </c>
      <c r="CT17" s="4">
        <v>9144.8630861059391</v>
      </c>
      <c r="CU17" s="4" t="s">
        <v>57</v>
      </c>
      <c r="CV17" s="4">
        <v>10.0698666666667</v>
      </c>
      <c r="CW17" s="4">
        <v>387.94103846153803</v>
      </c>
      <c r="CX17" s="4">
        <v>10.0698666666667</v>
      </c>
      <c r="CY17" s="4">
        <v>0</v>
      </c>
      <c r="CZ17" s="4">
        <v>0</v>
      </c>
      <c r="DA17" s="4" t="s">
        <v>57</v>
      </c>
      <c r="DB17" s="4" t="s">
        <v>57</v>
      </c>
      <c r="DC17" s="4" t="s">
        <v>57</v>
      </c>
      <c r="DD17" s="4">
        <v>10.0698666666667</v>
      </c>
      <c r="DE17" s="4">
        <v>387.94103846153803</v>
      </c>
      <c r="DF17" s="4">
        <v>10.1903166666667</v>
      </c>
      <c r="DG17" s="4">
        <v>3101.7690029265</v>
      </c>
      <c r="DH17" s="4">
        <v>7.99546502021858</v>
      </c>
      <c r="DI17" s="4">
        <v>11526.102684073399</v>
      </c>
      <c r="DJ17" s="4">
        <v>11526.102684073399</v>
      </c>
      <c r="DK17" s="4" t="s">
        <v>57</v>
      </c>
      <c r="DL17" s="4">
        <v>10.0698666666667</v>
      </c>
      <c r="DM17" s="4">
        <v>387.94103846153803</v>
      </c>
      <c r="DN17" s="4">
        <v>12.0202166666667</v>
      </c>
      <c r="DO17" s="4">
        <v>4553.6760000000004</v>
      </c>
      <c r="DP17" s="4">
        <v>8.4593894884274992</v>
      </c>
      <c r="DQ17" s="4">
        <v>9808.8604953558697</v>
      </c>
      <c r="DR17" s="4">
        <v>9808.8604953558697</v>
      </c>
      <c r="DS17" s="4" t="s">
        <v>57</v>
      </c>
      <c r="DT17" s="4">
        <v>14.477966666666701</v>
      </c>
      <c r="DU17" s="4">
        <v>538.29842049824697</v>
      </c>
      <c r="DV17" s="4" t="s">
        <v>57</v>
      </c>
      <c r="DW17" s="4" t="s">
        <v>57</v>
      </c>
      <c r="DX17" s="4" t="s">
        <v>57</v>
      </c>
      <c r="DY17" s="4" t="s">
        <v>57</v>
      </c>
      <c r="DZ17" s="4" t="s">
        <v>57</v>
      </c>
      <c r="EA17" s="4" t="s">
        <v>57</v>
      </c>
      <c r="EB17" s="4">
        <v>10.0698666666667</v>
      </c>
      <c r="EC17" s="4">
        <v>387.94103846153803</v>
      </c>
      <c r="ED17" s="4">
        <v>12.3676666666667</v>
      </c>
      <c r="EE17" s="4">
        <v>4888.2176923076804</v>
      </c>
      <c r="EF17" s="4">
        <v>9.0808694697323507</v>
      </c>
      <c r="EG17" s="4">
        <v>8968.5020434955404</v>
      </c>
      <c r="EH17" s="4">
        <v>8968.5020434955404</v>
      </c>
      <c r="EI17" s="4" t="s">
        <v>57</v>
      </c>
      <c r="EJ17" s="4">
        <v>14.477966666666701</v>
      </c>
      <c r="EK17" s="4">
        <v>538.29842049824697</v>
      </c>
      <c r="EL17" s="4" t="s">
        <v>57</v>
      </c>
      <c r="EM17" s="4" t="s">
        <v>57</v>
      </c>
      <c r="EN17" s="4" t="s">
        <v>57</v>
      </c>
      <c r="EO17" s="4" t="s">
        <v>57</v>
      </c>
      <c r="EP17" s="4" t="s">
        <v>57</v>
      </c>
      <c r="EQ17" s="4" t="s">
        <v>57</v>
      </c>
      <c r="ER17" s="4">
        <v>14.477966666666701</v>
      </c>
      <c r="ES17" s="4">
        <v>538.29842049824697</v>
      </c>
      <c r="ET17" s="4" t="s">
        <v>57</v>
      </c>
      <c r="EU17" s="4" t="s">
        <v>57</v>
      </c>
      <c r="EV17" s="4" t="s">
        <v>57</v>
      </c>
      <c r="EW17" s="4" t="s">
        <v>57</v>
      </c>
      <c r="EX17" s="4" t="s">
        <v>57</v>
      </c>
      <c r="EY17" s="4" t="s">
        <v>57</v>
      </c>
      <c r="EZ17" s="4">
        <v>10.0698666666667</v>
      </c>
      <c r="FA17" s="4">
        <v>387.94103846153803</v>
      </c>
      <c r="FB17" s="4">
        <v>14.477966666666701</v>
      </c>
      <c r="FC17" s="4">
        <v>0</v>
      </c>
      <c r="FD17" s="4">
        <v>0</v>
      </c>
      <c r="FE17" s="4" t="s">
        <v>57</v>
      </c>
      <c r="FF17" s="4" t="s">
        <v>57</v>
      </c>
      <c r="FG17" s="4" t="s">
        <v>57</v>
      </c>
      <c r="FH17" s="4">
        <v>14.477966666666701</v>
      </c>
      <c r="FI17" s="4">
        <v>538.29842049824697</v>
      </c>
      <c r="FJ17" s="4">
        <v>14.4628833333333</v>
      </c>
      <c r="FK17" s="4">
        <v>2966.8727023976699</v>
      </c>
      <c r="FL17" s="4">
        <v>5.5115760875752597</v>
      </c>
      <c r="FM17" s="4">
        <v>8223.3236396029006</v>
      </c>
      <c r="FN17" s="4">
        <v>8223.3236396029006</v>
      </c>
      <c r="FO17" s="4" t="s">
        <v>57</v>
      </c>
      <c r="FP17" s="4">
        <v>14.477966666666701</v>
      </c>
      <c r="FQ17" s="4">
        <v>538.29842049824697</v>
      </c>
      <c r="FR17" s="4">
        <v>14.523199999999999</v>
      </c>
      <c r="FS17" s="4">
        <v>5845.6226000976303</v>
      </c>
      <c r="FT17" s="4">
        <v>10.859445945776599</v>
      </c>
      <c r="FU17" s="4">
        <v>11708.080112374801</v>
      </c>
      <c r="FV17" s="4">
        <v>11708.080112374801</v>
      </c>
      <c r="FW17" s="4" t="s">
        <v>57</v>
      </c>
      <c r="FX17" s="4">
        <v>14.477966666666701</v>
      </c>
      <c r="FY17" s="4">
        <v>538.29842049824697</v>
      </c>
      <c r="FZ17" s="4">
        <v>16.472650000000002</v>
      </c>
      <c r="GA17" s="4">
        <v>8578.0173449981103</v>
      </c>
      <c r="GB17" s="4">
        <v>25.959429124131699</v>
      </c>
      <c r="GC17" s="4">
        <v>13000.734095867199</v>
      </c>
      <c r="GD17" s="4">
        <v>13000.734095867199</v>
      </c>
      <c r="GE17" s="4" t="s">
        <v>57</v>
      </c>
      <c r="GF17" s="4">
        <v>17.181533333333299</v>
      </c>
      <c r="GG17" s="4">
        <v>330.439367675619</v>
      </c>
      <c r="GH17" s="4">
        <v>17.06465</v>
      </c>
      <c r="GI17" s="4">
        <v>3175.1696021902799</v>
      </c>
      <c r="GJ17" s="4">
        <v>9.6089325691581493</v>
      </c>
      <c r="GK17" s="4">
        <v>12420.0828673043</v>
      </c>
      <c r="GL17" s="4">
        <v>12420.0828673043</v>
      </c>
      <c r="GM17" s="4" t="s">
        <v>57</v>
      </c>
      <c r="GN17" s="4">
        <v>17.181533333333299</v>
      </c>
      <c r="GO17" s="4">
        <v>330.439367675619</v>
      </c>
      <c r="GP17" s="4">
        <v>18.995233333333299</v>
      </c>
      <c r="GQ17" s="4">
        <v>6946.8412885698699</v>
      </c>
      <c r="GR17" s="4">
        <v>21.023043765745701</v>
      </c>
      <c r="GS17" s="4">
        <v>16451.431260885998</v>
      </c>
      <c r="GT17" s="4">
        <v>16451.431260885998</v>
      </c>
      <c r="GU17" s="4" t="s">
        <v>57</v>
      </c>
      <c r="GV17" s="4">
        <v>17.181533333333299</v>
      </c>
      <c r="GW17" s="4">
        <v>330.439367675619</v>
      </c>
      <c r="GX17" s="4">
        <v>19.070650000000001</v>
      </c>
      <c r="GY17" s="4">
        <v>6043.2868073714499</v>
      </c>
      <c r="GZ17" s="4">
        <v>18.288640514843099</v>
      </c>
      <c r="HA17" s="4">
        <v>14347.999088914799</v>
      </c>
      <c r="HB17" s="4">
        <v>14347.999088914799</v>
      </c>
      <c r="HC17" s="4" t="s">
        <v>57</v>
      </c>
      <c r="HD17" s="4">
        <v>17.181533333333299</v>
      </c>
      <c r="HE17" s="4">
        <v>330.439367675619</v>
      </c>
      <c r="HF17" s="4">
        <v>19.394916666666699</v>
      </c>
      <c r="HG17" s="4">
        <v>6690.9675000000598</v>
      </c>
      <c r="HH17" s="4">
        <v>20.2486996239757</v>
      </c>
      <c r="HI17" s="4">
        <v>16645.201296395</v>
      </c>
      <c r="HJ17" s="4">
        <v>16645.201296395</v>
      </c>
      <c r="HK17" s="4" t="s">
        <v>57</v>
      </c>
      <c r="HL17" s="4">
        <v>17.181533333333299</v>
      </c>
      <c r="HM17" s="4">
        <v>330.439367675619</v>
      </c>
    </row>
    <row r="18" spans="1:221" x14ac:dyDescent="0.2">
      <c r="A18" s="2"/>
      <c r="B18" s="2"/>
      <c r="C18" s="2" t="s">
        <v>156</v>
      </c>
      <c r="D18" s="2" t="s">
        <v>54</v>
      </c>
      <c r="E18" s="2" t="s">
        <v>106</v>
      </c>
      <c r="F18" s="2" t="s">
        <v>57</v>
      </c>
      <c r="G18" s="3">
        <v>42528.53125</v>
      </c>
      <c r="H18" s="4">
        <v>3.2948499999999998</v>
      </c>
      <c r="I18" s="4">
        <v>175432.91681643701</v>
      </c>
      <c r="J18" s="4">
        <v>0</v>
      </c>
      <c r="K18" s="4">
        <v>740.165035386623</v>
      </c>
      <c r="L18" s="4">
        <v>740.165035386623</v>
      </c>
      <c r="M18" s="4" t="s">
        <v>57</v>
      </c>
      <c r="N18" s="4">
        <v>4.98051666666667</v>
      </c>
      <c r="O18" s="4">
        <v>0</v>
      </c>
      <c r="P18" s="4">
        <v>0</v>
      </c>
      <c r="Q18" s="4" t="s">
        <v>195</v>
      </c>
      <c r="R18" s="4" t="s">
        <v>195</v>
      </c>
      <c r="S18" s="4" t="s">
        <v>57</v>
      </c>
      <c r="T18" s="4">
        <v>4.95081666666667</v>
      </c>
      <c r="U18" s="4">
        <v>436712.805563053</v>
      </c>
      <c r="V18" s="4">
        <v>4.98051666666667</v>
      </c>
      <c r="W18" s="4">
        <v>182401.015190284</v>
      </c>
      <c r="X18" s="4">
        <v>0.41766811704803197</v>
      </c>
      <c r="Y18" s="4">
        <v>476.33287019990701</v>
      </c>
      <c r="Z18" s="4">
        <v>476.33287019990701</v>
      </c>
      <c r="AA18" s="4" t="s">
        <v>57</v>
      </c>
      <c r="AB18" s="4">
        <v>4.95081666666667</v>
      </c>
      <c r="AC18" s="4">
        <v>436712.805563053</v>
      </c>
      <c r="AD18" s="4">
        <v>6.0349833333333303</v>
      </c>
      <c r="AE18" s="4">
        <v>119144.96087300099</v>
      </c>
      <c r="AF18" s="4">
        <v>0.27282222860258798</v>
      </c>
      <c r="AG18" s="4">
        <v>513.36048201572896</v>
      </c>
      <c r="AH18" s="4">
        <v>513.36048201572896</v>
      </c>
      <c r="AI18" s="4" t="s">
        <v>57</v>
      </c>
      <c r="AJ18" s="4">
        <v>4.95081666666667</v>
      </c>
      <c r="AK18" s="4">
        <v>436712.805563053</v>
      </c>
      <c r="AL18" s="4">
        <v>6.18103333333333</v>
      </c>
      <c r="AM18" s="4">
        <v>104933.008384614</v>
      </c>
      <c r="AN18" s="4">
        <v>0.240279211069444</v>
      </c>
      <c r="AO18" s="4">
        <v>474.82665516845299</v>
      </c>
      <c r="AP18" s="4">
        <v>474.82665516845299</v>
      </c>
      <c r="AQ18" s="4" t="s">
        <v>57</v>
      </c>
      <c r="AR18" s="4">
        <v>4.95081666666667</v>
      </c>
      <c r="AS18" s="4">
        <v>436712.805563053</v>
      </c>
      <c r="AT18" s="4">
        <v>6.6811833333333297</v>
      </c>
      <c r="AU18" s="4">
        <v>0</v>
      </c>
      <c r="AV18" s="4">
        <v>0</v>
      </c>
      <c r="AW18" s="4" t="s">
        <v>195</v>
      </c>
      <c r="AX18" s="4" t="s">
        <v>195</v>
      </c>
      <c r="AY18" s="4" t="s">
        <v>57</v>
      </c>
      <c r="AZ18" s="4">
        <v>10.0468666666667</v>
      </c>
      <c r="BA18" s="4">
        <v>349997.624584226</v>
      </c>
      <c r="BB18" s="4">
        <v>7.4310833333333299</v>
      </c>
      <c r="BC18" s="4">
        <v>114386.38638560299</v>
      </c>
      <c r="BD18" s="4">
        <v>0.51749891413612004</v>
      </c>
      <c r="BE18" s="4">
        <v>475.26932584339198</v>
      </c>
      <c r="BF18" s="4">
        <v>475.26932584339198</v>
      </c>
      <c r="BG18" s="4" t="s">
        <v>57</v>
      </c>
      <c r="BH18" s="4">
        <v>7.6625333333333296</v>
      </c>
      <c r="BI18" s="4">
        <v>221036.95923024899</v>
      </c>
      <c r="BJ18" s="4">
        <v>7.70881666666667</v>
      </c>
      <c r="BK18" s="4">
        <v>97456.977075570801</v>
      </c>
      <c r="BL18" s="4">
        <v>0.44090806087344198</v>
      </c>
      <c r="BM18" s="4">
        <v>502.94818189066098</v>
      </c>
      <c r="BN18" s="4">
        <v>502.94818189066098</v>
      </c>
      <c r="BO18" s="4" t="s">
        <v>57</v>
      </c>
      <c r="BP18" s="4">
        <v>7.6625333333333296</v>
      </c>
      <c r="BQ18" s="4">
        <v>221036.95923024899</v>
      </c>
      <c r="BR18" s="4">
        <v>8.5512833333333305</v>
      </c>
      <c r="BS18" s="4">
        <v>110122.968568</v>
      </c>
      <c r="BT18" s="4">
        <v>0.49821065649608398</v>
      </c>
      <c r="BU18" s="4">
        <v>492.04675189283699</v>
      </c>
      <c r="BV18" s="4">
        <v>492.04675189283699</v>
      </c>
      <c r="BW18" s="4" t="s">
        <v>57</v>
      </c>
      <c r="BX18" s="4">
        <v>7.6625333333333296</v>
      </c>
      <c r="BY18" s="4">
        <v>221036.95923024899</v>
      </c>
      <c r="BZ18" s="4">
        <v>8.7318166666666706</v>
      </c>
      <c r="CA18" s="4">
        <v>1233.7451813763801</v>
      </c>
      <c r="CB18" s="4">
        <v>3.5250101564031698E-3</v>
      </c>
      <c r="CC18" s="4">
        <v>509.459868740952</v>
      </c>
      <c r="CD18" s="4">
        <v>509.459868740952</v>
      </c>
      <c r="CE18" s="4" t="s">
        <v>57</v>
      </c>
      <c r="CF18" s="4">
        <v>10.0468666666667</v>
      </c>
      <c r="CG18" s="4">
        <v>349997.624584226</v>
      </c>
      <c r="CH18" s="4">
        <v>9.8847166666666695</v>
      </c>
      <c r="CI18" s="4">
        <v>5793.73254959721</v>
      </c>
      <c r="CJ18" s="4">
        <v>1.6553633918172401E-2</v>
      </c>
      <c r="CK18" s="4">
        <v>486.50244383760298</v>
      </c>
      <c r="CL18" s="4">
        <v>486.50244383760298</v>
      </c>
      <c r="CM18" s="4" t="s">
        <v>57</v>
      </c>
      <c r="CN18" s="4">
        <v>10.0468666666667</v>
      </c>
      <c r="CO18" s="4">
        <v>349997.624584226</v>
      </c>
      <c r="CP18" s="4">
        <v>10.0793</v>
      </c>
      <c r="CQ18" s="4">
        <v>163506.38029169099</v>
      </c>
      <c r="CR18" s="4">
        <v>0.467164257145818</v>
      </c>
      <c r="CS18" s="4">
        <v>449.18375130309602</v>
      </c>
      <c r="CT18" s="4">
        <v>449.18375130309602</v>
      </c>
      <c r="CU18" s="4" t="s">
        <v>57</v>
      </c>
      <c r="CV18" s="4">
        <v>10.0468666666667</v>
      </c>
      <c r="CW18" s="4">
        <v>349997.624584226</v>
      </c>
      <c r="CX18" s="4">
        <v>10.0468666666667</v>
      </c>
      <c r="CY18" s="4">
        <v>0</v>
      </c>
      <c r="CZ18" s="4">
        <v>0</v>
      </c>
      <c r="DA18" s="4" t="s">
        <v>57</v>
      </c>
      <c r="DB18" s="4" t="s">
        <v>57</v>
      </c>
      <c r="DC18" s="4" t="s">
        <v>57</v>
      </c>
      <c r="DD18" s="4">
        <v>10.0468666666667</v>
      </c>
      <c r="DE18" s="4">
        <v>349997.624584226</v>
      </c>
      <c r="DF18" s="4">
        <v>10.1673166666667</v>
      </c>
      <c r="DG18" s="4">
        <v>120816.27507806099</v>
      </c>
      <c r="DH18" s="4">
        <v>0.345191700148201</v>
      </c>
      <c r="DI18" s="4">
        <v>497.83073856570502</v>
      </c>
      <c r="DJ18" s="4">
        <v>497.83073856570502</v>
      </c>
      <c r="DK18" s="4" t="s">
        <v>57</v>
      </c>
      <c r="DL18" s="4">
        <v>10.0468666666667</v>
      </c>
      <c r="DM18" s="4">
        <v>349997.624584226</v>
      </c>
      <c r="DN18" s="4">
        <v>12.001849999999999</v>
      </c>
      <c r="DO18" s="4">
        <v>144612.74984615299</v>
      </c>
      <c r="DP18" s="4">
        <v>0.43085425054184001</v>
      </c>
      <c r="DQ18" s="4">
        <v>498.25197173060701</v>
      </c>
      <c r="DR18" s="4">
        <v>498.25197173060701</v>
      </c>
      <c r="DS18" s="4" t="s">
        <v>57</v>
      </c>
      <c r="DT18" s="4">
        <v>14.4592666666667</v>
      </c>
      <c r="DU18" s="4">
        <v>335641.92453547602</v>
      </c>
      <c r="DV18" s="4" t="s">
        <v>57</v>
      </c>
      <c r="DW18" s="4" t="s">
        <v>57</v>
      </c>
      <c r="DX18" s="4" t="s">
        <v>57</v>
      </c>
      <c r="DY18" s="4" t="s">
        <v>57</v>
      </c>
      <c r="DZ18" s="4" t="s">
        <v>57</v>
      </c>
      <c r="EA18" s="4" t="s">
        <v>57</v>
      </c>
      <c r="EB18" s="4">
        <v>10.0468666666667</v>
      </c>
      <c r="EC18" s="4">
        <v>349997.624584226</v>
      </c>
      <c r="ED18" s="4">
        <v>12.3539333333333</v>
      </c>
      <c r="EE18" s="4">
        <v>151810.76392308</v>
      </c>
      <c r="EF18" s="4">
        <v>0.452299765987769</v>
      </c>
      <c r="EG18" s="4">
        <v>447.48621084442198</v>
      </c>
      <c r="EH18" s="4">
        <v>447.48621084442198</v>
      </c>
      <c r="EI18" s="4" t="s">
        <v>57</v>
      </c>
      <c r="EJ18" s="4">
        <v>14.4592666666667</v>
      </c>
      <c r="EK18" s="4">
        <v>335641.92453547602</v>
      </c>
      <c r="EL18" s="4">
        <v>12.7323</v>
      </c>
      <c r="EM18" s="4">
        <v>21.125730769230401</v>
      </c>
      <c r="EN18" s="4">
        <v>6.2941275284570603E-5</v>
      </c>
      <c r="EO18" s="4">
        <v>0</v>
      </c>
      <c r="EP18" s="4">
        <v>0</v>
      </c>
      <c r="EQ18" s="4" t="s">
        <v>57</v>
      </c>
      <c r="ER18" s="4">
        <v>14.4592666666667</v>
      </c>
      <c r="ES18" s="4">
        <v>335641.92453547602</v>
      </c>
      <c r="ET18" s="4" t="s">
        <v>57</v>
      </c>
      <c r="EU18" s="4" t="s">
        <v>57</v>
      </c>
      <c r="EV18" s="4" t="s">
        <v>57</v>
      </c>
      <c r="EW18" s="4" t="s">
        <v>57</v>
      </c>
      <c r="EX18" s="4" t="s">
        <v>57</v>
      </c>
      <c r="EY18" s="4" t="s">
        <v>57</v>
      </c>
      <c r="EZ18" s="4">
        <v>10.0468666666667</v>
      </c>
      <c r="FA18" s="4">
        <v>349997.624584226</v>
      </c>
      <c r="FB18" s="4">
        <v>14.4592666666667</v>
      </c>
      <c r="FC18" s="4">
        <v>0</v>
      </c>
      <c r="FD18" s="4">
        <v>0</v>
      </c>
      <c r="FE18" s="4" t="s">
        <v>57</v>
      </c>
      <c r="FF18" s="4" t="s">
        <v>57</v>
      </c>
      <c r="FG18" s="4" t="s">
        <v>57</v>
      </c>
      <c r="FH18" s="4">
        <v>14.4592666666667</v>
      </c>
      <c r="FI18" s="4">
        <v>335641.92453547602</v>
      </c>
      <c r="FJ18" s="4">
        <v>14.4479666666667</v>
      </c>
      <c r="FK18" s="4">
        <v>110656.603435791</v>
      </c>
      <c r="FL18" s="4">
        <v>0.32968647641065302</v>
      </c>
      <c r="FM18" s="4">
        <v>487.66649139656101</v>
      </c>
      <c r="FN18" s="4">
        <v>487.66649139656101</v>
      </c>
      <c r="FO18" s="4" t="s">
        <v>57</v>
      </c>
      <c r="FP18" s="4">
        <v>14.4592666666667</v>
      </c>
      <c r="FQ18" s="4">
        <v>335641.92453547602</v>
      </c>
      <c r="FR18" s="4">
        <v>14.5083</v>
      </c>
      <c r="FS18" s="4">
        <v>149915.720345776</v>
      </c>
      <c r="FT18" s="4">
        <v>0.44665373836494798</v>
      </c>
      <c r="FU18" s="4">
        <v>479.92680905379001</v>
      </c>
      <c r="FV18" s="4">
        <v>479.92680905379001</v>
      </c>
      <c r="FW18" s="4" t="s">
        <v>57</v>
      </c>
      <c r="FX18" s="4">
        <v>14.4592666666667</v>
      </c>
      <c r="FY18" s="4">
        <v>335641.92453547602</v>
      </c>
      <c r="FZ18" s="4">
        <v>16.453966666666702</v>
      </c>
      <c r="GA18" s="4">
        <v>258311.12381007301</v>
      </c>
      <c r="GB18" s="4">
        <v>1.01764129165377</v>
      </c>
      <c r="GC18" s="4">
        <v>509.21344999181503</v>
      </c>
      <c r="GD18" s="4">
        <v>509.21344999181503</v>
      </c>
      <c r="GE18" s="4" t="s">
        <v>57</v>
      </c>
      <c r="GF18" s="4">
        <v>17.143999999999998</v>
      </c>
      <c r="GG18" s="4">
        <v>253833.178673688</v>
      </c>
      <c r="GH18" s="4">
        <v>17.034649999999999</v>
      </c>
      <c r="GI18" s="4">
        <v>94093.537362341696</v>
      </c>
      <c r="GJ18" s="4">
        <v>0.37069045841049098</v>
      </c>
      <c r="GK18" s="4">
        <v>479.53799903921799</v>
      </c>
      <c r="GL18" s="4">
        <v>479.53799903921799</v>
      </c>
      <c r="GM18" s="4" t="s">
        <v>57</v>
      </c>
      <c r="GN18" s="4">
        <v>17.143999999999998</v>
      </c>
      <c r="GO18" s="4">
        <v>253833.178673688</v>
      </c>
      <c r="GP18" s="4">
        <v>18.969000000000001</v>
      </c>
      <c r="GQ18" s="4">
        <v>160018.69771520401</v>
      </c>
      <c r="GR18" s="4">
        <v>0.63040891088912199</v>
      </c>
      <c r="GS18" s="4">
        <v>492.50494150135597</v>
      </c>
      <c r="GT18" s="4">
        <v>492.50494150135597</v>
      </c>
      <c r="GU18" s="4" t="s">
        <v>57</v>
      </c>
      <c r="GV18" s="4">
        <v>17.143999999999998</v>
      </c>
      <c r="GW18" s="4">
        <v>253833.178673688</v>
      </c>
      <c r="GX18" s="4">
        <v>19.044416666666699</v>
      </c>
      <c r="GY18" s="4">
        <v>135121.03051960099</v>
      </c>
      <c r="GZ18" s="4">
        <v>0.53232217799747905</v>
      </c>
      <c r="HA18" s="4">
        <v>417.989249517622</v>
      </c>
      <c r="HB18" s="4">
        <v>417.989249517622</v>
      </c>
      <c r="HC18" s="4" t="s">
        <v>57</v>
      </c>
      <c r="HD18" s="4">
        <v>17.143999999999998</v>
      </c>
      <c r="HE18" s="4">
        <v>253833.178673688</v>
      </c>
      <c r="HF18" s="4">
        <v>19.3762333333333</v>
      </c>
      <c r="HG18" s="4">
        <v>159468.36909663101</v>
      </c>
      <c r="HH18" s="4">
        <v>0.62824083884492299</v>
      </c>
      <c r="HI18" s="4">
        <v>515.51696407274198</v>
      </c>
      <c r="HJ18" s="4">
        <v>515.51696407274198</v>
      </c>
      <c r="HK18" s="4" t="s">
        <v>57</v>
      </c>
      <c r="HL18" s="4">
        <v>17.143999999999998</v>
      </c>
      <c r="HM18" s="4">
        <v>253833.178673688</v>
      </c>
    </row>
    <row r="19" spans="1:221" x14ac:dyDescent="0.2">
      <c r="A19" s="2"/>
      <c r="B19" s="2"/>
      <c r="C19" s="2" t="s">
        <v>31</v>
      </c>
      <c r="D19" s="2" t="s">
        <v>12</v>
      </c>
      <c r="E19" s="2" t="s">
        <v>106</v>
      </c>
      <c r="F19" s="2" t="s">
        <v>57</v>
      </c>
      <c r="G19" s="3">
        <v>42528.552083333299</v>
      </c>
      <c r="H19" s="4">
        <v>3.3242333333333298</v>
      </c>
      <c r="I19" s="4">
        <v>239806.040716666</v>
      </c>
      <c r="J19" s="4">
        <v>0</v>
      </c>
      <c r="K19" s="4">
        <v>50797.825915784997</v>
      </c>
      <c r="L19" s="4">
        <v>50797.825915784997</v>
      </c>
      <c r="M19" s="4" t="s">
        <v>57</v>
      </c>
      <c r="N19" s="4">
        <v>4.0024666666666704</v>
      </c>
      <c r="O19" s="4">
        <v>10668.5276017775</v>
      </c>
      <c r="P19" s="4">
        <v>1.7202438730626799E-2</v>
      </c>
      <c r="Q19" s="4" t="s">
        <v>196</v>
      </c>
      <c r="R19" s="4" t="s">
        <v>196</v>
      </c>
      <c r="S19" s="4" t="s">
        <v>57</v>
      </c>
      <c r="T19" s="4">
        <v>4.9554499999999999</v>
      </c>
      <c r="U19" s="4">
        <v>620175.30007437197</v>
      </c>
      <c r="V19" s="4">
        <v>4.98515</v>
      </c>
      <c r="W19" s="4">
        <v>2003.0887248373199</v>
      </c>
      <c r="X19" s="4">
        <v>3.2298750443577901E-3</v>
      </c>
      <c r="Y19" s="4">
        <v>1.3304033022767501</v>
      </c>
      <c r="Z19" s="4">
        <v>1.3304033022767501</v>
      </c>
      <c r="AA19" s="4" t="s">
        <v>57</v>
      </c>
      <c r="AB19" s="4">
        <v>4.9554499999999999</v>
      </c>
      <c r="AC19" s="4">
        <v>620175.30007437197</v>
      </c>
      <c r="AD19" s="4">
        <v>6.0371499999999996</v>
      </c>
      <c r="AE19" s="4">
        <v>781.65839937927899</v>
      </c>
      <c r="AF19" s="4">
        <v>1.26038299056015E-3</v>
      </c>
      <c r="AG19" s="4">
        <v>6.87530866818198E-2</v>
      </c>
      <c r="AH19" s="4">
        <v>6.87530866818198E-2</v>
      </c>
      <c r="AI19" s="4" t="s">
        <v>57</v>
      </c>
      <c r="AJ19" s="4">
        <v>4.9554499999999999</v>
      </c>
      <c r="AK19" s="4">
        <v>620175.30007437197</v>
      </c>
      <c r="AL19" s="4">
        <v>6.1831833333333304</v>
      </c>
      <c r="AM19" s="4">
        <v>386.22771429148497</v>
      </c>
      <c r="AN19" s="4">
        <v>6.2277184248577401E-4</v>
      </c>
      <c r="AO19" s="4">
        <v>1.3278252301673099</v>
      </c>
      <c r="AP19" s="4">
        <v>1.3278252301673099</v>
      </c>
      <c r="AQ19" s="4" t="s">
        <v>57</v>
      </c>
      <c r="AR19" s="4">
        <v>4.9554499999999999</v>
      </c>
      <c r="AS19" s="4">
        <v>620175.30007437197</v>
      </c>
      <c r="AT19" s="4">
        <v>6.6484833333333304</v>
      </c>
      <c r="AU19" s="4">
        <v>39095.308491725802</v>
      </c>
      <c r="AV19" s="4">
        <v>7.7298524070278707E-2</v>
      </c>
      <c r="AW19" s="4" t="s">
        <v>196</v>
      </c>
      <c r="AX19" s="4" t="s">
        <v>196</v>
      </c>
      <c r="AY19" s="4" t="s">
        <v>57</v>
      </c>
      <c r="AZ19" s="4">
        <v>10.041916666666699</v>
      </c>
      <c r="BA19" s="4">
        <v>505770.43949999497</v>
      </c>
      <c r="BB19" s="4">
        <v>7.4307666666666696</v>
      </c>
      <c r="BC19" s="4">
        <v>300.23574212968703</v>
      </c>
      <c r="BD19" s="4">
        <v>9.3288726028065399E-4</v>
      </c>
      <c r="BE19" s="4">
        <v>0.71130722738509899</v>
      </c>
      <c r="BF19" s="4">
        <v>0.71130722738509899</v>
      </c>
      <c r="BG19" s="4" t="s">
        <v>57</v>
      </c>
      <c r="BH19" s="4">
        <v>7.6575833333333296</v>
      </c>
      <c r="BI19" s="4">
        <v>321834.96861063602</v>
      </c>
      <c r="BJ19" s="4">
        <v>7.7084999999999999</v>
      </c>
      <c r="BK19" s="4">
        <v>338.650882635752</v>
      </c>
      <c r="BL19" s="4">
        <v>1.0522501147023E-3</v>
      </c>
      <c r="BM19" s="4">
        <v>0</v>
      </c>
      <c r="BN19" s="4">
        <v>0</v>
      </c>
      <c r="BO19" s="4" t="s">
        <v>57</v>
      </c>
      <c r="BP19" s="4">
        <v>7.6575833333333296</v>
      </c>
      <c r="BQ19" s="4">
        <v>321834.96861063602</v>
      </c>
      <c r="BR19" s="4">
        <v>8.5509666666666693</v>
      </c>
      <c r="BS19" s="4">
        <v>283.02800000000099</v>
      </c>
      <c r="BT19" s="4">
        <v>8.7941966412734805E-4</v>
      </c>
      <c r="BU19" s="4">
        <v>0</v>
      </c>
      <c r="BV19" s="4">
        <v>0</v>
      </c>
      <c r="BW19" s="4" t="s">
        <v>57</v>
      </c>
      <c r="BX19" s="4">
        <v>7.6575833333333296</v>
      </c>
      <c r="BY19" s="4">
        <v>321834.96861063602</v>
      </c>
      <c r="BZ19" s="4">
        <v>8.7083499999999994</v>
      </c>
      <c r="CA19" s="4">
        <v>0</v>
      </c>
      <c r="CB19" s="4">
        <v>0</v>
      </c>
      <c r="CC19" s="4">
        <v>93.368584965426706</v>
      </c>
      <c r="CD19" s="4">
        <v>93.368584965426706</v>
      </c>
      <c r="CE19" s="4" t="s">
        <v>57</v>
      </c>
      <c r="CF19" s="4">
        <v>10.041916666666699</v>
      </c>
      <c r="CG19" s="4">
        <v>505770.43949999497</v>
      </c>
      <c r="CH19" s="4">
        <v>9.8751499999999997</v>
      </c>
      <c r="CI19" s="4">
        <v>341.92790924717002</v>
      </c>
      <c r="CJ19" s="4">
        <v>6.7605356609057798E-4</v>
      </c>
      <c r="CK19" s="4">
        <v>8.00387790928235</v>
      </c>
      <c r="CL19" s="4">
        <v>8.00387790928235</v>
      </c>
      <c r="CM19" s="4" t="s">
        <v>57</v>
      </c>
      <c r="CN19" s="4">
        <v>10.041916666666699</v>
      </c>
      <c r="CO19" s="4">
        <v>505770.43949999497</v>
      </c>
      <c r="CP19" s="4">
        <v>10.0789833333333</v>
      </c>
      <c r="CQ19" s="4">
        <v>2381.9684102254901</v>
      </c>
      <c r="CR19" s="4">
        <v>4.7095840804383497E-3</v>
      </c>
      <c r="CS19" s="4">
        <v>4.8208579869308599</v>
      </c>
      <c r="CT19" s="4">
        <v>4.8208579869308599</v>
      </c>
      <c r="CU19" s="4" t="s">
        <v>57</v>
      </c>
      <c r="CV19" s="4">
        <v>10.041916666666699</v>
      </c>
      <c r="CW19" s="4">
        <v>505770.43949999497</v>
      </c>
      <c r="CX19" s="4">
        <v>10.1345666666667</v>
      </c>
      <c r="CY19" s="4">
        <v>78521.462188271704</v>
      </c>
      <c r="CZ19" s="4">
        <v>0.15525118918752601</v>
      </c>
      <c r="DA19" s="4" t="s">
        <v>57</v>
      </c>
      <c r="DB19" s="4" t="s">
        <v>57</v>
      </c>
      <c r="DC19" s="4" t="s">
        <v>57</v>
      </c>
      <c r="DD19" s="4">
        <v>10.041916666666699</v>
      </c>
      <c r="DE19" s="4">
        <v>505770.43949999497</v>
      </c>
      <c r="DF19" s="4">
        <v>10.162366666666699</v>
      </c>
      <c r="DG19" s="4">
        <v>695.67653013699601</v>
      </c>
      <c r="DH19" s="4">
        <v>1.3754788255809099E-3</v>
      </c>
      <c r="DI19" s="4">
        <v>2.2015460667573801</v>
      </c>
      <c r="DJ19" s="4">
        <v>2.2015460667573801</v>
      </c>
      <c r="DK19" s="4" t="s">
        <v>57</v>
      </c>
      <c r="DL19" s="4">
        <v>10.041916666666699</v>
      </c>
      <c r="DM19" s="4">
        <v>505770.43949999497</v>
      </c>
      <c r="DN19" s="4">
        <v>12.001533333333301</v>
      </c>
      <c r="DO19" s="4">
        <v>1271.5264999999899</v>
      </c>
      <c r="DP19" s="4">
        <v>2.2139725712873801E-3</v>
      </c>
      <c r="DQ19" s="4">
        <v>1.16231497613924</v>
      </c>
      <c r="DR19" s="4">
        <v>1.16231497613924</v>
      </c>
      <c r="DS19" s="4" t="s">
        <v>57</v>
      </c>
      <c r="DT19" s="4">
        <v>14.458966666666701</v>
      </c>
      <c r="DU19" s="4">
        <v>574318.99405177496</v>
      </c>
      <c r="DV19" s="4">
        <v>12.321199999999999</v>
      </c>
      <c r="DW19" s="4">
        <v>109967.625000001</v>
      </c>
      <c r="DX19" s="4">
        <v>0.217425963266487</v>
      </c>
      <c r="DY19" s="4">
        <v>18520885.787105799</v>
      </c>
      <c r="DZ19" s="4">
        <v>18520885.787105799</v>
      </c>
      <c r="EA19" s="4" t="s">
        <v>57</v>
      </c>
      <c r="EB19" s="4">
        <v>10.041916666666699</v>
      </c>
      <c r="EC19" s="4">
        <v>505770.43949999497</v>
      </c>
      <c r="ED19" s="4">
        <v>12.348983333333299</v>
      </c>
      <c r="EE19" s="4">
        <v>1400.9485</v>
      </c>
      <c r="EF19" s="4">
        <v>2.4393212039121701E-3</v>
      </c>
      <c r="EG19" s="4">
        <v>3.2332113208526398</v>
      </c>
      <c r="EH19" s="4">
        <v>3.2332113208526398</v>
      </c>
      <c r="EI19" s="4" t="s">
        <v>57</v>
      </c>
      <c r="EJ19" s="4">
        <v>14.458966666666701</v>
      </c>
      <c r="EK19" s="4">
        <v>574318.99405177496</v>
      </c>
      <c r="EL19" s="4">
        <v>12.716900000000001</v>
      </c>
      <c r="EM19" s="4">
        <v>97202.621444580203</v>
      </c>
      <c r="EN19" s="4">
        <v>0.169248488124733</v>
      </c>
      <c r="EO19" s="4">
        <v>31903362.453380302</v>
      </c>
      <c r="EP19" s="4">
        <v>31903362.453380302</v>
      </c>
      <c r="EQ19" s="4" t="s">
        <v>57</v>
      </c>
      <c r="ER19" s="4">
        <v>14.458966666666701</v>
      </c>
      <c r="ES19" s="4">
        <v>574318.99405177496</v>
      </c>
      <c r="ET19" s="4" t="s">
        <v>57</v>
      </c>
      <c r="EU19" s="4" t="s">
        <v>57</v>
      </c>
      <c r="EV19" s="4" t="s">
        <v>57</v>
      </c>
      <c r="EW19" s="4" t="s">
        <v>57</v>
      </c>
      <c r="EX19" s="4" t="s">
        <v>57</v>
      </c>
      <c r="EY19" s="4" t="s">
        <v>57</v>
      </c>
      <c r="EZ19" s="4">
        <v>10.041916666666699</v>
      </c>
      <c r="FA19" s="4">
        <v>505770.43949999497</v>
      </c>
      <c r="FB19" s="4">
        <v>14.4024</v>
      </c>
      <c r="FC19" s="4">
        <v>107645.59826199499</v>
      </c>
      <c r="FD19" s="4">
        <v>0.18743172239971401</v>
      </c>
      <c r="FE19" s="4" t="s">
        <v>57</v>
      </c>
      <c r="FF19" s="4" t="s">
        <v>57</v>
      </c>
      <c r="FG19" s="4" t="s">
        <v>57</v>
      </c>
      <c r="FH19" s="4">
        <v>14.458966666666701</v>
      </c>
      <c r="FI19" s="4">
        <v>574318.99405177496</v>
      </c>
      <c r="FJ19" s="4">
        <v>14.451416666666701</v>
      </c>
      <c r="FK19" s="4">
        <v>2681.5368990860802</v>
      </c>
      <c r="FL19" s="4">
        <v>4.66907228710659E-3</v>
      </c>
      <c r="FM19" s="4">
        <v>2.4722101284342899</v>
      </c>
      <c r="FN19" s="4">
        <v>2.4722101284342899</v>
      </c>
      <c r="FO19" s="4" t="s">
        <v>57</v>
      </c>
      <c r="FP19" s="4">
        <v>14.458966666666701</v>
      </c>
      <c r="FQ19" s="4">
        <v>574318.99405177496</v>
      </c>
      <c r="FR19" s="4">
        <v>14.5079833333333</v>
      </c>
      <c r="FS19" s="4">
        <v>1445.7132747416299</v>
      </c>
      <c r="FT19" s="4">
        <v>2.5172652997983501E-3</v>
      </c>
      <c r="FU19" s="4">
        <v>1.0127668027358201</v>
      </c>
      <c r="FV19" s="4">
        <v>1.0127668027358201</v>
      </c>
      <c r="FW19" s="4" t="s">
        <v>57</v>
      </c>
      <c r="FX19" s="4">
        <v>14.458966666666701</v>
      </c>
      <c r="FY19" s="4">
        <v>574318.99405177496</v>
      </c>
      <c r="FZ19" s="4">
        <v>16.5139833333333</v>
      </c>
      <c r="GA19" s="4">
        <v>2736.0457606495502</v>
      </c>
      <c r="GB19" s="4">
        <v>5.2774148700514504E-3</v>
      </c>
      <c r="GC19" s="4">
        <v>2.1942919058297901</v>
      </c>
      <c r="GD19" s="4">
        <v>2.1942919058297901</v>
      </c>
      <c r="GE19" s="4" t="s">
        <v>57</v>
      </c>
      <c r="GF19" s="4">
        <v>17.1399166666667</v>
      </c>
      <c r="GG19" s="4">
        <v>518444.319429236</v>
      </c>
      <c r="GH19" s="4">
        <v>17.030566666666701</v>
      </c>
      <c r="GI19" s="4">
        <v>852.07277886244901</v>
      </c>
      <c r="GJ19" s="4">
        <v>1.6435184009741101E-3</v>
      </c>
      <c r="GK19" s="4">
        <v>2.5401575826762302</v>
      </c>
      <c r="GL19" s="4">
        <v>2.5401575826762302</v>
      </c>
      <c r="GM19" s="4" t="s">
        <v>57</v>
      </c>
      <c r="GN19" s="4">
        <v>17.1399166666667</v>
      </c>
      <c r="GO19" s="4">
        <v>518444.319429236</v>
      </c>
      <c r="GP19" s="4">
        <v>18.976233333333301</v>
      </c>
      <c r="GQ19" s="4">
        <v>2133.4449999999802</v>
      </c>
      <c r="GR19" s="4">
        <v>4.1150899335703596E-3</v>
      </c>
      <c r="GS19" s="4">
        <v>2.3781376795744298</v>
      </c>
      <c r="GT19" s="4">
        <v>2.3781376795744298</v>
      </c>
      <c r="GU19" s="4" t="s">
        <v>57</v>
      </c>
      <c r="GV19" s="4">
        <v>17.1399166666667</v>
      </c>
      <c r="GW19" s="4">
        <v>518444.319429236</v>
      </c>
      <c r="GX19" s="4">
        <v>19.055416666666702</v>
      </c>
      <c r="GY19" s="4">
        <v>1978.7031235894699</v>
      </c>
      <c r="GZ19" s="4">
        <v>3.8166164608918001E-3</v>
      </c>
      <c r="HA19" s="4">
        <v>3.3713353352681601</v>
      </c>
      <c r="HB19" s="4">
        <v>3.3713353352681601</v>
      </c>
      <c r="HC19" s="4" t="s">
        <v>57</v>
      </c>
      <c r="HD19" s="4">
        <v>17.1399166666667</v>
      </c>
      <c r="HE19" s="4">
        <v>518444.319429236</v>
      </c>
      <c r="HF19" s="4">
        <v>19.383466666666699</v>
      </c>
      <c r="HG19" s="4">
        <v>1912.49350000001</v>
      </c>
      <c r="HH19" s="4">
        <v>3.6889081977125502E-3</v>
      </c>
      <c r="HI19" s="4">
        <v>2.0822069754035901</v>
      </c>
      <c r="HJ19" s="4">
        <v>2.0822069754035901</v>
      </c>
      <c r="HK19" s="4" t="s">
        <v>57</v>
      </c>
      <c r="HL19" s="4">
        <v>17.1399166666667</v>
      </c>
      <c r="HM19" s="4">
        <v>518444.319429236</v>
      </c>
    </row>
    <row r="20" spans="1:221" x14ac:dyDescent="0.2">
      <c r="A20" s="2"/>
      <c r="B20" s="2"/>
      <c r="C20" s="2" t="s">
        <v>88</v>
      </c>
      <c r="D20" s="2" t="s">
        <v>61</v>
      </c>
      <c r="E20" s="2" t="s">
        <v>106</v>
      </c>
      <c r="F20" s="2" t="s">
        <v>57</v>
      </c>
      <c r="G20" s="3">
        <v>42528.572916666701</v>
      </c>
      <c r="H20" s="4">
        <v>3.28243333333333</v>
      </c>
      <c r="I20" s="4">
        <v>232642.92800178201</v>
      </c>
      <c r="J20" s="4">
        <v>0</v>
      </c>
      <c r="K20" s="4">
        <v>45227.664870229899</v>
      </c>
      <c r="L20" s="4">
        <v>45227.664870229899</v>
      </c>
      <c r="M20" s="4" t="s">
        <v>57</v>
      </c>
      <c r="N20" s="4">
        <v>3.9903666666666702</v>
      </c>
      <c r="O20" s="4">
        <v>4735.0202183388401</v>
      </c>
      <c r="P20" s="4">
        <v>7.7227448489891404E-3</v>
      </c>
      <c r="Q20" s="4" t="s">
        <v>196</v>
      </c>
      <c r="R20" s="4" t="s">
        <v>196</v>
      </c>
      <c r="S20" s="4" t="s">
        <v>57</v>
      </c>
      <c r="T20" s="4">
        <v>4.9458333333333302</v>
      </c>
      <c r="U20" s="4">
        <v>613126.590471084</v>
      </c>
      <c r="V20" s="4">
        <v>4.9755333333333303</v>
      </c>
      <c r="W20" s="4">
        <v>789.823766340362</v>
      </c>
      <c r="X20" s="4">
        <v>1.2881903649514101E-3</v>
      </c>
      <c r="Y20" s="4">
        <v>0</v>
      </c>
      <c r="Z20" s="4">
        <v>0</v>
      </c>
      <c r="AA20" s="4" t="s">
        <v>57</v>
      </c>
      <c r="AB20" s="4">
        <v>4.9458333333333302</v>
      </c>
      <c r="AC20" s="4">
        <v>613126.590471084</v>
      </c>
      <c r="AD20" s="4">
        <v>6.0399166666666702</v>
      </c>
      <c r="AE20" s="4">
        <v>262.59785753424597</v>
      </c>
      <c r="AF20" s="4">
        <v>4.2829305010647903E-4</v>
      </c>
      <c r="AG20" s="4">
        <v>0</v>
      </c>
      <c r="AH20" s="4">
        <v>0</v>
      </c>
      <c r="AI20" s="4" t="s">
        <v>57</v>
      </c>
      <c r="AJ20" s="4">
        <v>4.9458333333333302</v>
      </c>
      <c r="AK20" s="4">
        <v>613126.590471084</v>
      </c>
      <c r="AL20" s="4">
        <v>6.181</v>
      </c>
      <c r="AM20" s="4">
        <v>106.1845</v>
      </c>
      <c r="AN20" s="4">
        <v>1.73185279598484E-4</v>
      </c>
      <c r="AO20" s="4">
        <v>0.439559043079772</v>
      </c>
      <c r="AP20" s="4">
        <v>0.439559043079772</v>
      </c>
      <c r="AQ20" s="4" t="s">
        <v>57</v>
      </c>
      <c r="AR20" s="4">
        <v>4.9458333333333302</v>
      </c>
      <c r="AS20" s="4">
        <v>613126.590471084</v>
      </c>
      <c r="AT20" s="4">
        <v>6.6533833333333297</v>
      </c>
      <c r="AU20" s="4">
        <v>17846.2565</v>
      </c>
      <c r="AV20" s="4">
        <v>3.7157785379850101E-2</v>
      </c>
      <c r="AW20" s="4" t="s">
        <v>196</v>
      </c>
      <c r="AX20" s="4" t="s">
        <v>196</v>
      </c>
      <c r="AY20" s="4" t="s">
        <v>57</v>
      </c>
      <c r="AZ20" s="4">
        <v>10.042199999999999</v>
      </c>
      <c r="BA20" s="4">
        <v>480283.10399999499</v>
      </c>
      <c r="BB20" s="4">
        <v>7.4310499999999999</v>
      </c>
      <c r="BC20" s="4">
        <v>114.446500000001</v>
      </c>
      <c r="BD20" s="4">
        <v>3.7452667259638302E-4</v>
      </c>
      <c r="BE20" s="4">
        <v>0.19835345114226899</v>
      </c>
      <c r="BF20" s="4">
        <v>0.19835345114226899</v>
      </c>
      <c r="BG20" s="4" t="s">
        <v>57</v>
      </c>
      <c r="BH20" s="4">
        <v>7.6578666666666697</v>
      </c>
      <c r="BI20" s="4">
        <v>305576.36711587902</v>
      </c>
      <c r="BJ20" s="4">
        <v>7.7087833333333302</v>
      </c>
      <c r="BK20" s="4">
        <v>200.60829750092901</v>
      </c>
      <c r="BL20" s="4">
        <v>6.5649153236007696E-4</v>
      </c>
      <c r="BM20" s="4">
        <v>0</v>
      </c>
      <c r="BN20" s="4">
        <v>0</v>
      </c>
      <c r="BO20" s="4" t="s">
        <v>57</v>
      </c>
      <c r="BP20" s="4">
        <v>7.6578666666666697</v>
      </c>
      <c r="BQ20" s="4">
        <v>305576.36711587902</v>
      </c>
      <c r="BR20" s="4">
        <v>8.5512499999999996</v>
      </c>
      <c r="BS20" s="4">
        <v>292.51207336587902</v>
      </c>
      <c r="BT20" s="4">
        <v>9.5724704147344799E-4</v>
      </c>
      <c r="BU20" s="4">
        <v>0</v>
      </c>
      <c r="BV20" s="4">
        <v>0</v>
      </c>
      <c r="BW20" s="4" t="s">
        <v>57</v>
      </c>
      <c r="BX20" s="4">
        <v>7.6578666666666697</v>
      </c>
      <c r="BY20" s="4">
        <v>305576.36711587902</v>
      </c>
      <c r="BZ20" s="4">
        <v>8.72715</v>
      </c>
      <c r="CA20" s="4">
        <v>0</v>
      </c>
      <c r="CB20" s="4">
        <v>0</v>
      </c>
      <c r="CC20" s="4">
        <v>93.368584965426706</v>
      </c>
      <c r="CD20" s="4">
        <v>93.368584965426706</v>
      </c>
      <c r="CE20" s="4" t="s">
        <v>57</v>
      </c>
      <c r="CF20" s="4">
        <v>10.042199999999999</v>
      </c>
      <c r="CG20" s="4">
        <v>480283.10399999499</v>
      </c>
      <c r="CH20" s="4">
        <v>9.87543333333333</v>
      </c>
      <c r="CI20" s="4">
        <v>339.108938688156</v>
      </c>
      <c r="CJ20" s="4">
        <v>7.0606052110498501E-4</v>
      </c>
      <c r="CK20" s="4">
        <v>8.9081898147413305</v>
      </c>
      <c r="CL20" s="4">
        <v>8.9081898147413305</v>
      </c>
      <c r="CM20" s="4" t="s">
        <v>57</v>
      </c>
      <c r="CN20" s="4">
        <v>10.042199999999999</v>
      </c>
      <c r="CO20" s="4">
        <v>480283.10399999499</v>
      </c>
      <c r="CP20" s="4">
        <v>10.079266666666699</v>
      </c>
      <c r="CQ20" s="4">
        <v>1814.72538079635</v>
      </c>
      <c r="CR20" s="4">
        <v>3.7784493472341001E-3</v>
      </c>
      <c r="CS20" s="4">
        <v>3.9261503578107999</v>
      </c>
      <c r="CT20" s="4">
        <v>3.9261503578107999</v>
      </c>
      <c r="CU20" s="4" t="s">
        <v>57</v>
      </c>
      <c r="CV20" s="4">
        <v>10.042199999999999</v>
      </c>
      <c r="CW20" s="4">
        <v>480283.10399999499</v>
      </c>
      <c r="CX20" s="4">
        <v>10.130233333333299</v>
      </c>
      <c r="CY20" s="4">
        <v>44074.224061308603</v>
      </c>
      <c r="CZ20" s="4">
        <v>9.1767175847412494E-2</v>
      </c>
      <c r="DA20" s="4" t="s">
        <v>57</v>
      </c>
      <c r="DB20" s="4" t="s">
        <v>57</v>
      </c>
      <c r="DC20" s="4" t="s">
        <v>57</v>
      </c>
      <c r="DD20" s="4">
        <v>10.042199999999999</v>
      </c>
      <c r="DE20" s="4">
        <v>480283.10399999499</v>
      </c>
      <c r="DF20" s="4">
        <v>10.162649999999999</v>
      </c>
      <c r="DG20" s="4">
        <v>605.14447609553804</v>
      </c>
      <c r="DH20" s="4">
        <v>1.25997452555721E-3</v>
      </c>
      <c r="DI20" s="4">
        <v>2.0350405344393301</v>
      </c>
      <c r="DJ20" s="4">
        <v>2.0350405344393301</v>
      </c>
      <c r="DK20" s="4" t="s">
        <v>57</v>
      </c>
      <c r="DL20" s="4">
        <v>10.042199999999999</v>
      </c>
      <c r="DM20" s="4">
        <v>480283.10399999499</v>
      </c>
      <c r="DN20" s="4">
        <v>12.0018166666667</v>
      </c>
      <c r="DO20" s="4">
        <v>1980.6062383799001</v>
      </c>
      <c r="DP20" s="4">
        <v>3.55491619733E-3</v>
      </c>
      <c r="DQ20" s="4">
        <v>2.7173933041782301</v>
      </c>
      <c r="DR20" s="4">
        <v>2.7173933041782301</v>
      </c>
      <c r="DS20" s="4" t="s">
        <v>57</v>
      </c>
      <c r="DT20" s="4">
        <v>14.4554666666667</v>
      </c>
      <c r="DU20" s="4">
        <v>557145.69020430895</v>
      </c>
      <c r="DV20" s="4">
        <v>12.321483333333299</v>
      </c>
      <c r="DW20" s="4">
        <v>65453.242500000997</v>
      </c>
      <c r="DX20" s="4">
        <v>0.136280543610382</v>
      </c>
      <c r="DY20" s="4">
        <v>11608472.9094369</v>
      </c>
      <c r="DZ20" s="4">
        <v>11608472.9094369</v>
      </c>
      <c r="EA20" s="4" t="s">
        <v>57</v>
      </c>
      <c r="EB20" s="4">
        <v>10.042199999999999</v>
      </c>
      <c r="EC20" s="4">
        <v>480283.10399999499</v>
      </c>
      <c r="ED20" s="4">
        <v>12.349266666666701</v>
      </c>
      <c r="EE20" s="4">
        <v>1954.05150000001</v>
      </c>
      <c r="EF20" s="4">
        <v>3.5072540887527001E-3</v>
      </c>
      <c r="EG20" s="4">
        <v>4.28783257702512</v>
      </c>
      <c r="EH20" s="4">
        <v>4.28783257702512</v>
      </c>
      <c r="EI20" s="4" t="s">
        <v>57</v>
      </c>
      <c r="EJ20" s="4">
        <v>14.4554666666667</v>
      </c>
      <c r="EK20" s="4">
        <v>557145.69020430895</v>
      </c>
      <c r="EL20" s="4">
        <v>12.713416666666699</v>
      </c>
      <c r="EM20" s="4">
        <v>49687.221703086601</v>
      </c>
      <c r="EN20" s="4">
        <v>8.91817393128643E-2</v>
      </c>
      <c r="EO20" s="4">
        <v>16803185.569540702</v>
      </c>
      <c r="EP20" s="4">
        <v>16803185.569540702</v>
      </c>
      <c r="EQ20" s="4" t="s">
        <v>57</v>
      </c>
      <c r="ER20" s="4">
        <v>14.4554666666667</v>
      </c>
      <c r="ES20" s="4">
        <v>557145.69020430895</v>
      </c>
      <c r="ET20" s="4" t="s">
        <v>57</v>
      </c>
      <c r="EU20" s="4" t="s">
        <v>57</v>
      </c>
      <c r="EV20" s="4" t="s">
        <v>57</v>
      </c>
      <c r="EW20" s="4" t="s">
        <v>57</v>
      </c>
      <c r="EX20" s="4" t="s">
        <v>57</v>
      </c>
      <c r="EY20" s="4" t="s">
        <v>57</v>
      </c>
      <c r="EZ20" s="4">
        <v>10.042199999999999</v>
      </c>
      <c r="FA20" s="4">
        <v>480283.10399999499</v>
      </c>
      <c r="FB20" s="4">
        <v>14.3989166666667</v>
      </c>
      <c r="FC20" s="4">
        <v>55296.233318738698</v>
      </c>
      <c r="FD20" s="4">
        <v>9.92491448663297E-2</v>
      </c>
      <c r="FE20" s="4" t="s">
        <v>57</v>
      </c>
      <c r="FF20" s="4" t="s">
        <v>57</v>
      </c>
      <c r="FG20" s="4" t="s">
        <v>57</v>
      </c>
      <c r="FH20" s="4">
        <v>14.4554666666667</v>
      </c>
      <c r="FI20" s="4">
        <v>557145.69020430895</v>
      </c>
      <c r="FJ20" s="4">
        <v>14.4479333333333</v>
      </c>
      <c r="FK20" s="4">
        <v>3684.4685014023498</v>
      </c>
      <c r="FL20" s="4">
        <v>6.6131149646894496E-3</v>
      </c>
      <c r="FM20" s="4">
        <v>5.3743266850782296</v>
      </c>
      <c r="FN20" s="4">
        <v>5.3743266850782296</v>
      </c>
      <c r="FO20" s="4" t="s">
        <v>57</v>
      </c>
      <c r="FP20" s="4">
        <v>14.4554666666667</v>
      </c>
      <c r="FQ20" s="4">
        <v>557145.69020430895</v>
      </c>
      <c r="FR20" s="4">
        <v>14.5045</v>
      </c>
      <c r="FS20" s="4">
        <v>3062.1361436612401</v>
      </c>
      <c r="FT20" s="4">
        <v>5.4961138486745399E-3</v>
      </c>
      <c r="FU20" s="4">
        <v>4.2248704832788899</v>
      </c>
      <c r="FV20" s="4">
        <v>4.2248704832788899</v>
      </c>
      <c r="FW20" s="4" t="s">
        <v>57</v>
      </c>
      <c r="FX20" s="4">
        <v>14.4554666666667</v>
      </c>
      <c r="FY20" s="4">
        <v>557145.69020430895</v>
      </c>
      <c r="FZ20" s="4">
        <v>16.506716666666701</v>
      </c>
      <c r="GA20" s="4">
        <v>5228.2958867365496</v>
      </c>
      <c r="GB20" s="4">
        <v>1.00027316934128E-2</v>
      </c>
      <c r="GC20" s="4">
        <v>4.5608581301025799</v>
      </c>
      <c r="GD20" s="4">
        <v>4.5608581301025799</v>
      </c>
      <c r="GE20" s="4" t="s">
        <v>57</v>
      </c>
      <c r="GF20" s="4">
        <v>17.136433333333301</v>
      </c>
      <c r="GG20" s="4">
        <v>522686.80666298501</v>
      </c>
      <c r="GH20" s="4">
        <v>17.030850000000001</v>
      </c>
      <c r="GI20" s="4">
        <v>1562.5985593624</v>
      </c>
      <c r="GJ20" s="4">
        <v>2.9895504142118498E-3</v>
      </c>
      <c r="GK20" s="4">
        <v>4.2799209982169399</v>
      </c>
      <c r="GL20" s="4">
        <v>4.2799209982169399</v>
      </c>
      <c r="GM20" s="4" t="s">
        <v>57</v>
      </c>
      <c r="GN20" s="4">
        <v>17.136433333333301</v>
      </c>
      <c r="GO20" s="4">
        <v>522686.80666298501</v>
      </c>
      <c r="GP20" s="4">
        <v>18.976516666666701</v>
      </c>
      <c r="GQ20" s="4">
        <v>3330.41000967536</v>
      </c>
      <c r="GR20" s="4">
        <v>6.3717124044853097E-3</v>
      </c>
      <c r="GS20" s="4">
        <v>4.1441317259701904</v>
      </c>
      <c r="GT20" s="4">
        <v>4.1441317259701904</v>
      </c>
      <c r="GU20" s="4" t="s">
        <v>57</v>
      </c>
      <c r="GV20" s="4">
        <v>17.136433333333301</v>
      </c>
      <c r="GW20" s="4">
        <v>522686.80666298501</v>
      </c>
      <c r="GX20" s="4">
        <v>19.048166666666699</v>
      </c>
      <c r="GY20" s="4">
        <v>2909.52772583654</v>
      </c>
      <c r="GZ20" s="4">
        <v>5.5664839608483398E-3</v>
      </c>
      <c r="HA20" s="4">
        <v>4.74412394096999</v>
      </c>
      <c r="HB20" s="4">
        <v>4.74412394096999</v>
      </c>
      <c r="HC20" s="4" t="s">
        <v>57</v>
      </c>
      <c r="HD20" s="4">
        <v>17.136433333333301</v>
      </c>
      <c r="HE20" s="4">
        <v>522686.80666298501</v>
      </c>
      <c r="HF20" s="4">
        <v>19.383749999999999</v>
      </c>
      <c r="HG20" s="4">
        <v>3218.7439260300498</v>
      </c>
      <c r="HH20" s="4">
        <v>6.1580737929461801E-3</v>
      </c>
      <c r="HI20" s="4">
        <v>4.1120709073077499</v>
      </c>
      <c r="HJ20" s="4">
        <v>4.1120709073077499</v>
      </c>
      <c r="HK20" s="4" t="s">
        <v>57</v>
      </c>
      <c r="HL20" s="4">
        <v>17.136433333333301</v>
      </c>
      <c r="HM20" s="4">
        <v>522686.80666298501</v>
      </c>
    </row>
    <row r="21" spans="1:221" x14ac:dyDescent="0.2">
      <c r="A21" s="2"/>
      <c r="B21" s="2"/>
      <c r="C21" s="2" t="s">
        <v>129</v>
      </c>
      <c r="D21" s="2" t="s">
        <v>175</v>
      </c>
      <c r="E21" s="2" t="s">
        <v>106</v>
      </c>
      <c r="F21" s="2" t="s">
        <v>57</v>
      </c>
      <c r="G21" s="3">
        <v>42528.59375</v>
      </c>
      <c r="H21" s="4">
        <v>3.3220166666666699</v>
      </c>
      <c r="I21" s="4">
        <v>207082.42679999999</v>
      </c>
      <c r="J21" s="4">
        <v>0</v>
      </c>
      <c r="K21" s="4">
        <v>25351.374524668099</v>
      </c>
      <c r="L21" s="4">
        <v>25351.374524668099</v>
      </c>
      <c r="M21" s="4" t="s">
        <v>57</v>
      </c>
      <c r="N21" s="4">
        <v>4.0002333333333304</v>
      </c>
      <c r="O21" s="4">
        <v>15452.088884824299</v>
      </c>
      <c r="P21" s="4">
        <v>2.7452154146806101E-2</v>
      </c>
      <c r="Q21" s="4" t="s">
        <v>196</v>
      </c>
      <c r="R21" s="4" t="s">
        <v>196</v>
      </c>
      <c r="S21" s="4" t="s">
        <v>57</v>
      </c>
      <c r="T21" s="4">
        <v>4.9532333333333298</v>
      </c>
      <c r="U21" s="4">
        <v>562873.45620278502</v>
      </c>
      <c r="V21" s="4">
        <v>4.9829333333333299</v>
      </c>
      <c r="W21" s="4">
        <v>1829.9514999999999</v>
      </c>
      <c r="X21" s="4">
        <v>3.2510886413885799E-3</v>
      </c>
      <c r="Y21" s="4">
        <v>1.35471696327646</v>
      </c>
      <c r="Z21" s="4">
        <v>1.35471696327646</v>
      </c>
      <c r="AA21" s="4" t="s">
        <v>57</v>
      </c>
      <c r="AB21" s="4">
        <v>4.9532333333333298</v>
      </c>
      <c r="AC21" s="4">
        <v>562873.45620278502</v>
      </c>
      <c r="AD21" s="4">
        <v>6.0349333333333304</v>
      </c>
      <c r="AE21" s="4">
        <v>710.15896746575402</v>
      </c>
      <c r="AF21" s="4">
        <v>1.26166718227677E-3</v>
      </c>
      <c r="AG21" s="4">
        <v>7.1180397429439796E-2</v>
      </c>
      <c r="AH21" s="4">
        <v>7.1180397429439796E-2</v>
      </c>
      <c r="AI21" s="4" t="s">
        <v>57</v>
      </c>
      <c r="AJ21" s="4">
        <v>4.9532333333333298</v>
      </c>
      <c r="AK21" s="4">
        <v>562873.45620278502</v>
      </c>
      <c r="AL21" s="4">
        <v>6.1809666666666701</v>
      </c>
      <c r="AM21" s="4">
        <v>292.80643332531997</v>
      </c>
      <c r="AN21" s="4">
        <v>5.2019939845916502E-4</v>
      </c>
      <c r="AO21" s="4">
        <v>1.1251687424586101</v>
      </c>
      <c r="AP21" s="4">
        <v>1.1251687424586101</v>
      </c>
      <c r="AQ21" s="4" t="s">
        <v>57</v>
      </c>
      <c r="AR21" s="4">
        <v>4.9532333333333298</v>
      </c>
      <c r="AS21" s="4">
        <v>562873.45620278502</v>
      </c>
      <c r="AT21" s="4">
        <v>6.6487333333333298</v>
      </c>
      <c r="AU21" s="4">
        <v>47156.120972936398</v>
      </c>
      <c r="AV21" s="4">
        <v>0.10475107335629399</v>
      </c>
      <c r="AW21" s="4" t="s">
        <v>196</v>
      </c>
      <c r="AX21" s="4" t="s">
        <v>196</v>
      </c>
      <c r="AY21" s="4" t="s">
        <v>57</v>
      </c>
      <c r="AZ21" s="4">
        <v>10.0421666666667</v>
      </c>
      <c r="BA21" s="4">
        <v>450173.15299999103</v>
      </c>
      <c r="BB21" s="4">
        <v>7.3986166666666699</v>
      </c>
      <c r="BC21" s="4">
        <v>205.21500000000199</v>
      </c>
      <c r="BD21" s="4">
        <v>7.0834018263132804E-4</v>
      </c>
      <c r="BE21" s="4">
        <v>0.50502069147070405</v>
      </c>
      <c r="BF21" s="4">
        <v>0.50502069147070405</v>
      </c>
      <c r="BG21" s="4" t="s">
        <v>57</v>
      </c>
      <c r="BH21" s="4">
        <v>7.6578333333333299</v>
      </c>
      <c r="BI21" s="4">
        <v>289712.49271455099</v>
      </c>
      <c r="BJ21" s="4">
        <v>7.7087500000000002</v>
      </c>
      <c r="BK21" s="4">
        <v>274.07925862313601</v>
      </c>
      <c r="BL21" s="4">
        <v>9.4603879886250497E-4</v>
      </c>
      <c r="BM21" s="4">
        <v>0</v>
      </c>
      <c r="BN21" s="4">
        <v>0</v>
      </c>
      <c r="BO21" s="4" t="s">
        <v>57</v>
      </c>
      <c r="BP21" s="4">
        <v>7.6578333333333299</v>
      </c>
      <c r="BQ21" s="4">
        <v>289712.49271455099</v>
      </c>
      <c r="BR21" s="4">
        <v>8.5465999999999998</v>
      </c>
      <c r="BS21" s="4">
        <v>218.31913785212299</v>
      </c>
      <c r="BT21" s="4">
        <v>7.5357170761438199E-4</v>
      </c>
      <c r="BU21" s="4">
        <v>0</v>
      </c>
      <c r="BV21" s="4">
        <v>0</v>
      </c>
      <c r="BW21" s="4" t="s">
        <v>57</v>
      </c>
      <c r="BX21" s="4">
        <v>7.6578333333333299</v>
      </c>
      <c r="BY21" s="4">
        <v>289712.49271455099</v>
      </c>
      <c r="BZ21" s="4">
        <v>8.7039833333333299</v>
      </c>
      <c r="CA21" s="4">
        <v>0</v>
      </c>
      <c r="CB21" s="4">
        <v>0</v>
      </c>
      <c r="CC21" s="4">
        <v>93.368584965426706</v>
      </c>
      <c r="CD21" s="4">
        <v>93.368584965426706</v>
      </c>
      <c r="CE21" s="4" t="s">
        <v>57</v>
      </c>
      <c r="CF21" s="4">
        <v>10.0421666666667</v>
      </c>
      <c r="CG21" s="4">
        <v>450173.15299999103</v>
      </c>
      <c r="CH21" s="4">
        <v>9.8754000000000008</v>
      </c>
      <c r="CI21" s="4">
        <v>337.57993868815299</v>
      </c>
      <c r="CJ21" s="4">
        <v>7.4988909587009496E-4</v>
      </c>
      <c r="CK21" s="4">
        <v>10.2290403289091</v>
      </c>
      <c r="CL21" s="4">
        <v>10.2290403289091</v>
      </c>
      <c r="CM21" s="4" t="s">
        <v>57</v>
      </c>
      <c r="CN21" s="4">
        <v>10.0421666666667</v>
      </c>
      <c r="CO21" s="4">
        <v>450173.15299999103</v>
      </c>
      <c r="CP21" s="4">
        <v>10.0746</v>
      </c>
      <c r="CQ21" s="4">
        <v>1507.2106457775101</v>
      </c>
      <c r="CR21" s="4">
        <v>3.3480687058598099E-3</v>
      </c>
      <c r="CS21" s="4">
        <v>3.5126067217163</v>
      </c>
      <c r="CT21" s="4">
        <v>3.5126067217163</v>
      </c>
      <c r="CU21" s="4" t="s">
        <v>57</v>
      </c>
      <c r="CV21" s="4">
        <v>10.0421666666667</v>
      </c>
      <c r="CW21" s="4">
        <v>450173.15299999103</v>
      </c>
      <c r="CX21" s="4">
        <v>10.1302</v>
      </c>
      <c r="CY21" s="4">
        <v>96970.637569338796</v>
      </c>
      <c r="CZ21" s="4">
        <v>0.21540742028510201</v>
      </c>
      <c r="DA21" s="4" t="s">
        <v>57</v>
      </c>
      <c r="DB21" s="4" t="s">
        <v>57</v>
      </c>
      <c r="DC21" s="4" t="s">
        <v>57</v>
      </c>
      <c r="DD21" s="4">
        <v>10.0421666666667</v>
      </c>
      <c r="DE21" s="4">
        <v>450173.15299999103</v>
      </c>
      <c r="DF21" s="4">
        <v>10.1626166666667</v>
      </c>
      <c r="DG21" s="4">
        <v>218.67388541095499</v>
      </c>
      <c r="DH21" s="4">
        <v>4.8575505659032199E-4</v>
      </c>
      <c r="DI21" s="4">
        <v>0.91896239029338</v>
      </c>
      <c r="DJ21" s="4">
        <v>0.91896239029338</v>
      </c>
      <c r="DK21" s="4" t="s">
        <v>57</v>
      </c>
      <c r="DL21" s="4">
        <v>10.0421666666667</v>
      </c>
      <c r="DM21" s="4">
        <v>450173.15299999103</v>
      </c>
      <c r="DN21" s="4">
        <v>12.001799999999999</v>
      </c>
      <c r="DO21" s="4">
        <v>489.73949999998501</v>
      </c>
      <c r="DP21" s="4">
        <v>9.7186326381879602E-4</v>
      </c>
      <c r="DQ21" s="4">
        <v>0</v>
      </c>
      <c r="DR21" s="4">
        <v>0</v>
      </c>
      <c r="DS21" s="4" t="s">
        <v>57</v>
      </c>
      <c r="DT21" s="4">
        <v>14.455450000000001</v>
      </c>
      <c r="DU21" s="4">
        <v>503918.11094456201</v>
      </c>
      <c r="DV21" s="4">
        <v>12.3168166666667</v>
      </c>
      <c r="DW21" s="4">
        <v>130518.11900000001</v>
      </c>
      <c r="DX21" s="4">
        <v>0.28992870438900198</v>
      </c>
      <c r="DY21" s="4">
        <v>24697067.8011433</v>
      </c>
      <c r="DZ21" s="4">
        <v>24697067.8011433</v>
      </c>
      <c r="EA21" s="4" t="s">
        <v>57</v>
      </c>
      <c r="EB21" s="4">
        <v>10.0421666666667</v>
      </c>
      <c r="EC21" s="4">
        <v>450173.15299999103</v>
      </c>
      <c r="ED21" s="4">
        <v>12.34925</v>
      </c>
      <c r="EE21" s="4">
        <v>677.55000000000302</v>
      </c>
      <c r="EF21" s="4">
        <v>1.34456370049883E-3</v>
      </c>
      <c r="EG21" s="4">
        <v>2.1520998110910199</v>
      </c>
      <c r="EH21" s="4">
        <v>2.1520998110910199</v>
      </c>
      <c r="EI21" s="4" t="s">
        <v>57</v>
      </c>
      <c r="EJ21" s="4">
        <v>14.455450000000001</v>
      </c>
      <c r="EK21" s="4">
        <v>503918.11094456201</v>
      </c>
      <c r="EL21" s="4">
        <v>12.713383333333301</v>
      </c>
      <c r="EM21" s="4">
        <v>121640.790431248</v>
      </c>
      <c r="EN21" s="4">
        <v>0.24138999529753</v>
      </c>
      <c r="EO21" s="4">
        <v>45508879.539326198</v>
      </c>
      <c r="EP21" s="4">
        <v>45508879.539326198</v>
      </c>
      <c r="EQ21" s="4" t="s">
        <v>57</v>
      </c>
      <c r="ER21" s="4">
        <v>14.455450000000001</v>
      </c>
      <c r="ES21" s="4">
        <v>503918.11094456201</v>
      </c>
      <c r="ET21" s="4" t="s">
        <v>57</v>
      </c>
      <c r="EU21" s="4" t="s">
        <v>57</v>
      </c>
      <c r="EV21" s="4" t="s">
        <v>57</v>
      </c>
      <c r="EW21" s="4" t="s">
        <v>57</v>
      </c>
      <c r="EX21" s="4" t="s">
        <v>57</v>
      </c>
      <c r="EY21" s="4" t="s">
        <v>57</v>
      </c>
      <c r="EZ21" s="4">
        <v>10.0421666666667</v>
      </c>
      <c r="FA21" s="4">
        <v>450173.15299999103</v>
      </c>
      <c r="FB21" s="4">
        <v>14.3988833333333</v>
      </c>
      <c r="FC21" s="4">
        <v>127687.576790789</v>
      </c>
      <c r="FD21" s="4">
        <v>0.253389536945689</v>
      </c>
      <c r="FE21" s="4" t="s">
        <v>57</v>
      </c>
      <c r="FF21" s="4" t="s">
        <v>57</v>
      </c>
      <c r="FG21" s="4" t="s">
        <v>57</v>
      </c>
      <c r="FH21" s="4">
        <v>14.455450000000001</v>
      </c>
      <c r="FI21" s="4">
        <v>503918.11094456201</v>
      </c>
      <c r="FJ21" s="4">
        <v>14.4516666666667</v>
      </c>
      <c r="FK21" s="4">
        <v>1757.36761538461</v>
      </c>
      <c r="FL21" s="4">
        <v>3.4874071346444298E-3</v>
      </c>
      <c r="FM21" s="4">
        <v>0.70819021111771097</v>
      </c>
      <c r="FN21" s="4">
        <v>0.70819021111771097</v>
      </c>
      <c r="FO21" s="4" t="s">
        <v>57</v>
      </c>
      <c r="FP21" s="4">
        <v>14.455450000000001</v>
      </c>
      <c r="FQ21" s="4">
        <v>503918.11094456201</v>
      </c>
      <c r="FR21" s="4">
        <v>14.500683333333299</v>
      </c>
      <c r="FS21" s="4">
        <v>556.41484615385605</v>
      </c>
      <c r="FT21" s="4">
        <v>1.10417711542634E-3</v>
      </c>
      <c r="FU21" s="4">
        <v>0</v>
      </c>
      <c r="FV21" s="4">
        <v>0</v>
      </c>
      <c r="FW21" s="4" t="s">
        <v>57</v>
      </c>
      <c r="FX21" s="4">
        <v>14.455450000000001</v>
      </c>
      <c r="FY21" s="4">
        <v>503918.11094456201</v>
      </c>
      <c r="FZ21" s="4">
        <v>16.518000000000001</v>
      </c>
      <c r="GA21" s="4">
        <v>713.02070896729697</v>
      </c>
      <c r="GB21" s="4">
        <v>1.53079694413629E-3</v>
      </c>
      <c r="GC21" s="4">
        <v>0.31788450921028399</v>
      </c>
      <c r="GD21" s="4">
        <v>0.31788450921028399</v>
      </c>
      <c r="GE21" s="4" t="s">
        <v>57</v>
      </c>
      <c r="GF21" s="4">
        <v>17.132616666666699</v>
      </c>
      <c r="GG21" s="4">
        <v>465783.99029245402</v>
      </c>
      <c r="GH21" s="4">
        <v>17.136399999999998</v>
      </c>
      <c r="GI21" s="4">
        <v>0</v>
      </c>
      <c r="GJ21" s="4">
        <v>0</v>
      </c>
      <c r="GK21" s="4">
        <v>0.41588924532450799</v>
      </c>
      <c r="GL21" s="4">
        <v>0.41588924532450799</v>
      </c>
      <c r="GM21" s="4" t="s">
        <v>57</v>
      </c>
      <c r="GN21" s="4">
        <v>17.132616666666699</v>
      </c>
      <c r="GO21" s="4">
        <v>465783.99029245402</v>
      </c>
      <c r="GP21" s="4">
        <v>18.984033333333301</v>
      </c>
      <c r="GQ21" s="4">
        <v>500.23050000000001</v>
      </c>
      <c r="GR21" s="4">
        <v>1.07395382929739E-3</v>
      </c>
      <c r="GS21" s="4">
        <v>0</v>
      </c>
      <c r="GT21" s="4">
        <v>0</v>
      </c>
      <c r="GU21" s="4" t="s">
        <v>57</v>
      </c>
      <c r="GV21" s="4">
        <v>17.132616666666699</v>
      </c>
      <c r="GW21" s="4">
        <v>465783.99029245402</v>
      </c>
      <c r="GX21" s="4">
        <v>19.0481333333333</v>
      </c>
      <c r="GY21" s="4">
        <v>624.56912811876805</v>
      </c>
      <c r="GZ21" s="4">
        <v>1.34089865932622E-3</v>
      </c>
      <c r="HA21" s="4">
        <v>1.4291098873375001</v>
      </c>
      <c r="HB21" s="4">
        <v>1.4291098873375001</v>
      </c>
      <c r="HC21" s="4" t="s">
        <v>57</v>
      </c>
      <c r="HD21" s="4">
        <v>17.132616666666699</v>
      </c>
      <c r="HE21" s="4">
        <v>465783.99029245402</v>
      </c>
      <c r="HF21" s="4">
        <v>19.3874833333333</v>
      </c>
      <c r="HG21" s="4">
        <v>538.97502480923504</v>
      </c>
      <c r="HH21" s="4">
        <v>1.1571351442775601E-3</v>
      </c>
      <c r="HI21" s="4">
        <v>8.7439290893468402E-4</v>
      </c>
      <c r="HJ21" s="4">
        <v>8.7439290893468402E-4</v>
      </c>
      <c r="HK21" s="4" t="s">
        <v>57</v>
      </c>
      <c r="HL21" s="4">
        <v>17.132616666666699</v>
      </c>
      <c r="HM21" s="4">
        <v>465783.99029245402</v>
      </c>
    </row>
    <row r="22" spans="1:221" x14ac:dyDescent="0.2">
      <c r="A22" s="2"/>
      <c r="B22" s="2"/>
      <c r="C22" s="2" t="s">
        <v>174</v>
      </c>
      <c r="D22" s="2" t="s">
        <v>112</v>
      </c>
      <c r="E22" s="2" t="s">
        <v>106</v>
      </c>
      <c r="F22" s="2" t="s">
        <v>57</v>
      </c>
      <c r="G22" s="3">
        <v>42528.614583333299</v>
      </c>
      <c r="H22" s="4">
        <v>3.2824166666666699</v>
      </c>
      <c r="I22" s="4">
        <v>188661.54089532999</v>
      </c>
      <c r="J22" s="4">
        <v>0</v>
      </c>
      <c r="K22" s="4">
        <v>11026.973223876001</v>
      </c>
      <c r="L22" s="4">
        <v>11026.973223876001</v>
      </c>
      <c r="M22" s="4" t="s">
        <v>57</v>
      </c>
      <c r="N22" s="4">
        <v>3.9878833333333299</v>
      </c>
      <c r="O22" s="4">
        <v>5126.26402903498</v>
      </c>
      <c r="P22" s="4">
        <v>1.0033225445141699E-2</v>
      </c>
      <c r="Q22" s="4" t="s">
        <v>196</v>
      </c>
      <c r="R22" s="4" t="s">
        <v>196</v>
      </c>
      <c r="S22" s="4" t="s">
        <v>57</v>
      </c>
      <c r="T22" s="4">
        <v>4.9433499999999997</v>
      </c>
      <c r="U22" s="4">
        <v>510928.81915827101</v>
      </c>
      <c r="V22" s="4">
        <v>4.9730499999999997</v>
      </c>
      <c r="W22" s="4">
        <v>591.63500000000101</v>
      </c>
      <c r="X22" s="4">
        <v>1.1579597349288099E-3</v>
      </c>
      <c r="Y22" s="4">
        <v>0</v>
      </c>
      <c r="Z22" s="4">
        <v>0</v>
      </c>
      <c r="AA22" s="4" t="s">
        <v>57</v>
      </c>
      <c r="AB22" s="4">
        <v>4.9433499999999997</v>
      </c>
      <c r="AC22" s="4">
        <v>510928.81915827101</v>
      </c>
      <c r="AD22" s="4">
        <v>6.0374166666666698</v>
      </c>
      <c r="AE22" s="4">
        <v>237.995864863012</v>
      </c>
      <c r="AF22" s="4">
        <v>4.6581021844705899E-4</v>
      </c>
      <c r="AG22" s="4">
        <v>0</v>
      </c>
      <c r="AH22" s="4">
        <v>0</v>
      </c>
      <c r="AI22" s="4" t="s">
        <v>57</v>
      </c>
      <c r="AJ22" s="4">
        <v>4.9433499999999997</v>
      </c>
      <c r="AK22" s="4">
        <v>510928.81915827101</v>
      </c>
      <c r="AL22" s="4">
        <v>6.1785166666666704</v>
      </c>
      <c r="AM22" s="4">
        <v>154.38607917933399</v>
      </c>
      <c r="AN22" s="4">
        <v>3.0216749063730102E-4</v>
      </c>
      <c r="AO22" s="4">
        <v>0.69439436570548996</v>
      </c>
      <c r="AP22" s="4">
        <v>0.69439436570548996</v>
      </c>
      <c r="AQ22" s="4" t="s">
        <v>57</v>
      </c>
      <c r="AR22" s="4">
        <v>4.9433499999999997</v>
      </c>
      <c r="AS22" s="4">
        <v>510928.81915827101</v>
      </c>
      <c r="AT22" s="4">
        <v>6.6441166666666698</v>
      </c>
      <c r="AU22" s="4">
        <v>17349.983499999998</v>
      </c>
      <c r="AV22" s="4">
        <v>4.3754102486903403E-2</v>
      </c>
      <c r="AW22" s="4" t="s">
        <v>196</v>
      </c>
      <c r="AX22" s="4" t="s">
        <v>196</v>
      </c>
      <c r="AY22" s="4" t="s">
        <v>57</v>
      </c>
      <c r="AZ22" s="4">
        <v>10.0375666666667</v>
      </c>
      <c r="BA22" s="4">
        <v>396533.86799999501</v>
      </c>
      <c r="BB22" s="4">
        <v>7.3986333333333301</v>
      </c>
      <c r="BC22" s="4">
        <v>0</v>
      </c>
      <c r="BD22" s="4">
        <v>0</v>
      </c>
      <c r="BE22" s="4">
        <v>0</v>
      </c>
      <c r="BF22" s="4">
        <v>0</v>
      </c>
      <c r="BG22" s="4" t="s">
        <v>57</v>
      </c>
      <c r="BH22" s="4">
        <v>7.65323333333333</v>
      </c>
      <c r="BI22" s="4">
        <v>260989.38943595599</v>
      </c>
      <c r="BJ22" s="4">
        <v>7.7041500000000003</v>
      </c>
      <c r="BK22" s="4">
        <v>118.02973076923</v>
      </c>
      <c r="BL22" s="4">
        <v>4.5223957580924399E-4</v>
      </c>
      <c r="BM22" s="4">
        <v>0</v>
      </c>
      <c r="BN22" s="4">
        <v>0</v>
      </c>
      <c r="BO22" s="4" t="s">
        <v>57</v>
      </c>
      <c r="BP22" s="4">
        <v>7.65323333333333</v>
      </c>
      <c r="BQ22" s="4">
        <v>260989.38943595599</v>
      </c>
      <c r="BR22" s="4">
        <v>8.5512333333333306</v>
      </c>
      <c r="BS22" s="4">
        <v>137.80457181747499</v>
      </c>
      <c r="BT22" s="4">
        <v>5.2800833058882395E-4</v>
      </c>
      <c r="BU22" s="4">
        <v>0</v>
      </c>
      <c r="BV22" s="4">
        <v>0</v>
      </c>
      <c r="BW22" s="4" t="s">
        <v>57</v>
      </c>
      <c r="BX22" s="4">
        <v>7.65323333333333</v>
      </c>
      <c r="BY22" s="4">
        <v>260989.38943595599</v>
      </c>
      <c r="BZ22" s="4">
        <v>8.9169333333333292</v>
      </c>
      <c r="CA22" s="4">
        <v>0</v>
      </c>
      <c r="CB22" s="4">
        <v>0</v>
      </c>
      <c r="CC22" s="4">
        <v>93.368584965426706</v>
      </c>
      <c r="CD22" s="4">
        <v>93.368584965426706</v>
      </c>
      <c r="CE22" s="4" t="s">
        <v>57</v>
      </c>
      <c r="CF22" s="4">
        <v>10.0375666666667</v>
      </c>
      <c r="CG22" s="4">
        <v>396533.86799999501</v>
      </c>
      <c r="CH22" s="4">
        <v>9.8707833333333301</v>
      </c>
      <c r="CI22" s="4">
        <v>267.66861216724499</v>
      </c>
      <c r="CJ22" s="4">
        <v>6.7502080848047205E-4</v>
      </c>
      <c r="CK22" s="4">
        <v>7.9727539581242297</v>
      </c>
      <c r="CL22" s="4">
        <v>7.9727539581242297</v>
      </c>
      <c r="CM22" s="4" t="s">
        <v>57</v>
      </c>
      <c r="CN22" s="4">
        <v>10.0375666666667</v>
      </c>
      <c r="CO22" s="4">
        <v>396533.86799999501</v>
      </c>
      <c r="CP22" s="4">
        <v>10.074616666666699</v>
      </c>
      <c r="CQ22" s="4">
        <v>952.47053251742204</v>
      </c>
      <c r="CR22" s="4">
        <v>2.4019903705108899E-3</v>
      </c>
      <c r="CS22" s="4">
        <v>2.60354010203495</v>
      </c>
      <c r="CT22" s="4">
        <v>2.60354010203495</v>
      </c>
      <c r="CU22" s="4" t="s">
        <v>57</v>
      </c>
      <c r="CV22" s="4">
        <v>10.0375666666667</v>
      </c>
      <c r="CW22" s="4">
        <v>396533.86799999501</v>
      </c>
      <c r="CX22" s="4">
        <v>10.1302166666667</v>
      </c>
      <c r="CY22" s="4">
        <v>31828.417728344099</v>
      </c>
      <c r="CZ22" s="4">
        <v>8.0266580730865997E-2</v>
      </c>
      <c r="DA22" s="4" t="s">
        <v>57</v>
      </c>
      <c r="DB22" s="4" t="s">
        <v>57</v>
      </c>
      <c r="DC22" s="4" t="s">
        <v>57</v>
      </c>
      <c r="DD22" s="4">
        <v>10.0375666666667</v>
      </c>
      <c r="DE22" s="4">
        <v>396533.86799999501</v>
      </c>
      <c r="DF22" s="4">
        <v>10.1626333333333</v>
      </c>
      <c r="DG22" s="4">
        <v>100.9945</v>
      </c>
      <c r="DH22" s="4">
        <v>2.5469325106929199E-4</v>
      </c>
      <c r="DI22" s="4">
        <v>0.58587462716461103</v>
      </c>
      <c r="DJ22" s="4">
        <v>0.58587462716461103</v>
      </c>
      <c r="DK22" s="4" t="s">
        <v>57</v>
      </c>
      <c r="DL22" s="4">
        <v>10.0375666666667</v>
      </c>
      <c r="DM22" s="4">
        <v>396533.86799999501</v>
      </c>
      <c r="DN22" s="4">
        <v>12.006449999999999</v>
      </c>
      <c r="DO22" s="4">
        <v>338.558499999996</v>
      </c>
      <c r="DP22" s="4">
        <v>7.8814723459554395E-4</v>
      </c>
      <c r="DQ22" s="4">
        <v>0</v>
      </c>
      <c r="DR22" s="4">
        <v>0</v>
      </c>
      <c r="DS22" s="4" t="s">
        <v>57</v>
      </c>
      <c r="DT22" s="4">
        <v>14.4516833333333</v>
      </c>
      <c r="DU22" s="4">
        <v>429562.50449033902</v>
      </c>
      <c r="DV22" s="4">
        <v>12.3168333333333</v>
      </c>
      <c r="DW22" s="4">
        <v>47822.943499999499</v>
      </c>
      <c r="DX22" s="4">
        <v>0.120602418505145</v>
      </c>
      <c r="DY22" s="4">
        <v>10272924.0351514</v>
      </c>
      <c r="DZ22" s="4">
        <v>10272924.0351514</v>
      </c>
      <c r="EA22" s="4" t="s">
        <v>57</v>
      </c>
      <c r="EB22" s="4">
        <v>10.0375666666667</v>
      </c>
      <c r="EC22" s="4">
        <v>396533.86799999501</v>
      </c>
      <c r="ED22" s="4">
        <v>12.3446333333333</v>
      </c>
      <c r="EE22" s="4">
        <v>423.093500000002</v>
      </c>
      <c r="EF22" s="4">
        <v>9.8494048148356798E-4</v>
      </c>
      <c r="EG22" s="4">
        <v>1.7969592433920401</v>
      </c>
      <c r="EH22" s="4">
        <v>1.7969592433920401</v>
      </c>
      <c r="EI22" s="4" t="s">
        <v>57</v>
      </c>
      <c r="EJ22" s="4">
        <v>14.4516833333333</v>
      </c>
      <c r="EK22" s="4">
        <v>429562.50449033902</v>
      </c>
      <c r="EL22" s="4">
        <v>12.7134</v>
      </c>
      <c r="EM22" s="4">
        <v>43045.942032135099</v>
      </c>
      <c r="EN22" s="4">
        <v>0.10020879751413</v>
      </c>
      <c r="EO22" s="4">
        <v>18882832.0122701</v>
      </c>
      <c r="EP22" s="4">
        <v>18882832.0122701</v>
      </c>
      <c r="EQ22" s="4" t="s">
        <v>57</v>
      </c>
      <c r="ER22" s="4">
        <v>14.4516833333333</v>
      </c>
      <c r="ES22" s="4">
        <v>429562.50449033902</v>
      </c>
      <c r="ET22" s="4" t="s">
        <v>57</v>
      </c>
      <c r="EU22" s="4" t="s">
        <v>57</v>
      </c>
      <c r="EV22" s="4" t="s">
        <v>57</v>
      </c>
      <c r="EW22" s="4" t="s">
        <v>57</v>
      </c>
      <c r="EX22" s="4" t="s">
        <v>57</v>
      </c>
      <c r="EY22" s="4" t="s">
        <v>57</v>
      </c>
      <c r="EZ22" s="4">
        <v>10.0375666666667</v>
      </c>
      <c r="FA22" s="4">
        <v>396533.86799999501</v>
      </c>
      <c r="FB22" s="4">
        <v>14.3951333333333</v>
      </c>
      <c r="FC22" s="4">
        <v>41824.420013980998</v>
      </c>
      <c r="FD22" s="4">
        <v>9.7365155423898495E-2</v>
      </c>
      <c r="FE22" s="4" t="s">
        <v>57</v>
      </c>
      <c r="FF22" s="4" t="s">
        <v>57</v>
      </c>
      <c r="FG22" s="4" t="s">
        <v>57</v>
      </c>
      <c r="FH22" s="4">
        <v>14.4516833333333</v>
      </c>
      <c r="FI22" s="4">
        <v>429562.50449033902</v>
      </c>
      <c r="FJ22" s="4">
        <v>14.4516833333333</v>
      </c>
      <c r="FK22" s="4">
        <v>1245.1287798375899</v>
      </c>
      <c r="FL22" s="4">
        <v>2.8985974493162402E-3</v>
      </c>
      <c r="FM22" s="4">
        <v>0</v>
      </c>
      <c r="FN22" s="4">
        <v>0</v>
      </c>
      <c r="FO22" s="4" t="s">
        <v>57</v>
      </c>
      <c r="FP22" s="4">
        <v>14.4516833333333</v>
      </c>
      <c r="FQ22" s="4">
        <v>429562.50449033902</v>
      </c>
      <c r="FR22" s="4">
        <v>14.504483333333299</v>
      </c>
      <c r="FS22" s="4">
        <v>316.146005744614</v>
      </c>
      <c r="FT22" s="4">
        <v>7.3597207028046005E-4</v>
      </c>
      <c r="FU22" s="4">
        <v>0</v>
      </c>
      <c r="FV22" s="4">
        <v>0</v>
      </c>
      <c r="FW22" s="4" t="s">
        <v>57</v>
      </c>
      <c r="FX22" s="4">
        <v>14.4516833333333</v>
      </c>
      <c r="FY22" s="4">
        <v>429562.50449033902</v>
      </c>
      <c r="FZ22" s="4">
        <v>16.5180166666667</v>
      </c>
      <c r="GA22" s="4">
        <v>853.72448749997102</v>
      </c>
      <c r="GB22" s="4">
        <v>2.1595033214364501E-3</v>
      </c>
      <c r="GC22" s="4">
        <v>0.63275763478518898</v>
      </c>
      <c r="GD22" s="4">
        <v>0.63275763478518898</v>
      </c>
      <c r="GE22" s="4" t="s">
        <v>57</v>
      </c>
      <c r="GF22" s="4">
        <v>17.132650000000002</v>
      </c>
      <c r="GG22" s="4">
        <v>395333.72281738103</v>
      </c>
      <c r="GH22" s="4">
        <v>17.136416666666701</v>
      </c>
      <c r="GI22" s="4">
        <v>0</v>
      </c>
      <c r="GJ22" s="4">
        <v>0</v>
      </c>
      <c r="GK22" s="4">
        <v>0.41588924532450799</v>
      </c>
      <c r="GL22" s="4">
        <v>0.41588924532450799</v>
      </c>
      <c r="GM22" s="4" t="s">
        <v>57</v>
      </c>
      <c r="GN22" s="4">
        <v>17.132650000000002</v>
      </c>
      <c r="GO22" s="4">
        <v>395333.72281738103</v>
      </c>
      <c r="GP22" s="4">
        <v>18.98405</v>
      </c>
      <c r="GQ22" s="4">
        <v>345.01621117156202</v>
      </c>
      <c r="GR22" s="4">
        <v>8.7272142814625903E-4</v>
      </c>
      <c r="GS22" s="4">
        <v>0</v>
      </c>
      <c r="GT22" s="4">
        <v>0</v>
      </c>
      <c r="GU22" s="4" t="s">
        <v>57</v>
      </c>
      <c r="GV22" s="4">
        <v>17.132650000000002</v>
      </c>
      <c r="GW22" s="4">
        <v>395333.72281738103</v>
      </c>
      <c r="GX22" s="4">
        <v>19.04815</v>
      </c>
      <c r="GY22" s="4">
        <v>308.94382500679399</v>
      </c>
      <c r="GZ22" s="4">
        <v>7.8147602184068196E-4</v>
      </c>
      <c r="HA22" s="4">
        <v>0.99023721696052602</v>
      </c>
      <c r="HB22" s="4">
        <v>0.99023721696052602</v>
      </c>
      <c r="HC22" s="4" t="s">
        <v>57</v>
      </c>
      <c r="HD22" s="4">
        <v>17.132650000000002</v>
      </c>
      <c r="HE22" s="4">
        <v>395333.72281738103</v>
      </c>
      <c r="HF22" s="4">
        <v>19.391283333333298</v>
      </c>
      <c r="HG22" s="4">
        <v>309.689455071579</v>
      </c>
      <c r="HH22" s="4">
        <v>7.8336209940439402E-4</v>
      </c>
      <c r="HI22" s="4">
        <v>0</v>
      </c>
      <c r="HJ22" s="4">
        <v>0</v>
      </c>
      <c r="HK22" s="4" t="s">
        <v>57</v>
      </c>
      <c r="HL22" s="4">
        <v>17.132650000000002</v>
      </c>
      <c r="HM22" s="4">
        <v>395333.72281738103</v>
      </c>
    </row>
    <row r="23" spans="1:221" x14ac:dyDescent="0.2">
      <c r="A23" s="2"/>
      <c r="B23" s="2"/>
      <c r="C23" s="2" t="s">
        <v>167</v>
      </c>
      <c r="D23" s="2" t="s">
        <v>90</v>
      </c>
      <c r="E23" s="2" t="s">
        <v>106</v>
      </c>
      <c r="F23" s="2" t="s">
        <v>57</v>
      </c>
      <c r="G23" s="3">
        <v>42528.635416666701</v>
      </c>
      <c r="H23" s="4">
        <v>3.2948</v>
      </c>
      <c r="I23" s="4">
        <v>222723.21757142799</v>
      </c>
      <c r="J23" s="4">
        <v>0</v>
      </c>
      <c r="K23" s="4">
        <v>37513.925491603899</v>
      </c>
      <c r="L23" s="4">
        <v>37513.925491603899</v>
      </c>
      <c r="M23" s="4" t="s">
        <v>57</v>
      </c>
      <c r="N23" s="4">
        <v>3.9903499999999998</v>
      </c>
      <c r="O23" s="4">
        <v>8425.1801666315405</v>
      </c>
      <c r="P23" s="4">
        <v>1.44921592195946E-2</v>
      </c>
      <c r="Q23" s="4" t="s">
        <v>196</v>
      </c>
      <c r="R23" s="4" t="s">
        <v>196</v>
      </c>
      <c r="S23" s="4" t="s">
        <v>57</v>
      </c>
      <c r="T23" s="4">
        <v>4.9458166666666701</v>
      </c>
      <c r="U23" s="4">
        <v>581361.27536054095</v>
      </c>
      <c r="V23" s="4">
        <v>4.9730499999999997</v>
      </c>
      <c r="W23" s="4">
        <v>777.17950000000201</v>
      </c>
      <c r="X23" s="4">
        <v>1.33682708659606E-3</v>
      </c>
      <c r="Y23" s="4">
        <v>0</v>
      </c>
      <c r="Z23" s="4">
        <v>0</v>
      </c>
      <c r="AA23" s="4" t="s">
        <v>57</v>
      </c>
      <c r="AB23" s="4">
        <v>4.9458166666666701</v>
      </c>
      <c r="AC23" s="4">
        <v>581361.27536054095</v>
      </c>
      <c r="AD23" s="4">
        <v>6.03</v>
      </c>
      <c r="AE23" s="4">
        <v>354.84553449486202</v>
      </c>
      <c r="AF23" s="4">
        <v>6.1037009091257201E-4</v>
      </c>
      <c r="AG23" s="4">
        <v>0</v>
      </c>
      <c r="AH23" s="4">
        <v>0</v>
      </c>
      <c r="AI23" s="4" t="s">
        <v>57</v>
      </c>
      <c r="AJ23" s="4">
        <v>4.9458166666666701</v>
      </c>
      <c r="AK23" s="4">
        <v>581361.27536054095</v>
      </c>
      <c r="AL23" s="4">
        <v>6.1760333333333302</v>
      </c>
      <c r="AM23" s="4">
        <v>156.318002281426</v>
      </c>
      <c r="AN23" s="4">
        <v>2.6888272216700802E-4</v>
      </c>
      <c r="AO23" s="4">
        <v>0.62863231492860705</v>
      </c>
      <c r="AP23" s="4">
        <v>0.62863231492860705</v>
      </c>
      <c r="AQ23" s="4" t="s">
        <v>57</v>
      </c>
      <c r="AR23" s="4">
        <v>4.9458166666666701</v>
      </c>
      <c r="AS23" s="4">
        <v>581361.27536054095</v>
      </c>
      <c r="AT23" s="4">
        <v>6.6441166666666698</v>
      </c>
      <c r="AU23" s="4">
        <v>22647.2457307693</v>
      </c>
      <c r="AV23" s="4">
        <v>4.8469503546493799E-2</v>
      </c>
      <c r="AW23" s="4" t="s">
        <v>196</v>
      </c>
      <c r="AX23" s="4" t="s">
        <v>196</v>
      </c>
      <c r="AY23" s="4" t="s">
        <v>57</v>
      </c>
      <c r="AZ23" s="4">
        <v>10.03755</v>
      </c>
      <c r="BA23" s="4">
        <v>467247.32200001099</v>
      </c>
      <c r="BB23" s="4">
        <v>7.3940000000000001</v>
      </c>
      <c r="BC23" s="4">
        <v>205.36800000000201</v>
      </c>
      <c r="BD23" s="4">
        <v>6.9093915611417097E-4</v>
      </c>
      <c r="BE23" s="4">
        <v>0.48903474536462899</v>
      </c>
      <c r="BF23" s="4">
        <v>0.48903474536462899</v>
      </c>
      <c r="BG23" s="4" t="s">
        <v>57</v>
      </c>
      <c r="BH23" s="4">
        <v>7.65323333333333</v>
      </c>
      <c r="BI23" s="4">
        <v>297230.223794216</v>
      </c>
      <c r="BJ23" s="4">
        <v>7.7041500000000003</v>
      </c>
      <c r="BK23" s="4">
        <v>140.615412655017</v>
      </c>
      <c r="BL23" s="4">
        <v>4.7308584860592797E-4</v>
      </c>
      <c r="BM23" s="4">
        <v>0</v>
      </c>
      <c r="BN23" s="4">
        <v>0</v>
      </c>
      <c r="BO23" s="4" t="s">
        <v>57</v>
      </c>
      <c r="BP23" s="4">
        <v>7.65323333333333</v>
      </c>
      <c r="BQ23" s="4">
        <v>297230.223794216</v>
      </c>
      <c r="BR23" s="4">
        <v>8.5466166666666705</v>
      </c>
      <c r="BS23" s="4">
        <v>166.501240006188</v>
      </c>
      <c r="BT23" s="4">
        <v>5.6017600727395304E-4</v>
      </c>
      <c r="BU23" s="4">
        <v>0</v>
      </c>
      <c r="BV23" s="4">
        <v>0</v>
      </c>
      <c r="BW23" s="4" t="s">
        <v>57</v>
      </c>
      <c r="BX23" s="4">
        <v>7.65323333333333</v>
      </c>
      <c r="BY23" s="4">
        <v>297230.223794216</v>
      </c>
      <c r="BZ23" s="4">
        <v>8.9123000000000001</v>
      </c>
      <c r="CA23" s="4">
        <v>0</v>
      </c>
      <c r="CB23" s="4">
        <v>0</v>
      </c>
      <c r="CC23" s="4">
        <v>93.368584965426706</v>
      </c>
      <c r="CD23" s="4">
        <v>93.368584965426706</v>
      </c>
      <c r="CE23" s="4" t="s">
        <v>57</v>
      </c>
      <c r="CF23" s="4">
        <v>10.03755</v>
      </c>
      <c r="CG23" s="4">
        <v>467247.32200001099</v>
      </c>
      <c r="CH23" s="4">
        <v>9.8707833333333301</v>
      </c>
      <c r="CI23" s="4">
        <v>266.42328564633402</v>
      </c>
      <c r="CJ23" s="4">
        <v>5.7019756583287203E-4</v>
      </c>
      <c r="CK23" s="4">
        <v>4.8137227852001798</v>
      </c>
      <c r="CL23" s="4">
        <v>4.8137227852001798</v>
      </c>
      <c r="CM23" s="4" t="s">
        <v>57</v>
      </c>
      <c r="CN23" s="4">
        <v>10.03755</v>
      </c>
      <c r="CO23" s="4">
        <v>467247.32200001099</v>
      </c>
      <c r="CP23" s="4">
        <v>10.069983333333299</v>
      </c>
      <c r="CQ23" s="4">
        <v>1242.1429150321501</v>
      </c>
      <c r="CR23" s="4">
        <v>2.6584270396998099E-3</v>
      </c>
      <c r="CS23" s="4">
        <v>2.8499446621139399</v>
      </c>
      <c r="CT23" s="4">
        <v>2.8499446621139399</v>
      </c>
      <c r="CU23" s="4" t="s">
        <v>57</v>
      </c>
      <c r="CV23" s="4">
        <v>10.03755</v>
      </c>
      <c r="CW23" s="4">
        <v>467247.32200001099</v>
      </c>
      <c r="CX23" s="4">
        <v>10.125583333333299</v>
      </c>
      <c r="CY23" s="4">
        <v>64916.596688064703</v>
      </c>
      <c r="CZ23" s="4">
        <v>0.138934122533212</v>
      </c>
      <c r="DA23" s="4" t="s">
        <v>57</v>
      </c>
      <c r="DB23" s="4" t="s">
        <v>57</v>
      </c>
      <c r="DC23" s="4" t="s">
        <v>57</v>
      </c>
      <c r="DD23" s="4">
        <v>10.03755</v>
      </c>
      <c r="DE23" s="4">
        <v>467247.32200001099</v>
      </c>
      <c r="DF23" s="4">
        <v>10.157999999999999</v>
      </c>
      <c r="DG23" s="4">
        <v>146.831183904113</v>
      </c>
      <c r="DH23" s="4">
        <v>3.1424724549648602E-4</v>
      </c>
      <c r="DI23" s="4">
        <v>0.67172484695496903</v>
      </c>
      <c r="DJ23" s="4">
        <v>0.67172484695496903</v>
      </c>
      <c r="DK23" s="4" t="s">
        <v>57</v>
      </c>
      <c r="DL23" s="4">
        <v>10.03755</v>
      </c>
      <c r="DM23" s="4">
        <v>467247.32200001099</v>
      </c>
      <c r="DN23" s="4">
        <v>11.9971833333333</v>
      </c>
      <c r="DO23" s="4">
        <v>494.25750000000102</v>
      </c>
      <c r="DP23" s="4">
        <v>9.3105368309781599E-4</v>
      </c>
      <c r="DQ23" s="4">
        <v>0</v>
      </c>
      <c r="DR23" s="4">
        <v>0</v>
      </c>
      <c r="DS23" s="4" t="s">
        <v>57</v>
      </c>
      <c r="DT23" s="4">
        <v>14.4516833333333</v>
      </c>
      <c r="DU23" s="4">
        <v>530858.21899710398</v>
      </c>
      <c r="DV23" s="4">
        <v>12.312200000000001</v>
      </c>
      <c r="DW23" s="4">
        <v>103384.71099999901</v>
      </c>
      <c r="DX23" s="4">
        <v>0.22126335696793201</v>
      </c>
      <c r="DY23" s="4">
        <v>18847776.075565401</v>
      </c>
      <c r="DZ23" s="4">
        <v>18847776.075565401</v>
      </c>
      <c r="EA23" s="4" t="s">
        <v>57</v>
      </c>
      <c r="EB23" s="4">
        <v>10.03755</v>
      </c>
      <c r="EC23" s="4">
        <v>467247.32200001099</v>
      </c>
      <c r="ED23" s="4">
        <v>12.34</v>
      </c>
      <c r="EE23" s="4">
        <v>639.95399999999199</v>
      </c>
      <c r="EF23" s="4">
        <v>1.20550832048714E-3</v>
      </c>
      <c r="EG23" s="4">
        <v>2.0147777362423001</v>
      </c>
      <c r="EH23" s="4">
        <v>2.0147777362423001</v>
      </c>
      <c r="EI23" s="4" t="s">
        <v>57</v>
      </c>
      <c r="EJ23" s="4">
        <v>14.4516833333333</v>
      </c>
      <c r="EK23" s="4">
        <v>530858.21899710398</v>
      </c>
      <c r="EL23" s="4">
        <v>12.709633333333301</v>
      </c>
      <c r="EM23" s="4">
        <v>94094.065109737596</v>
      </c>
      <c r="EN23" s="4">
        <v>0.17724895601597701</v>
      </c>
      <c r="EO23" s="4">
        <v>33412209.535395902</v>
      </c>
      <c r="EP23" s="4">
        <v>33412209.535395902</v>
      </c>
      <c r="EQ23" s="4" t="s">
        <v>57</v>
      </c>
      <c r="ER23" s="4">
        <v>14.4516833333333</v>
      </c>
      <c r="ES23" s="4">
        <v>530858.21899710398</v>
      </c>
      <c r="ET23" s="4" t="s">
        <v>57</v>
      </c>
      <c r="EU23" s="4" t="s">
        <v>57</v>
      </c>
      <c r="EV23" s="4" t="s">
        <v>57</v>
      </c>
      <c r="EW23" s="4" t="s">
        <v>57</v>
      </c>
      <c r="EX23" s="4" t="s">
        <v>57</v>
      </c>
      <c r="EY23" s="4" t="s">
        <v>57</v>
      </c>
      <c r="EZ23" s="4">
        <v>10.03755</v>
      </c>
      <c r="FA23" s="4">
        <v>467247.32200001099</v>
      </c>
      <c r="FB23" s="4">
        <v>14.3951333333333</v>
      </c>
      <c r="FC23" s="4">
        <v>104166.65918405799</v>
      </c>
      <c r="FD23" s="4">
        <v>0.19622312598051</v>
      </c>
      <c r="FE23" s="4" t="s">
        <v>57</v>
      </c>
      <c r="FF23" s="4" t="s">
        <v>57</v>
      </c>
      <c r="FG23" s="4" t="s">
        <v>57</v>
      </c>
      <c r="FH23" s="4">
        <v>14.4516833333333</v>
      </c>
      <c r="FI23" s="4">
        <v>530858.21899710398</v>
      </c>
      <c r="FJ23" s="4">
        <v>14.4479166666667</v>
      </c>
      <c r="FK23" s="4">
        <v>1713.55919230768</v>
      </c>
      <c r="FL23" s="4">
        <v>3.2279036680357498E-3</v>
      </c>
      <c r="FM23" s="4">
        <v>0.320796808886471</v>
      </c>
      <c r="FN23" s="4">
        <v>0.320796808886471</v>
      </c>
      <c r="FO23" s="4" t="s">
        <v>57</v>
      </c>
      <c r="FP23" s="4">
        <v>14.4516833333333</v>
      </c>
      <c r="FQ23" s="4">
        <v>530858.21899710398</v>
      </c>
      <c r="FR23" s="4">
        <v>14.496933333333301</v>
      </c>
      <c r="FS23" s="4">
        <v>376.68347445734099</v>
      </c>
      <c r="FT23" s="4">
        <v>7.0957453605780105E-4</v>
      </c>
      <c r="FU23" s="4">
        <v>0</v>
      </c>
      <c r="FV23" s="4">
        <v>0</v>
      </c>
      <c r="FW23" s="4" t="s">
        <v>57</v>
      </c>
      <c r="FX23" s="4">
        <v>14.4516833333333</v>
      </c>
      <c r="FY23" s="4">
        <v>530858.21899710398</v>
      </c>
      <c r="FZ23" s="4">
        <v>16.514250000000001</v>
      </c>
      <c r="GA23" s="4">
        <v>705.13244004720798</v>
      </c>
      <c r="GB23" s="4">
        <v>1.42669941310383E-3</v>
      </c>
      <c r="GC23" s="4">
        <v>0.26574965557387298</v>
      </c>
      <c r="GD23" s="4">
        <v>0.26574965557387298</v>
      </c>
      <c r="GE23" s="4" t="s">
        <v>57</v>
      </c>
      <c r="GF23" s="4">
        <v>17.132633333333299</v>
      </c>
      <c r="GG23" s="4">
        <v>494240.36595989799</v>
      </c>
      <c r="GH23" s="4">
        <v>17.132633333333299</v>
      </c>
      <c r="GI23" s="4">
        <v>0</v>
      </c>
      <c r="GJ23" s="4">
        <v>0</v>
      </c>
      <c r="GK23" s="4">
        <v>0.41588924532450799</v>
      </c>
      <c r="GL23" s="4">
        <v>0.41588924532450799</v>
      </c>
      <c r="GM23" s="4" t="s">
        <v>57</v>
      </c>
      <c r="GN23" s="4">
        <v>17.132633333333299</v>
      </c>
      <c r="GO23" s="4">
        <v>494240.36595989799</v>
      </c>
      <c r="GP23" s="4">
        <v>18.976500000000001</v>
      </c>
      <c r="GQ23" s="4">
        <v>466.05650000000401</v>
      </c>
      <c r="GR23" s="4">
        <v>9.4297538626745604E-4</v>
      </c>
      <c r="GS23" s="4">
        <v>0</v>
      </c>
      <c r="GT23" s="4">
        <v>0</v>
      </c>
      <c r="GU23" s="4" t="s">
        <v>57</v>
      </c>
      <c r="GV23" s="4">
        <v>17.132633333333299</v>
      </c>
      <c r="GW23" s="4">
        <v>494240.36595989799</v>
      </c>
      <c r="GX23" s="4">
        <v>19.04815</v>
      </c>
      <c r="GY23" s="4">
        <v>370.672277218202</v>
      </c>
      <c r="GZ23" s="4">
        <v>7.4998381910448397E-4</v>
      </c>
      <c r="HA23" s="4">
        <v>0.96553126803251899</v>
      </c>
      <c r="HB23" s="4">
        <v>0.96553126803251899</v>
      </c>
      <c r="HC23" s="4" t="s">
        <v>57</v>
      </c>
      <c r="HD23" s="4">
        <v>17.132633333333299</v>
      </c>
      <c r="HE23" s="4">
        <v>494240.36595989799</v>
      </c>
      <c r="HF23" s="4">
        <v>19.376200000000001</v>
      </c>
      <c r="HG23" s="4">
        <v>341.08649999999898</v>
      </c>
      <c r="HH23" s="4">
        <v>6.9012270848730001E-4</v>
      </c>
      <c r="HI23" s="4">
        <v>0</v>
      </c>
      <c r="HJ23" s="4">
        <v>0</v>
      </c>
      <c r="HK23" s="4" t="s">
        <v>57</v>
      </c>
      <c r="HL23" s="4">
        <v>17.132633333333299</v>
      </c>
      <c r="HM23" s="4">
        <v>494240.36595989799</v>
      </c>
    </row>
    <row r="24" spans="1:221" x14ac:dyDescent="0.2">
      <c r="A24" s="2"/>
      <c r="B24" s="2"/>
      <c r="C24" s="2" t="s">
        <v>40</v>
      </c>
      <c r="D24" s="2" t="s">
        <v>187</v>
      </c>
      <c r="E24" s="2" t="s">
        <v>106</v>
      </c>
      <c r="F24" s="2" t="s">
        <v>57</v>
      </c>
      <c r="G24" s="3">
        <v>42528.65625</v>
      </c>
      <c r="H24" s="4">
        <v>3.3171666666666701</v>
      </c>
      <c r="I24" s="4">
        <v>176242.83989999999</v>
      </c>
      <c r="J24" s="4">
        <v>0</v>
      </c>
      <c r="K24" s="4">
        <v>1369.9753133382801</v>
      </c>
      <c r="L24" s="4">
        <v>1369.9753133382801</v>
      </c>
      <c r="M24" s="4" t="s">
        <v>57</v>
      </c>
      <c r="N24" s="4">
        <v>3.9978833333333301</v>
      </c>
      <c r="O24" s="4">
        <v>7421.3183616632696</v>
      </c>
      <c r="P24" s="4">
        <v>1.7021875697887601E-2</v>
      </c>
      <c r="Q24" s="4" t="s">
        <v>196</v>
      </c>
      <c r="R24" s="4" t="s">
        <v>196</v>
      </c>
      <c r="S24" s="4" t="s">
        <v>57</v>
      </c>
      <c r="T24" s="4">
        <v>4.9508666666666699</v>
      </c>
      <c r="U24" s="4">
        <v>435987.10820008197</v>
      </c>
      <c r="V24" s="4">
        <v>4.9781000000000004</v>
      </c>
      <c r="W24" s="4">
        <v>702.42277996988003</v>
      </c>
      <c r="X24" s="4">
        <v>1.6111090597833099E-3</v>
      </c>
      <c r="Y24" s="4">
        <v>0</v>
      </c>
      <c r="Z24" s="4">
        <v>0</v>
      </c>
      <c r="AA24" s="4" t="s">
        <v>57</v>
      </c>
      <c r="AB24" s="4">
        <v>4.9508666666666699</v>
      </c>
      <c r="AC24" s="4">
        <v>435987.10820008197</v>
      </c>
      <c r="AD24" s="4">
        <v>6.0325666666666704</v>
      </c>
      <c r="AE24" s="4">
        <v>307.13331610445101</v>
      </c>
      <c r="AF24" s="4">
        <v>7.0445504082084496E-4</v>
      </c>
      <c r="AG24" s="4">
        <v>0</v>
      </c>
      <c r="AH24" s="4">
        <v>0</v>
      </c>
      <c r="AI24" s="4" t="s">
        <v>57</v>
      </c>
      <c r="AJ24" s="4">
        <v>4.9508666666666699</v>
      </c>
      <c r="AK24" s="4">
        <v>435987.10820008197</v>
      </c>
      <c r="AL24" s="4">
        <v>6.1761333333333299</v>
      </c>
      <c r="AM24" s="4">
        <v>140.67749999999899</v>
      </c>
      <c r="AN24" s="4">
        <v>3.226643571659E-4</v>
      </c>
      <c r="AO24" s="4">
        <v>0.73489084620899103</v>
      </c>
      <c r="AP24" s="4">
        <v>0.73489084620899103</v>
      </c>
      <c r="AQ24" s="4" t="s">
        <v>57</v>
      </c>
      <c r="AR24" s="4">
        <v>4.9508666666666699</v>
      </c>
      <c r="AS24" s="4">
        <v>435987.10820008197</v>
      </c>
      <c r="AT24" s="4">
        <v>6.6442166666666704</v>
      </c>
      <c r="AU24" s="4">
        <v>25418.869000000199</v>
      </c>
      <c r="AV24" s="4">
        <v>7.3649232035112394E-2</v>
      </c>
      <c r="AW24" s="4" t="s">
        <v>196</v>
      </c>
      <c r="AX24" s="4" t="s">
        <v>196</v>
      </c>
      <c r="AY24" s="4" t="s">
        <v>57</v>
      </c>
      <c r="AZ24" s="4">
        <v>10.037649999999999</v>
      </c>
      <c r="BA24" s="4">
        <v>345134.20299999398</v>
      </c>
      <c r="BB24" s="4">
        <v>7.3940999999999999</v>
      </c>
      <c r="BC24" s="4">
        <v>153.76115556497001</v>
      </c>
      <c r="BD24" s="4">
        <v>6.8797334237441098E-4</v>
      </c>
      <c r="BE24" s="4">
        <v>0.486310116529789</v>
      </c>
      <c r="BF24" s="4">
        <v>0.486310116529789</v>
      </c>
      <c r="BG24" s="4" t="s">
        <v>57</v>
      </c>
      <c r="BH24" s="4">
        <v>7.6533166666666697</v>
      </c>
      <c r="BI24" s="4">
        <v>223498.71149700601</v>
      </c>
      <c r="BJ24" s="4">
        <v>7.70425</v>
      </c>
      <c r="BK24" s="4">
        <v>116.498182832414</v>
      </c>
      <c r="BL24" s="4">
        <v>5.2124767096912105E-4</v>
      </c>
      <c r="BM24" s="4">
        <v>0</v>
      </c>
      <c r="BN24" s="4">
        <v>0</v>
      </c>
      <c r="BO24" s="4" t="s">
        <v>57</v>
      </c>
      <c r="BP24" s="4">
        <v>7.6533166666666697</v>
      </c>
      <c r="BQ24" s="4">
        <v>223498.71149700601</v>
      </c>
      <c r="BR24" s="4">
        <v>8.5420833333333306</v>
      </c>
      <c r="BS24" s="4">
        <v>186.13914852034</v>
      </c>
      <c r="BT24" s="4">
        <v>8.3284215498859203E-4</v>
      </c>
      <c r="BU24" s="4">
        <v>0</v>
      </c>
      <c r="BV24" s="4">
        <v>0</v>
      </c>
      <c r="BW24" s="4" t="s">
        <v>57</v>
      </c>
      <c r="BX24" s="4">
        <v>7.6533166666666697</v>
      </c>
      <c r="BY24" s="4">
        <v>223498.71149700601</v>
      </c>
      <c r="BZ24" s="4">
        <v>8.9123999999999999</v>
      </c>
      <c r="CA24" s="4">
        <v>0</v>
      </c>
      <c r="CB24" s="4">
        <v>0</v>
      </c>
      <c r="CC24" s="4">
        <v>93.368584965426706</v>
      </c>
      <c r="CD24" s="4">
        <v>93.368584965426706</v>
      </c>
      <c r="CE24" s="4" t="s">
        <v>57</v>
      </c>
      <c r="CF24" s="4">
        <v>10.037649999999999</v>
      </c>
      <c r="CG24" s="4">
        <v>345134.20299999398</v>
      </c>
      <c r="CH24" s="4">
        <v>9.8708833333333299</v>
      </c>
      <c r="CI24" s="4">
        <v>256.38689558232301</v>
      </c>
      <c r="CJ24" s="4">
        <v>7.4286145317891696E-4</v>
      </c>
      <c r="CK24" s="4">
        <v>10.0172500639558</v>
      </c>
      <c r="CL24" s="4">
        <v>10.0172500639558</v>
      </c>
      <c r="CM24" s="4" t="s">
        <v>57</v>
      </c>
      <c r="CN24" s="4">
        <v>10.037649999999999</v>
      </c>
      <c r="CO24" s="4">
        <v>345134.20299999398</v>
      </c>
      <c r="CP24" s="4">
        <v>10.070083333333301</v>
      </c>
      <c r="CQ24" s="4">
        <v>1094.1635200000201</v>
      </c>
      <c r="CR24" s="4">
        <v>3.1702552528531502E-3</v>
      </c>
      <c r="CS24" s="4">
        <v>3.34174954359584</v>
      </c>
      <c r="CT24" s="4">
        <v>3.34174954359584</v>
      </c>
      <c r="CU24" s="4" t="s">
        <v>57</v>
      </c>
      <c r="CV24" s="4">
        <v>10.037649999999999</v>
      </c>
      <c r="CW24" s="4">
        <v>345134.20299999398</v>
      </c>
      <c r="CX24" s="4">
        <v>10.125683333333299</v>
      </c>
      <c r="CY24" s="4">
        <v>45583.779600789698</v>
      </c>
      <c r="CZ24" s="4">
        <v>0.13207552078166701</v>
      </c>
      <c r="DA24" s="4" t="s">
        <v>57</v>
      </c>
      <c r="DB24" s="4" t="s">
        <v>57</v>
      </c>
      <c r="DC24" s="4" t="s">
        <v>57</v>
      </c>
      <c r="DD24" s="4">
        <v>10.037649999999999</v>
      </c>
      <c r="DE24" s="4">
        <v>345134.20299999398</v>
      </c>
      <c r="DF24" s="4">
        <v>10.1627333333333</v>
      </c>
      <c r="DG24" s="4">
        <v>54.627000000000301</v>
      </c>
      <c r="DH24" s="4">
        <v>1.5827756138095999E-4</v>
      </c>
      <c r="DI24" s="4">
        <v>0.44688633207885797</v>
      </c>
      <c r="DJ24" s="4">
        <v>0.44688633207885797</v>
      </c>
      <c r="DK24" s="4" t="s">
        <v>57</v>
      </c>
      <c r="DL24" s="4">
        <v>10.037649999999999</v>
      </c>
      <c r="DM24" s="4">
        <v>345134.20299999398</v>
      </c>
      <c r="DN24" s="4">
        <v>11.9972666666667</v>
      </c>
      <c r="DO24" s="4">
        <v>361.26190516438601</v>
      </c>
      <c r="DP24" s="4">
        <v>9.6384251899540602E-4</v>
      </c>
      <c r="DQ24" s="4">
        <v>0</v>
      </c>
      <c r="DR24" s="4">
        <v>0</v>
      </c>
      <c r="DS24" s="4" t="s">
        <v>57</v>
      </c>
      <c r="DT24" s="4">
        <v>14.4480166666667</v>
      </c>
      <c r="DU24" s="4">
        <v>374814.24407477002</v>
      </c>
      <c r="DV24" s="4">
        <v>12.316933333333299</v>
      </c>
      <c r="DW24" s="4">
        <v>64657.626500000297</v>
      </c>
      <c r="DX24" s="4">
        <v>0.187340535762552</v>
      </c>
      <c r="DY24" s="4">
        <v>15958043.701998301</v>
      </c>
      <c r="DZ24" s="4">
        <v>15958043.701998301</v>
      </c>
      <c r="EA24" s="4" t="s">
        <v>57</v>
      </c>
      <c r="EB24" s="4">
        <v>10.037649999999999</v>
      </c>
      <c r="EC24" s="4">
        <v>345134.20299999398</v>
      </c>
      <c r="ED24" s="4">
        <v>12.3447333333333</v>
      </c>
      <c r="EE24" s="4">
        <v>393.04716968119902</v>
      </c>
      <c r="EF24" s="4">
        <v>1.04864523132368E-3</v>
      </c>
      <c r="EG24" s="4">
        <v>1.8598699227561</v>
      </c>
      <c r="EH24" s="4">
        <v>1.8598699227561</v>
      </c>
      <c r="EI24" s="4" t="s">
        <v>57</v>
      </c>
      <c r="EJ24" s="4">
        <v>14.4480166666667</v>
      </c>
      <c r="EK24" s="4">
        <v>374814.24407477002</v>
      </c>
      <c r="EL24" s="4">
        <v>12.7097333333333</v>
      </c>
      <c r="EM24" s="4">
        <v>48614.484520849597</v>
      </c>
      <c r="EN24" s="4">
        <v>0.12970287359503799</v>
      </c>
      <c r="EO24" s="4">
        <v>24445263.014602799</v>
      </c>
      <c r="EP24" s="4">
        <v>24445263.014602799</v>
      </c>
      <c r="EQ24" s="4" t="s">
        <v>57</v>
      </c>
      <c r="ER24" s="4">
        <v>14.4480166666667</v>
      </c>
      <c r="ES24" s="4">
        <v>374814.24407477002</v>
      </c>
      <c r="ET24" s="4" t="s">
        <v>57</v>
      </c>
      <c r="EU24" s="4" t="s">
        <v>57</v>
      </c>
      <c r="EV24" s="4" t="s">
        <v>57</v>
      </c>
      <c r="EW24" s="4" t="s">
        <v>57</v>
      </c>
      <c r="EX24" s="4" t="s">
        <v>57</v>
      </c>
      <c r="EY24" s="4" t="s">
        <v>57</v>
      </c>
      <c r="EZ24" s="4">
        <v>10.037649999999999</v>
      </c>
      <c r="FA24" s="4">
        <v>345134.20299999398</v>
      </c>
      <c r="FB24" s="4">
        <v>14.3952333333333</v>
      </c>
      <c r="FC24" s="4">
        <v>61021.186021348498</v>
      </c>
      <c r="FD24" s="4">
        <v>0.162803807448619</v>
      </c>
      <c r="FE24" s="4" t="s">
        <v>57</v>
      </c>
      <c r="FF24" s="4" t="s">
        <v>57</v>
      </c>
      <c r="FG24" s="4" t="s">
        <v>57</v>
      </c>
      <c r="FH24" s="4">
        <v>14.4480166666667</v>
      </c>
      <c r="FI24" s="4">
        <v>374814.24407477002</v>
      </c>
      <c r="FJ24" s="4">
        <v>14.4480166666667</v>
      </c>
      <c r="FK24" s="4">
        <v>1097.7360384615499</v>
      </c>
      <c r="FL24" s="4">
        <v>2.9287468547822102E-3</v>
      </c>
      <c r="FM24" s="4">
        <v>0</v>
      </c>
      <c r="FN24" s="4">
        <v>0</v>
      </c>
      <c r="FO24" s="4" t="s">
        <v>57</v>
      </c>
      <c r="FP24" s="4">
        <v>14.4480166666667</v>
      </c>
      <c r="FQ24" s="4">
        <v>374814.24407477002</v>
      </c>
      <c r="FR24" s="4">
        <v>14.497033333333301</v>
      </c>
      <c r="FS24" s="4">
        <v>259.01919230768698</v>
      </c>
      <c r="FT24" s="4">
        <v>6.9106016220668598E-4</v>
      </c>
      <c r="FU24" s="4">
        <v>0</v>
      </c>
      <c r="FV24" s="4">
        <v>0</v>
      </c>
      <c r="FW24" s="4" t="s">
        <v>57</v>
      </c>
      <c r="FX24" s="4">
        <v>14.4480166666667</v>
      </c>
      <c r="FY24" s="4">
        <v>374814.24407477002</v>
      </c>
      <c r="FZ24" s="4">
        <v>16.510583333333301</v>
      </c>
      <c r="GA24" s="4">
        <v>0</v>
      </c>
      <c r="GB24" s="4">
        <v>0</v>
      </c>
      <c r="GC24" s="4">
        <v>0</v>
      </c>
      <c r="GD24" s="4">
        <v>0</v>
      </c>
      <c r="GE24" s="4" t="s">
        <v>57</v>
      </c>
      <c r="GF24" s="4">
        <v>17.128966666666699</v>
      </c>
      <c r="GG24" s="4">
        <v>337460.53679870203</v>
      </c>
      <c r="GH24" s="4">
        <v>17.128966666666699</v>
      </c>
      <c r="GI24" s="4">
        <v>0</v>
      </c>
      <c r="GJ24" s="4">
        <v>0</v>
      </c>
      <c r="GK24" s="4">
        <v>0.41588924532450799</v>
      </c>
      <c r="GL24" s="4">
        <v>0.41588924532450799</v>
      </c>
      <c r="GM24" s="4" t="s">
        <v>57</v>
      </c>
      <c r="GN24" s="4">
        <v>17.128966666666699</v>
      </c>
      <c r="GO24" s="4">
        <v>337460.53679870203</v>
      </c>
      <c r="GP24" s="4">
        <v>18.980366666666701</v>
      </c>
      <c r="GQ24" s="4">
        <v>194.49007931034299</v>
      </c>
      <c r="GR24" s="4">
        <v>5.7633429127850095E-4</v>
      </c>
      <c r="GS24" s="4">
        <v>0</v>
      </c>
      <c r="GT24" s="4">
        <v>0</v>
      </c>
      <c r="GU24" s="4" t="s">
        <v>57</v>
      </c>
      <c r="GV24" s="4">
        <v>17.128966666666699</v>
      </c>
      <c r="GW24" s="4">
        <v>337460.53679870203</v>
      </c>
      <c r="GX24" s="4">
        <v>19.048249999999999</v>
      </c>
      <c r="GY24" s="4">
        <v>217.354303500074</v>
      </c>
      <c r="GZ24" s="4">
        <v>6.4408806304284201E-4</v>
      </c>
      <c r="HA24" s="4">
        <v>0.88245498521841403</v>
      </c>
      <c r="HB24" s="4">
        <v>0.88245498521841403</v>
      </c>
      <c r="HC24" s="4" t="s">
        <v>57</v>
      </c>
      <c r="HD24" s="4">
        <v>17.128966666666699</v>
      </c>
      <c r="HE24" s="4">
        <v>337460.53679870203</v>
      </c>
      <c r="HF24" s="4">
        <v>19.3800666666667</v>
      </c>
      <c r="HG24" s="4">
        <v>306.88850000000099</v>
      </c>
      <c r="HH24" s="4">
        <v>9.0940559424008104E-4</v>
      </c>
      <c r="HI24" s="4">
        <v>0</v>
      </c>
      <c r="HJ24" s="4">
        <v>0</v>
      </c>
      <c r="HK24" s="4" t="s">
        <v>57</v>
      </c>
      <c r="HL24" s="4">
        <v>17.128966666666699</v>
      </c>
      <c r="HM24" s="4">
        <v>337460.53679870203</v>
      </c>
    </row>
    <row r="25" spans="1:221" x14ac:dyDescent="0.2">
      <c r="A25" s="2"/>
      <c r="B25" s="2"/>
      <c r="C25" s="2" t="s">
        <v>120</v>
      </c>
      <c r="D25" s="2" t="s">
        <v>149</v>
      </c>
      <c r="E25" s="2" t="s">
        <v>106</v>
      </c>
      <c r="F25" s="2" t="s">
        <v>57</v>
      </c>
      <c r="G25" s="3">
        <v>42528.677083333299</v>
      </c>
      <c r="H25" s="4">
        <v>3.2873333333333301</v>
      </c>
      <c r="I25" s="4">
        <v>197648.45367356701</v>
      </c>
      <c r="J25" s="4">
        <v>0</v>
      </c>
      <c r="K25" s="4">
        <v>18015.352922706799</v>
      </c>
      <c r="L25" s="4">
        <v>18015.352922706799</v>
      </c>
      <c r="M25" s="4" t="s">
        <v>57</v>
      </c>
      <c r="N25" s="4">
        <v>3.98783333333333</v>
      </c>
      <c r="O25" s="4">
        <v>2481.6574188392401</v>
      </c>
      <c r="P25" s="4">
        <v>5.0431769945563304E-3</v>
      </c>
      <c r="Q25" s="4" t="s">
        <v>196</v>
      </c>
      <c r="R25" s="4" t="s">
        <v>196</v>
      </c>
      <c r="S25" s="4" t="s">
        <v>57</v>
      </c>
      <c r="T25" s="4">
        <v>4.9432999999999998</v>
      </c>
      <c r="U25" s="4">
        <v>492082.15803609003</v>
      </c>
      <c r="V25" s="4">
        <v>4.9729999999999999</v>
      </c>
      <c r="W25" s="4">
        <v>411.971</v>
      </c>
      <c r="X25" s="4">
        <v>8.3719962870465404E-4</v>
      </c>
      <c r="Y25" s="4">
        <v>0</v>
      </c>
      <c r="Z25" s="4">
        <v>0</v>
      </c>
      <c r="AA25" s="4" t="s">
        <v>57</v>
      </c>
      <c r="AB25" s="4">
        <v>4.9432999999999998</v>
      </c>
      <c r="AC25" s="4">
        <v>492082.15803609003</v>
      </c>
      <c r="AD25" s="4">
        <v>6.0274666666666699</v>
      </c>
      <c r="AE25" s="4">
        <v>184.42733135328601</v>
      </c>
      <c r="AF25" s="4">
        <v>3.7478971415939898E-4</v>
      </c>
      <c r="AG25" s="4">
        <v>0</v>
      </c>
      <c r="AH25" s="4">
        <v>0</v>
      </c>
      <c r="AI25" s="4" t="s">
        <v>57</v>
      </c>
      <c r="AJ25" s="4">
        <v>4.9432999999999998</v>
      </c>
      <c r="AK25" s="4">
        <v>492082.15803609003</v>
      </c>
      <c r="AL25" s="4">
        <v>6.1710333333333303</v>
      </c>
      <c r="AM25" s="4">
        <v>111.64324646525699</v>
      </c>
      <c r="AN25" s="4">
        <v>2.2687928152247599E-4</v>
      </c>
      <c r="AO25" s="4">
        <v>0.54564443418264497</v>
      </c>
      <c r="AP25" s="4">
        <v>0.54564443418264497</v>
      </c>
      <c r="AQ25" s="4" t="s">
        <v>57</v>
      </c>
      <c r="AR25" s="4">
        <v>4.9432999999999998</v>
      </c>
      <c r="AS25" s="4">
        <v>492082.15803609003</v>
      </c>
      <c r="AT25" s="4">
        <v>6.6440666666666699</v>
      </c>
      <c r="AU25" s="4">
        <v>9687.2092307691601</v>
      </c>
      <c r="AV25" s="4">
        <v>2.47643716413956E-2</v>
      </c>
      <c r="AW25" s="4" t="s">
        <v>196</v>
      </c>
      <c r="AX25" s="4" t="s">
        <v>196</v>
      </c>
      <c r="AY25" s="4" t="s">
        <v>57</v>
      </c>
      <c r="AZ25" s="4">
        <v>10.032883333333301</v>
      </c>
      <c r="BA25" s="4">
        <v>391175.24849999603</v>
      </c>
      <c r="BB25" s="4">
        <v>7.6994666666666696</v>
      </c>
      <c r="BC25" s="4">
        <v>0</v>
      </c>
      <c r="BD25" s="4">
        <v>0</v>
      </c>
      <c r="BE25" s="4">
        <v>0</v>
      </c>
      <c r="BF25" s="4">
        <v>0</v>
      </c>
      <c r="BG25" s="4" t="s">
        <v>57</v>
      </c>
      <c r="BH25" s="4">
        <v>7.6531833333333301</v>
      </c>
      <c r="BI25" s="4">
        <v>250161.244286545</v>
      </c>
      <c r="BJ25" s="4">
        <v>7.6994666666666696</v>
      </c>
      <c r="BK25" s="4">
        <v>167.146675197728</v>
      </c>
      <c r="BL25" s="4">
        <v>6.6815575559846197E-4</v>
      </c>
      <c r="BM25" s="4">
        <v>0</v>
      </c>
      <c r="BN25" s="4">
        <v>0</v>
      </c>
      <c r="BO25" s="4" t="s">
        <v>57</v>
      </c>
      <c r="BP25" s="4">
        <v>7.6531833333333301</v>
      </c>
      <c r="BQ25" s="4">
        <v>250161.244286545</v>
      </c>
      <c r="BR25" s="4">
        <v>8.5419333333333292</v>
      </c>
      <c r="BS25" s="4">
        <v>265.35160037585598</v>
      </c>
      <c r="BT25" s="4">
        <v>1.06072225988735E-3</v>
      </c>
      <c r="BU25" s="4">
        <v>0</v>
      </c>
      <c r="BV25" s="4">
        <v>0</v>
      </c>
      <c r="BW25" s="4" t="s">
        <v>57</v>
      </c>
      <c r="BX25" s="4">
        <v>7.6531833333333301</v>
      </c>
      <c r="BY25" s="4">
        <v>250161.244286545</v>
      </c>
      <c r="BZ25" s="4">
        <v>8.8196666666666701</v>
      </c>
      <c r="CA25" s="4">
        <v>0</v>
      </c>
      <c r="CB25" s="4">
        <v>0</v>
      </c>
      <c r="CC25" s="4">
        <v>93.368584965426706</v>
      </c>
      <c r="CD25" s="4">
        <v>93.368584965426706</v>
      </c>
      <c r="CE25" s="4" t="s">
        <v>57</v>
      </c>
      <c r="CF25" s="4">
        <v>10.032883333333301</v>
      </c>
      <c r="CG25" s="4">
        <v>391175.24849999603</v>
      </c>
      <c r="CH25" s="4">
        <v>9.8660999999999994</v>
      </c>
      <c r="CI25" s="4">
        <v>189.31745665328799</v>
      </c>
      <c r="CJ25" s="4">
        <v>4.8397095005179002E-4</v>
      </c>
      <c r="CK25" s="4">
        <v>2.2151333854816002</v>
      </c>
      <c r="CL25" s="4">
        <v>2.2151333854816002</v>
      </c>
      <c r="CM25" s="4" t="s">
        <v>57</v>
      </c>
      <c r="CN25" s="4">
        <v>10.032883333333301</v>
      </c>
      <c r="CO25" s="4">
        <v>391175.24849999603</v>
      </c>
      <c r="CP25" s="4">
        <v>10.069933333333299</v>
      </c>
      <c r="CQ25" s="4">
        <v>3225.2592147670198</v>
      </c>
      <c r="CR25" s="4">
        <v>8.2450493151972806E-3</v>
      </c>
      <c r="CS25" s="4">
        <v>8.21801159448904</v>
      </c>
      <c r="CT25" s="4">
        <v>8.21801159448904</v>
      </c>
      <c r="CU25" s="4" t="s">
        <v>57</v>
      </c>
      <c r="CV25" s="4">
        <v>10.032883333333301</v>
      </c>
      <c r="CW25" s="4">
        <v>391175.24849999603</v>
      </c>
      <c r="CX25" s="4">
        <v>10.1255333333333</v>
      </c>
      <c r="CY25" s="4">
        <v>28792.880515783199</v>
      </c>
      <c r="CZ25" s="4">
        <v>7.3606089920547499E-2</v>
      </c>
      <c r="DA25" s="4" t="s">
        <v>57</v>
      </c>
      <c r="DB25" s="4" t="s">
        <v>57</v>
      </c>
      <c r="DC25" s="4" t="s">
        <v>57</v>
      </c>
      <c r="DD25" s="4">
        <v>10.032883333333301</v>
      </c>
      <c r="DE25" s="4">
        <v>391175.24849999603</v>
      </c>
      <c r="DF25" s="4">
        <v>10.1533333333333</v>
      </c>
      <c r="DG25" s="4">
        <v>136.84200000000001</v>
      </c>
      <c r="DH25" s="4">
        <v>3.4982274702894902E-4</v>
      </c>
      <c r="DI25" s="4">
        <v>0.72300880624418096</v>
      </c>
      <c r="DJ25" s="4">
        <v>0.72300880624418096</v>
      </c>
      <c r="DK25" s="4" t="s">
        <v>57</v>
      </c>
      <c r="DL25" s="4">
        <v>10.032883333333301</v>
      </c>
      <c r="DM25" s="4">
        <v>391175.24849999603</v>
      </c>
      <c r="DN25" s="4">
        <v>11.9925</v>
      </c>
      <c r="DO25" s="4">
        <v>1740.16645542169</v>
      </c>
      <c r="DP25" s="4">
        <v>4.0871964658143996E-3</v>
      </c>
      <c r="DQ25" s="4">
        <v>3.3346731762677599</v>
      </c>
      <c r="DR25" s="4">
        <v>3.3346731762677599</v>
      </c>
      <c r="DS25" s="4" t="s">
        <v>57</v>
      </c>
      <c r="DT25" s="4">
        <v>14.4516333333333</v>
      </c>
      <c r="DU25" s="4">
        <v>425760.41303043801</v>
      </c>
      <c r="DV25" s="4">
        <v>12.312150000000001</v>
      </c>
      <c r="DW25" s="4">
        <v>44334.484999999499</v>
      </c>
      <c r="DX25" s="4">
        <v>0.113336631522585</v>
      </c>
      <c r="DY25" s="4">
        <v>9653984.3621851895</v>
      </c>
      <c r="DZ25" s="4">
        <v>9653984.3621851895</v>
      </c>
      <c r="EA25" s="4" t="s">
        <v>57</v>
      </c>
      <c r="EB25" s="4">
        <v>10.032883333333301</v>
      </c>
      <c r="EC25" s="4">
        <v>391175.24849999603</v>
      </c>
      <c r="ED25" s="4">
        <v>12.344583333333301</v>
      </c>
      <c r="EE25" s="4">
        <v>1468.7864999999799</v>
      </c>
      <c r="EF25" s="4">
        <v>3.4497958359857601E-3</v>
      </c>
      <c r="EG25" s="4">
        <v>4.2310905330533304</v>
      </c>
      <c r="EH25" s="4">
        <v>4.2310905330533304</v>
      </c>
      <c r="EI25" s="4" t="s">
        <v>57</v>
      </c>
      <c r="EJ25" s="4">
        <v>14.4516333333333</v>
      </c>
      <c r="EK25" s="4">
        <v>425760.41303043801</v>
      </c>
      <c r="EL25" s="4">
        <v>12.709583333333301</v>
      </c>
      <c r="EM25" s="4">
        <v>26788.978500000099</v>
      </c>
      <c r="EN25" s="4">
        <v>6.29203131153597E-2</v>
      </c>
      <c r="EO25" s="4">
        <v>11850415.703288401</v>
      </c>
      <c r="EP25" s="4">
        <v>11850415.703288401</v>
      </c>
      <c r="EQ25" s="4" t="s">
        <v>57</v>
      </c>
      <c r="ER25" s="4">
        <v>14.4516333333333</v>
      </c>
      <c r="ES25" s="4">
        <v>425760.41303043801</v>
      </c>
      <c r="ET25" s="4" t="s">
        <v>57</v>
      </c>
      <c r="EU25" s="4" t="s">
        <v>57</v>
      </c>
      <c r="EV25" s="4" t="s">
        <v>57</v>
      </c>
      <c r="EW25" s="4" t="s">
        <v>57</v>
      </c>
      <c r="EX25" s="4" t="s">
        <v>57</v>
      </c>
      <c r="EY25" s="4" t="s">
        <v>57</v>
      </c>
      <c r="EZ25" s="4">
        <v>10.032883333333301</v>
      </c>
      <c r="FA25" s="4">
        <v>391175.24849999603</v>
      </c>
      <c r="FB25" s="4">
        <v>14.3950833333333</v>
      </c>
      <c r="FC25" s="4">
        <v>41715.484146075301</v>
      </c>
      <c r="FD25" s="4">
        <v>9.7978776019021094E-2</v>
      </c>
      <c r="FE25" s="4" t="s">
        <v>57</v>
      </c>
      <c r="FF25" s="4" t="s">
        <v>57</v>
      </c>
      <c r="FG25" s="4" t="s">
        <v>57</v>
      </c>
      <c r="FH25" s="4">
        <v>14.4516333333333</v>
      </c>
      <c r="FI25" s="4">
        <v>425760.41303043801</v>
      </c>
      <c r="FJ25" s="4">
        <v>14.4478666666667</v>
      </c>
      <c r="FK25" s="4">
        <v>1159.9196135925799</v>
      </c>
      <c r="FL25" s="4">
        <v>2.7243481969979602E-3</v>
      </c>
      <c r="FM25" s="4">
        <v>0</v>
      </c>
      <c r="FN25" s="4">
        <v>0</v>
      </c>
      <c r="FO25" s="4" t="s">
        <v>57</v>
      </c>
      <c r="FP25" s="4">
        <v>14.4516333333333</v>
      </c>
      <c r="FQ25" s="4">
        <v>425760.41303043801</v>
      </c>
      <c r="FR25" s="4">
        <v>14.496883333333299</v>
      </c>
      <c r="FS25" s="4">
        <v>395.48261335898798</v>
      </c>
      <c r="FT25" s="4">
        <v>9.2888535724601202E-4</v>
      </c>
      <c r="FU25" s="4">
        <v>0</v>
      </c>
      <c r="FV25" s="4">
        <v>0</v>
      </c>
      <c r="FW25" s="4" t="s">
        <v>57</v>
      </c>
      <c r="FX25" s="4">
        <v>14.4516333333333</v>
      </c>
      <c r="FY25" s="4">
        <v>425760.41303043801</v>
      </c>
      <c r="FZ25" s="4">
        <v>16.5707666666667</v>
      </c>
      <c r="GA25" s="4">
        <v>884.35725903615503</v>
      </c>
      <c r="GB25" s="4">
        <v>1.91821325235577E-3</v>
      </c>
      <c r="GC25" s="4">
        <v>0.51191305460472702</v>
      </c>
      <c r="GD25" s="4">
        <v>0.51191305460472702</v>
      </c>
      <c r="GE25" s="4" t="s">
        <v>57</v>
      </c>
      <c r="GF25" s="4">
        <v>17.1552166666667</v>
      </c>
      <c r="GG25" s="4">
        <v>461031.77420449402</v>
      </c>
      <c r="GH25" s="4">
        <v>17.1552166666667</v>
      </c>
      <c r="GI25" s="4">
        <v>0</v>
      </c>
      <c r="GJ25" s="4">
        <v>0</v>
      </c>
      <c r="GK25" s="4">
        <v>0.41588924532450799</v>
      </c>
      <c r="GL25" s="4">
        <v>0.41588924532450799</v>
      </c>
      <c r="GM25" s="4" t="s">
        <v>57</v>
      </c>
      <c r="GN25" s="4">
        <v>17.1552166666667</v>
      </c>
      <c r="GO25" s="4">
        <v>461031.77420449402</v>
      </c>
      <c r="GP25" s="4">
        <v>18.965150000000001</v>
      </c>
      <c r="GQ25" s="4">
        <v>294.818304667267</v>
      </c>
      <c r="GR25" s="4">
        <v>6.3947502355119195E-4</v>
      </c>
      <c r="GS25" s="4">
        <v>0</v>
      </c>
      <c r="GT25" s="4">
        <v>0</v>
      </c>
      <c r="GU25" s="4" t="s">
        <v>57</v>
      </c>
      <c r="GV25" s="4">
        <v>17.1552166666667</v>
      </c>
      <c r="GW25" s="4">
        <v>461031.77420449402</v>
      </c>
      <c r="GX25" s="4">
        <v>19.044333333333299</v>
      </c>
      <c r="GY25" s="4">
        <v>175.55885474681401</v>
      </c>
      <c r="GZ25" s="4">
        <v>3.8079556457847101E-4</v>
      </c>
      <c r="HA25" s="4">
        <v>0.67589937922674204</v>
      </c>
      <c r="HB25" s="4">
        <v>0.67589937922674204</v>
      </c>
      <c r="HC25" s="4" t="s">
        <v>57</v>
      </c>
      <c r="HD25" s="4">
        <v>17.1552166666667</v>
      </c>
      <c r="HE25" s="4">
        <v>461031.77420449402</v>
      </c>
      <c r="HF25" s="4">
        <v>19.379916666666698</v>
      </c>
      <c r="HG25" s="4">
        <v>287.52811784384699</v>
      </c>
      <c r="HH25" s="4">
        <v>6.2366225915767804E-4</v>
      </c>
      <c r="HI25" s="4">
        <v>0</v>
      </c>
      <c r="HJ25" s="4">
        <v>0</v>
      </c>
      <c r="HK25" s="4" t="s">
        <v>57</v>
      </c>
      <c r="HL25" s="4">
        <v>17.1552166666667</v>
      </c>
      <c r="HM25" s="4">
        <v>461031.77420449402</v>
      </c>
    </row>
    <row r="26" spans="1:221" x14ac:dyDescent="0.2">
      <c r="A26" s="2"/>
      <c r="B26" s="2"/>
      <c r="C26" s="2" t="s">
        <v>185</v>
      </c>
      <c r="D26" s="2" t="s">
        <v>3</v>
      </c>
      <c r="E26" s="2" t="s">
        <v>106</v>
      </c>
      <c r="F26" s="2" t="s">
        <v>57</v>
      </c>
      <c r="G26" s="3">
        <v>42528.697222222203</v>
      </c>
      <c r="H26" s="4">
        <v>3.2872166666666698</v>
      </c>
      <c r="I26" s="4">
        <v>154992.54535656099</v>
      </c>
      <c r="J26" s="4">
        <v>0</v>
      </c>
      <c r="K26" s="4">
        <v>0</v>
      </c>
      <c r="L26" s="4">
        <v>0</v>
      </c>
      <c r="M26" s="4" t="s">
        <v>57</v>
      </c>
      <c r="N26" s="4">
        <v>3.9852500000000002</v>
      </c>
      <c r="O26" s="4">
        <v>2058.9728914409002</v>
      </c>
      <c r="P26" s="4">
        <v>5.3501151858785399E-3</v>
      </c>
      <c r="Q26" s="4" t="s">
        <v>196</v>
      </c>
      <c r="R26" s="4" t="s">
        <v>196</v>
      </c>
      <c r="S26" s="4" t="s">
        <v>57</v>
      </c>
      <c r="T26" s="4">
        <v>4.9407166666666704</v>
      </c>
      <c r="U26" s="4">
        <v>384846.46029219899</v>
      </c>
      <c r="V26" s="4">
        <v>4.9679500000000001</v>
      </c>
      <c r="W26" s="4">
        <v>348.45249999999902</v>
      </c>
      <c r="X26" s="4">
        <v>9.05432519076395E-4</v>
      </c>
      <c r="Y26" s="4">
        <v>0</v>
      </c>
      <c r="Z26" s="4">
        <v>0</v>
      </c>
      <c r="AA26" s="4" t="s">
        <v>57</v>
      </c>
      <c r="AB26" s="4">
        <v>4.9407166666666704</v>
      </c>
      <c r="AC26" s="4">
        <v>384846.46029219899</v>
      </c>
      <c r="AD26" s="4">
        <v>6.0298333333333298</v>
      </c>
      <c r="AE26" s="4">
        <v>183.37233647924899</v>
      </c>
      <c r="AF26" s="4">
        <v>4.7648180612086701E-4</v>
      </c>
      <c r="AG26" s="4">
        <v>0</v>
      </c>
      <c r="AH26" s="4">
        <v>0</v>
      </c>
      <c r="AI26" s="4" t="s">
        <v>57</v>
      </c>
      <c r="AJ26" s="4">
        <v>4.9407166666666704</v>
      </c>
      <c r="AK26" s="4">
        <v>384846.46029219899</v>
      </c>
      <c r="AL26" s="4">
        <v>6.1709333333333296</v>
      </c>
      <c r="AM26" s="4">
        <v>67.151499999999402</v>
      </c>
      <c r="AN26" s="4">
        <v>1.74489067533618E-4</v>
      </c>
      <c r="AO26" s="4">
        <v>0.44213498914558602</v>
      </c>
      <c r="AP26" s="4">
        <v>0.44213498914558602</v>
      </c>
      <c r="AQ26" s="4" t="s">
        <v>57</v>
      </c>
      <c r="AR26" s="4">
        <v>4.9407166666666704</v>
      </c>
      <c r="AS26" s="4">
        <v>384846.46029219899</v>
      </c>
      <c r="AT26" s="4">
        <v>6.6393333333333304</v>
      </c>
      <c r="AU26" s="4">
        <v>8005.8465000000497</v>
      </c>
      <c r="AV26" s="4">
        <v>2.5907843483672002E-2</v>
      </c>
      <c r="AW26" s="4" t="s">
        <v>196</v>
      </c>
      <c r="AX26" s="4" t="s">
        <v>196</v>
      </c>
      <c r="AY26" s="4" t="s">
        <v>57</v>
      </c>
      <c r="AZ26" s="4">
        <v>10.032766666666699</v>
      </c>
      <c r="BA26" s="4">
        <v>309012.46199999598</v>
      </c>
      <c r="BB26" s="4">
        <v>6.9541000000000004</v>
      </c>
      <c r="BC26" s="4">
        <v>0</v>
      </c>
      <c r="BD26" s="4">
        <v>0</v>
      </c>
      <c r="BE26" s="4">
        <v>0</v>
      </c>
      <c r="BF26" s="4">
        <v>0</v>
      </c>
      <c r="BG26" s="4" t="s">
        <v>57</v>
      </c>
      <c r="BH26" s="4">
        <v>7.6484500000000004</v>
      </c>
      <c r="BI26" s="4">
        <v>196915.31387102499</v>
      </c>
      <c r="BJ26" s="4">
        <v>7.6993666666666698</v>
      </c>
      <c r="BK26" s="4">
        <v>101.70767790241</v>
      </c>
      <c r="BL26" s="4">
        <v>5.1650466336522103E-4</v>
      </c>
      <c r="BM26" s="4">
        <v>0</v>
      </c>
      <c r="BN26" s="4">
        <v>0</v>
      </c>
      <c r="BO26" s="4" t="s">
        <v>57</v>
      </c>
      <c r="BP26" s="4">
        <v>7.6484500000000004</v>
      </c>
      <c r="BQ26" s="4">
        <v>196915.31387102499</v>
      </c>
      <c r="BR26" s="4">
        <v>8.5418333333333294</v>
      </c>
      <c r="BS26" s="4">
        <v>73.310499999999394</v>
      </c>
      <c r="BT26" s="4">
        <v>3.7229455931505798E-4</v>
      </c>
      <c r="BU26" s="4">
        <v>0</v>
      </c>
      <c r="BV26" s="4">
        <v>0</v>
      </c>
      <c r="BW26" s="4" t="s">
        <v>57</v>
      </c>
      <c r="BX26" s="4">
        <v>7.6484500000000004</v>
      </c>
      <c r="BY26" s="4">
        <v>196915.31387102499</v>
      </c>
      <c r="BZ26" s="4">
        <v>8.9075166666666696</v>
      </c>
      <c r="CA26" s="4">
        <v>0</v>
      </c>
      <c r="CB26" s="4">
        <v>0</v>
      </c>
      <c r="CC26" s="4">
        <v>93.368584965426706</v>
      </c>
      <c r="CD26" s="4">
        <v>93.368584965426706</v>
      </c>
      <c r="CE26" s="4" t="s">
        <v>57</v>
      </c>
      <c r="CF26" s="4">
        <v>10.032766666666699</v>
      </c>
      <c r="CG26" s="4">
        <v>309012.46199999598</v>
      </c>
      <c r="CH26" s="4">
        <v>9.8659999999999997</v>
      </c>
      <c r="CI26" s="4">
        <v>155.92984213117199</v>
      </c>
      <c r="CJ26" s="4">
        <v>5.0460696996477105E-4</v>
      </c>
      <c r="CK26" s="4">
        <v>2.8370358237542499</v>
      </c>
      <c r="CL26" s="4">
        <v>2.8370358237542499</v>
      </c>
      <c r="CM26" s="4" t="s">
        <v>57</v>
      </c>
      <c r="CN26" s="4">
        <v>10.032766666666699</v>
      </c>
      <c r="CO26" s="4">
        <v>309012.46199999598</v>
      </c>
      <c r="CP26" s="4">
        <v>10.0698333333333</v>
      </c>
      <c r="CQ26" s="4">
        <v>842.14859486649505</v>
      </c>
      <c r="CR26" s="4">
        <v>2.7252900721735501E-3</v>
      </c>
      <c r="CS26" s="4">
        <v>2.9141919328118102</v>
      </c>
      <c r="CT26" s="4">
        <v>2.9141919328118102</v>
      </c>
      <c r="CU26" s="4" t="s">
        <v>57</v>
      </c>
      <c r="CV26" s="4">
        <v>10.032766666666699</v>
      </c>
      <c r="CW26" s="4">
        <v>309012.46199999598</v>
      </c>
      <c r="CX26" s="4">
        <v>10.1254333333333</v>
      </c>
      <c r="CY26" s="4">
        <v>19986.3499480422</v>
      </c>
      <c r="CZ26" s="4">
        <v>6.4678135692930197E-2</v>
      </c>
      <c r="DA26" s="4" t="s">
        <v>57</v>
      </c>
      <c r="DB26" s="4" t="s">
        <v>57</v>
      </c>
      <c r="DC26" s="4" t="s">
        <v>57</v>
      </c>
      <c r="DD26" s="4">
        <v>10.032766666666699</v>
      </c>
      <c r="DE26" s="4">
        <v>309012.46199999598</v>
      </c>
      <c r="DF26" s="4">
        <v>10.15785</v>
      </c>
      <c r="DG26" s="4">
        <v>61.299000000000497</v>
      </c>
      <c r="DH26" s="4">
        <v>1.98370640469514E-4</v>
      </c>
      <c r="DI26" s="4">
        <v>0.50468261736468201</v>
      </c>
      <c r="DJ26" s="4">
        <v>0.50468261736468201</v>
      </c>
      <c r="DK26" s="4" t="s">
        <v>57</v>
      </c>
      <c r="DL26" s="4">
        <v>10.032766666666699</v>
      </c>
      <c r="DM26" s="4">
        <v>309012.46199999598</v>
      </c>
      <c r="DN26" s="4">
        <v>11.9924</v>
      </c>
      <c r="DO26" s="4">
        <v>405.53750000000099</v>
      </c>
      <c r="DP26" s="4">
        <v>1.1691665456352101E-3</v>
      </c>
      <c r="DQ26" s="4">
        <v>0</v>
      </c>
      <c r="DR26" s="4">
        <v>0</v>
      </c>
      <c r="DS26" s="4" t="s">
        <v>57</v>
      </c>
      <c r="DT26" s="4">
        <v>14.4477666666667</v>
      </c>
      <c r="DU26" s="4">
        <v>346860.33526529901</v>
      </c>
      <c r="DV26" s="4">
        <v>12.312049999999999</v>
      </c>
      <c r="DW26" s="4">
        <v>28823.169684803401</v>
      </c>
      <c r="DX26" s="4">
        <v>9.3275104499842901E-2</v>
      </c>
      <c r="DY26" s="4">
        <v>7945033.21835721</v>
      </c>
      <c r="DZ26" s="4">
        <v>7945033.21835721</v>
      </c>
      <c r="EA26" s="4" t="s">
        <v>57</v>
      </c>
      <c r="EB26" s="4">
        <v>10.032766666666699</v>
      </c>
      <c r="EC26" s="4">
        <v>309012.46199999598</v>
      </c>
      <c r="ED26" s="4">
        <v>12.344483333333301</v>
      </c>
      <c r="EE26" s="4">
        <v>406.396801860766</v>
      </c>
      <c r="EF26" s="4">
        <v>1.1716439169959601E-3</v>
      </c>
      <c r="EG26" s="4">
        <v>1.9813354476337499</v>
      </c>
      <c r="EH26" s="4">
        <v>1.9813354476337499</v>
      </c>
      <c r="EI26" s="4" t="s">
        <v>57</v>
      </c>
      <c r="EJ26" s="4">
        <v>14.4477666666667</v>
      </c>
      <c r="EK26" s="4">
        <v>346860.33526529901</v>
      </c>
      <c r="EL26" s="4">
        <v>12.705716666666699</v>
      </c>
      <c r="EM26" s="4">
        <v>25949.765423076598</v>
      </c>
      <c r="EN26" s="4">
        <v>7.4813297413290805E-2</v>
      </c>
      <c r="EO26" s="4">
        <v>14093371.352673599</v>
      </c>
      <c r="EP26" s="4">
        <v>14093371.352673599</v>
      </c>
      <c r="EQ26" s="4" t="s">
        <v>57</v>
      </c>
      <c r="ER26" s="4">
        <v>14.4477666666667</v>
      </c>
      <c r="ES26" s="4">
        <v>346860.33526529901</v>
      </c>
      <c r="ET26" s="4" t="s">
        <v>57</v>
      </c>
      <c r="EU26" s="4" t="s">
        <v>57</v>
      </c>
      <c r="EV26" s="4" t="s">
        <v>57</v>
      </c>
      <c r="EW26" s="4" t="s">
        <v>57</v>
      </c>
      <c r="EX26" s="4" t="s">
        <v>57</v>
      </c>
      <c r="EY26" s="4" t="s">
        <v>57</v>
      </c>
      <c r="EZ26" s="4">
        <v>10.032766666666699</v>
      </c>
      <c r="FA26" s="4">
        <v>309012.46199999598</v>
      </c>
      <c r="FB26" s="4">
        <v>14.3912</v>
      </c>
      <c r="FC26" s="4">
        <v>26474.458420765299</v>
      </c>
      <c r="FD26" s="4">
        <v>7.63259898267587E-2</v>
      </c>
      <c r="FE26" s="4" t="s">
        <v>57</v>
      </c>
      <c r="FF26" s="4" t="s">
        <v>57</v>
      </c>
      <c r="FG26" s="4" t="s">
        <v>57</v>
      </c>
      <c r="FH26" s="4">
        <v>14.4477666666667</v>
      </c>
      <c r="FI26" s="4">
        <v>346860.33526529901</v>
      </c>
      <c r="FJ26" s="4">
        <v>14.4477666666667</v>
      </c>
      <c r="FK26" s="4">
        <v>999.64984674697905</v>
      </c>
      <c r="FL26" s="4">
        <v>2.8819952733494E-3</v>
      </c>
      <c r="FM26" s="4">
        <v>0</v>
      </c>
      <c r="FN26" s="4">
        <v>0</v>
      </c>
      <c r="FO26" s="4" t="s">
        <v>57</v>
      </c>
      <c r="FP26" s="4">
        <v>14.4477666666667</v>
      </c>
      <c r="FQ26" s="4">
        <v>346860.33526529901</v>
      </c>
      <c r="FR26" s="4">
        <v>14.48925</v>
      </c>
      <c r="FS26" s="4">
        <v>169.13473628185699</v>
      </c>
      <c r="FT26" s="4">
        <v>4.87616250940001E-4</v>
      </c>
      <c r="FU26" s="4">
        <v>0</v>
      </c>
      <c r="FV26" s="4">
        <v>0</v>
      </c>
      <c r="FW26" s="4" t="s">
        <v>57</v>
      </c>
      <c r="FX26" s="4">
        <v>14.4477666666667</v>
      </c>
      <c r="FY26" s="4">
        <v>346860.33526529901</v>
      </c>
      <c r="FZ26" s="4">
        <v>16.514099999999999</v>
      </c>
      <c r="GA26" s="4">
        <v>0</v>
      </c>
      <c r="GB26" s="4">
        <v>0</v>
      </c>
      <c r="GC26" s="4">
        <v>0</v>
      </c>
      <c r="GD26" s="4">
        <v>0</v>
      </c>
      <c r="GE26" s="4" t="s">
        <v>57</v>
      </c>
      <c r="GF26" s="4">
        <v>17.128716666666701</v>
      </c>
      <c r="GG26" s="4">
        <v>308732.06620746199</v>
      </c>
      <c r="GH26" s="4">
        <v>17.124949999999998</v>
      </c>
      <c r="GI26" s="4">
        <v>0</v>
      </c>
      <c r="GJ26" s="4">
        <v>0</v>
      </c>
      <c r="GK26" s="4">
        <v>0.41588924532450799</v>
      </c>
      <c r="GL26" s="4">
        <v>0.41588924532450799</v>
      </c>
      <c r="GM26" s="4" t="s">
        <v>57</v>
      </c>
      <c r="GN26" s="4">
        <v>17.128716666666701</v>
      </c>
      <c r="GO26" s="4">
        <v>308732.06620746199</v>
      </c>
      <c r="GP26" s="4">
        <v>18.965033333333299</v>
      </c>
      <c r="GQ26" s="4">
        <v>0</v>
      </c>
      <c r="GR26" s="4">
        <v>0</v>
      </c>
      <c r="GS26" s="4">
        <v>0</v>
      </c>
      <c r="GT26" s="4">
        <v>0</v>
      </c>
      <c r="GU26" s="4" t="s">
        <v>57</v>
      </c>
      <c r="GV26" s="4">
        <v>17.128716666666701</v>
      </c>
      <c r="GW26" s="4">
        <v>308732.06620746199</v>
      </c>
      <c r="GX26" s="4">
        <v>19.036683333333301</v>
      </c>
      <c r="GY26" s="4">
        <v>57.016872289154897</v>
      </c>
      <c r="GZ26" s="4">
        <v>1.8468075891682901E-4</v>
      </c>
      <c r="HA26" s="4">
        <v>0.52204534706235495</v>
      </c>
      <c r="HB26" s="4">
        <v>0.52204534706235495</v>
      </c>
      <c r="HC26" s="4" t="s">
        <v>57</v>
      </c>
      <c r="HD26" s="4">
        <v>17.128716666666701</v>
      </c>
      <c r="HE26" s="4">
        <v>308732.06620746199</v>
      </c>
      <c r="HF26" s="4">
        <v>19.368500000000001</v>
      </c>
      <c r="HG26" s="4">
        <v>124.44449999999701</v>
      </c>
      <c r="HH26" s="4">
        <v>4.0308252242373998E-4</v>
      </c>
      <c r="HI26" s="4">
        <v>0</v>
      </c>
      <c r="HJ26" s="4">
        <v>0</v>
      </c>
      <c r="HK26" s="4" t="s">
        <v>57</v>
      </c>
      <c r="HL26" s="4">
        <v>17.128716666666701</v>
      </c>
      <c r="HM26" s="4">
        <v>308732.06620746199</v>
      </c>
    </row>
    <row r="27" spans="1:221" x14ac:dyDescent="0.2">
      <c r="A27" s="2"/>
      <c r="B27" s="2"/>
      <c r="C27" s="2" t="s">
        <v>83</v>
      </c>
      <c r="D27" s="2" t="s">
        <v>194</v>
      </c>
      <c r="E27" s="2" t="s">
        <v>106</v>
      </c>
      <c r="F27" s="2" t="s">
        <v>57</v>
      </c>
      <c r="G27" s="3">
        <v>42528.718055555597</v>
      </c>
      <c r="H27" s="4">
        <v>3.3119666666666698</v>
      </c>
      <c r="I27" s="4">
        <v>277130.72508928599</v>
      </c>
      <c r="J27" s="4">
        <v>0</v>
      </c>
      <c r="K27" s="4">
        <v>79822.149726577903</v>
      </c>
      <c r="L27" s="4">
        <v>79822.149726577903</v>
      </c>
      <c r="M27" s="4" t="s">
        <v>57</v>
      </c>
      <c r="N27" s="4">
        <v>3.9926666666666701</v>
      </c>
      <c r="O27" s="4">
        <v>6061.0368782914702</v>
      </c>
      <c r="P27" s="4">
        <v>9.0397080612203504E-3</v>
      </c>
      <c r="Q27" s="4" t="s">
        <v>196</v>
      </c>
      <c r="R27" s="4" t="s">
        <v>196</v>
      </c>
      <c r="S27" s="4" t="s">
        <v>57</v>
      </c>
      <c r="T27" s="4">
        <v>4.9456666666666704</v>
      </c>
      <c r="U27" s="4">
        <v>670490.33411740896</v>
      </c>
      <c r="V27" s="4">
        <v>4.9753666666666696</v>
      </c>
      <c r="W27" s="4">
        <v>1563.9428568272799</v>
      </c>
      <c r="X27" s="4">
        <v>2.3325360221425899E-3</v>
      </c>
      <c r="Y27" s="4">
        <v>0.301931008950236</v>
      </c>
      <c r="Z27" s="4">
        <v>0.301931008950236</v>
      </c>
      <c r="AA27" s="4" t="s">
        <v>57</v>
      </c>
      <c r="AB27" s="4">
        <v>4.9456666666666704</v>
      </c>
      <c r="AC27" s="4">
        <v>670490.33411740896</v>
      </c>
      <c r="AD27" s="4">
        <v>6.0298333333333298</v>
      </c>
      <c r="AE27" s="4">
        <v>593.09091625331405</v>
      </c>
      <c r="AF27" s="4">
        <v>8.84562962468386E-4</v>
      </c>
      <c r="AG27" s="4">
        <v>0</v>
      </c>
      <c r="AH27" s="4">
        <v>0</v>
      </c>
      <c r="AI27" s="4" t="s">
        <v>57</v>
      </c>
      <c r="AJ27" s="4">
        <v>4.9456666666666704</v>
      </c>
      <c r="AK27" s="4">
        <v>670490.33411740896</v>
      </c>
      <c r="AL27" s="4">
        <v>6.1734</v>
      </c>
      <c r="AM27" s="4">
        <v>220.74600000000001</v>
      </c>
      <c r="AN27" s="4">
        <v>3.29230696950428E-4</v>
      </c>
      <c r="AO27" s="4">
        <v>0.74786422683243803</v>
      </c>
      <c r="AP27" s="4">
        <v>0.74786422683243803</v>
      </c>
      <c r="AQ27" s="4" t="s">
        <v>57</v>
      </c>
      <c r="AR27" s="4">
        <v>4.9456666666666704</v>
      </c>
      <c r="AS27" s="4">
        <v>670490.33411740896</v>
      </c>
      <c r="AT27" s="4">
        <v>6.6393333333333304</v>
      </c>
      <c r="AU27" s="4">
        <v>11661.285423077001</v>
      </c>
      <c r="AV27" s="4">
        <v>2.1272672045772201E-2</v>
      </c>
      <c r="AW27" s="4" t="s">
        <v>196</v>
      </c>
      <c r="AX27" s="4" t="s">
        <v>196</v>
      </c>
      <c r="AY27" s="4" t="s">
        <v>57</v>
      </c>
      <c r="AZ27" s="4">
        <v>10.032766666666699</v>
      </c>
      <c r="BA27" s="4">
        <v>548181.50714614103</v>
      </c>
      <c r="BB27" s="4">
        <v>7.3938499999999996</v>
      </c>
      <c r="BC27" s="4">
        <v>0</v>
      </c>
      <c r="BD27" s="4">
        <v>0</v>
      </c>
      <c r="BE27" s="4">
        <v>0</v>
      </c>
      <c r="BF27" s="4">
        <v>0</v>
      </c>
      <c r="BG27" s="4" t="s">
        <v>57</v>
      </c>
      <c r="BH27" s="4">
        <v>7.6484333333333296</v>
      </c>
      <c r="BI27" s="4">
        <v>346881.26839976601</v>
      </c>
      <c r="BJ27" s="4">
        <v>7.6993499999999999</v>
      </c>
      <c r="BK27" s="4">
        <v>181.08026335968</v>
      </c>
      <c r="BL27" s="4">
        <v>5.2202375814364404E-4</v>
      </c>
      <c r="BM27" s="4">
        <v>0</v>
      </c>
      <c r="BN27" s="4">
        <v>0</v>
      </c>
      <c r="BO27" s="4" t="s">
        <v>57</v>
      </c>
      <c r="BP27" s="4">
        <v>7.6484333333333296</v>
      </c>
      <c r="BQ27" s="4">
        <v>346881.26839976601</v>
      </c>
      <c r="BR27" s="4">
        <v>8.5418166666666693</v>
      </c>
      <c r="BS27" s="4">
        <v>192.46382829806799</v>
      </c>
      <c r="BT27" s="4">
        <v>5.54840649614617E-4</v>
      </c>
      <c r="BU27" s="4">
        <v>0</v>
      </c>
      <c r="BV27" s="4">
        <v>0</v>
      </c>
      <c r="BW27" s="4" t="s">
        <v>57</v>
      </c>
      <c r="BX27" s="4">
        <v>7.6484333333333296</v>
      </c>
      <c r="BY27" s="4">
        <v>346881.26839976601</v>
      </c>
      <c r="BZ27" s="4">
        <v>8.9075166666666696</v>
      </c>
      <c r="CA27" s="4">
        <v>0</v>
      </c>
      <c r="CB27" s="4">
        <v>0</v>
      </c>
      <c r="CC27" s="4">
        <v>93.368584965426706</v>
      </c>
      <c r="CD27" s="4">
        <v>93.368584965426706</v>
      </c>
      <c r="CE27" s="4" t="s">
        <v>57</v>
      </c>
      <c r="CF27" s="4">
        <v>10.032766666666699</v>
      </c>
      <c r="CG27" s="4">
        <v>548181.50714614103</v>
      </c>
      <c r="CH27" s="4">
        <v>9.8659833333333307</v>
      </c>
      <c r="CI27" s="4">
        <v>243.97754833380799</v>
      </c>
      <c r="CJ27" s="4">
        <v>4.45067090285417E-4</v>
      </c>
      <c r="CK27" s="4">
        <v>1.0426977438729299</v>
      </c>
      <c r="CL27" s="4">
        <v>1.0426977438729299</v>
      </c>
      <c r="CM27" s="4" t="s">
        <v>57</v>
      </c>
      <c r="CN27" s="4">
        <v>10.032766666666699</v>
      </c>
      <c r="CO27" s="4">
        <v>548181.50714614103</v>
      </c>
      <c r="CP27" s="4">
        <v>10.0698333333333</v>
      </c>
      <c r="CQ27" s="4">
        <v>1369.31421271401</v>
      </c>
      <c r="CR27" s="4">
        <v>2.49792120832884E-3</v>
      </c>
      <c r="CS27" s="4">
        <v>2.69571801077673</v>
      </c>
      <c r="CT27" s="4">
        <v>2.69571801077673</v>
      </c>
      <c r="CU27" s="4" t="s">
        <v>57</v>
      </c>
      <c r="CV27" s="4">
        <v>10.032766666666699</v>
      </c>
      <c r="CW27" s="4">
        <v>548181.50714614103</v>
      </c>
      <c r="CX27" s="4">
        <v>10.1254166666667</v>
      </c>
      <c r="CY27" s="4">
        <v>54981.896889494303</v>
      </c>
      <c r="CZ27" s="4">
        <v>0.100298707951191</v>
      </c>
      <c r="DA27" s="4" t="s">
        <v>57</v>
      </c>
      <c r="DB27" s="4" t="s">
        <v>57</v>
      </c>
      <c r="DC27" s="4" t="s">
        <v>57</v>
      </c>
      <c r="DD27" s="4">
        <v>10.032766666666699</v>
      </c>
      <c r="DE27" s="4">
        <v>548181.50714614103</v>
      </c>
      <c r="DF27" s="4">
        <v>10.148583333333301</v>
      </c>
      <c r="DG27" s="4">
        <v>105.779000000004</v>
      </c>
      <c r="DH27" s="4">
        <v>1.92963459403609E-4</v>
      </c>
      <c r="DI27" s="4">
        <v>0.49688788105154302</v>
      </c>
      <c r="DJ27" s="4">
        <v>0.49688788105154302</v>
      </c>
      <c r="DK27" s="4" t="s">
        <v>57</v>
      </c>
      <c r="DL27" s="4">
        <v>10.032766666666699</v>
      </c>
      <c r="DM27" s="4">
        <v>548181.50714614103</v>
      </c>
      <c r="DN27" s="4">
        <v>11.992383333333301</v>
      </c>
      <c r="DO27" s="4">
        <v>534.45499999999697</v>
      </c>
      <c r="DP27" s="4">
        <v>8.4819273413617405E-4</v>
      </c>
      <c r="DQ27" s="4">
        <v>0</v>
      </c>
      <c r="DR27" s="4">
        <v>0</v>
      </c>
      <c r="DS27" s="4" t="s">
        <v>57</v>
      </c>
      <c r="DT27" s="4">
        <v>14.4477666666667</v>
      </c>
      <c r="DU27" s="4">
        <v>630110.32574371505</v>
      </c>
      <c r="DV27" s="4">
        <v>12.3120333333333</v>
      </c>
      <c r="DW27" s="4">
        <v>102588.822</v>
      </c>
      <c r="DX27" s="4">
        <v>0.18714389424423</v>
      </c>
      <c r="DY27" s="4">
        <v>15941292.6965898</v>
      </c>
      <c r="DZ27" s="4">
        <v>15941292.6965898</v>
      </c>
      <c r="EA27" s="4" t="s">
        <v>57</v>
      </c>
      <c r="EB27" s="4">
        <v>10.032766666666699</v>
      </c>
      <c r="EC27" s="4">
        <v>548181.50714614103</v>
      </c>
      <c r="ED27" s="4">
        <v>12.339833333333299</v>
      </c>
      <c r="EE27" s="4">
        <v>686.00350000000105</v>
      </c>
      <c r="EF27" s="4">
        <v>1.08870379038832E-3</v>
      </c>
      <c r="EG27" s="4">
        <v>1.89942915768641</v>
      </c>
      <c r="EH27" s="4">
        <v>1.89942915768641</v>
      </c>
      <c r="EI27" s="4" t="s">
        <v>57</v>
      </c>
      <c r="EJ27" s="4">
        <v>14.4477666666667</v>
      </c>
      <c r="EK27" s="4">
        <v>630110.32574371505</v>
      </c>
      <c r="EL27" s="4">
        <v>12.7057</v>
      </c>
      <c r="EM27" s="4">
        <v>94629.903153329797</v>
      </c>
      <c r="EN27" s="4">
        <v>0.15017989594383899</v>
      </c>
      <c r="EO27" s="4">
        <v>28307124.075650498</v>
      </c>
      <c r="EP27" s="4">
        <v>28307124.075650498</v>
      </c>
      <c r="EQ27" s="4" t="s">
        <v>57</v>
      </c>
      <c r="ER27" s="4">
        <v>14.4477666666667</v>
      </c>
      <c r="ES27" s="4">
        <v>630110.32574371505</v>
      </c>
      <c r="ET27" s="4" t="s">
        <v>57</v>
      </c>
      <c r="EU27" s="4" t="s">
        <v>57</v>
      </c>
      <c r="EV27" s="4" t="s">
        <v>57</v>
      </c>
      <c r="EW27" s="4" t="s">
        <v>57</v>
      </c>
      <c r="EX27" s="4" t="s">
        <v>57</v>
      </c>
      <c r="EY27" s="4" t="s">
        <v>57</v>
      </c>
      <c r="EZ27" s="4">
        <v>10.032766666666699</v>
      </c>
      <c r="FA27" s="4">
        <v>548181.50714614103</v>
      </c>
      <c r="FB27" s="4">
        <v>14.3912</v>
      </c>
      <c r="FC27" s="4">
        <v>77776.202655123197</v>
      </c>
      <c r="FD27" s="4">
        <v>0.123432674370674</v>
      </c>
      <c r="FE27" s="4" t="s">
        <v>57</v>
      </c>
      <c r="FF27" s="4" t="s">
        <v>57</v>
      </c>
      <c r="FG27" s="4" t="s">
        <v>57</v>
      </c>
      <c r="FH27" s="4">
        <v>14.4477666666667</v>
      </c>
      <c r="FI27" s="4">
        <v>630110.32574371505</v>
      </c>
      <c r="FJ27" s="4">
        <v>14.4477666666667</v>
      </c>
      <c r="FK27" s="4">
        <v>1680.0843558408901</v>
      </c>
      <c r="FL27" s="4">
        <v>2.6663336358722601E-3</v>
      </c>
      <c r="FM27" s="4">
        <v>0</v>
      </c>
      <c r="FN27" s="4">
        <v>0</v>
      </c>
      <c r="FO27" s="4" t="s">
        <v>57</v>
      </c>
      <c r="FP27" s="4">
        <v>14.4477666666667</v>
      </c>
      <c r="FQ27" s="4">
        <v>630110.32574371505</v>
      </c>
      <c r="FR27" s="4">
        <v>14.47415</v>
      </c>
      <c r="FS27" s="4">
        <v>286.88152090581798</v>
      </c>
      <c r="FT27" s="4">
        <v>4.5528776340431201E-4</v>
      </c>
      <c r="FU27" s="4">
        <v>0</v>
      </c>
      <c r="FV27" s="4">
        <v>0</v>
      </c>
      <c r="FW27" s="4" t="s">
        <v>57</v>
      </c>
      <c r="FX27" s="4">
        <v>14.4477666666667</v>
      </c>
      <c r="FY27" s="4">
        <v>630110.32574371505</v>
      </c>
      <c r="FZ27" s="4">
        <v>16.514099999999999</v>
      </c>
      <c r="GA27" s="4">
        <v>1167.92199999999</v>
      </c>
      <c r="GB27" s="4">
        <v>1.91625009275443E-3</v>
      </c>
      <c r="GC27" s="4">
        <v>0.51092985128121204</v>
      </c>
      <c r="GD27" s="4">
        <v>0.51092985128121204</v>
      </c>
      <c r="GE27" s="4" t="s">
        <v>57</v>
      </c>
      <c r="GF27" s="4">
        <v>17.124949999999998</v>
      </c>
      <c r="GG27" s="4">
        <v>609483.07552132197</v>
      </c>
      <c r="GH27" s="4">
        <v>17.124949999999998</v>
      </c>
      <c r="GI27" s="4">
        <v>0</v>
      </c>
      <c r="GJ27" s="4">
        <v>0</v>
      </c>
      <c r="GK27" s="4">
        <v>0.41588924532450799</v>
      </c>
      <c r="GL27" s="4">
        <v>0.41588924532450799</v>
      </c>
      <c r="GM27" s="4" t="s">
        <v>57</v>
      </c>
      <c r="GN27" s="4">
        <v>17.124949999999998</v>
      </c>
      <c r="GO27" s="4">
        <v>609483.07552132197</v>
      </c>
      <c r="GP27" s="4">
        <v>18.968800000000002</v>
      </c>
      <c r="GQ27" s="4">
        <v>291.82499999999999</v>
      </c>
      <c r="GR27" s="4">
        <v>4.7880738895068902E-4</v>
      </c>
      <c r="GS27" s="4">
        <v>0</v>
      </c>
      <c r="GT27" s="4">
        <v>0</v>
      </c>
      <c r="GU27" s="4" t="s">
        <v>57</v>
      </c>
      <c r="GV27" s="4">
        <v>17.124949999999998</v>
      </c>
      <c r="GW27" s="4">
        <v>609483.07552132197</v>
      </c>
      <c r="GX27" s="4">
        <v>19.032900000000001</v>
      </c>
      <c r="GY27" s="4">
        <v>217.912494079395</v>
      </c>
      <c r="GZ27" s="4">
        <v>3.5753657949074899E-4</v>
      </c>
      <c r="HA27" s="4">
        <v>0.65765247212697298</v>
      </c>
      <c r="HB27" s="4">
        <v>0.65765247212697298</v>
      </c>
      <c r="HC27" s="4" t="s">
        <v>57</v>
      </c>
      <c r="HD27" s="4">
        <v>17.124949999999998</v>
      </c>
      <c r="HE27" s="4">
        <v>609483.07552132197</v>
      </c>
      <c r="HF27" s="4">
        <v>19.3722666666667</v>
      </c>
      <c r="HG27" s="4">
        <v>201.239273156758</v>
      </c>
      <c r="HH27" s="4">
        <v>3.3018024821218899E-4</v>
      </c>
      <c r="HI27" s="4">
        <v>0</v>
      </c>
      <c r="HJ27" s="4">
        <v>0</v>
      </c>
      <c r="HK27" s="4" t="s">
        <v>57</v>
      </c>
      <c r="HL27" s="4">
        <v>17.124949999999998</v>
      </c>
      <c r="HM27" s="4">
        <v>609483.07552132197</v>
      </c>
    </row>
    <row r="28" spans="1:221" x14ac:dyDescent="0.2">
      <c r="A28" s="2"/>
      <c r="B28" s="2"/>
      <c r="C28" s="2" t="s">
        <v>38</v>
      </c>
      <c r="D28" s="2" t="s">
        <v>172</v>
      </c>
      <c r="E28" s="2" t="s">
        <v>106</v>
      </c>
      <c r="F28" s="2" t="s">
        <v>57</v>
      </c>
      <c r="G28" s="3">
        <v>42528.738888888904</v>
      </c>
      <c r="H28" s="4">
        <v>3.3145166666666701</v>
      </c>
      <c r="I28" s="4">
        <v>187213.90497321499</v>
      </c>
      <c r="J28" s="4">
        <v>0</v>
      </c>
      <c r="K28" s="4">
        <v>9901.2663499971095</v>
      </c>
      <c r="L28" s="4">
        <v>9901.2663499971095</v>
      </c>
      <c r="M28" s="4" t="s">
        <v>57</v>
      </c>
      <c r="N28" s="4">
        <v>3.99275</v>
      </c>
      <c r="O28" s="4">
        <v>7343.1256538215803</v>
      </c>
      <c r="P28" s="4">
        <v>1.6392950383511701E-2</v>
      </c>
      <c r="Q28" s="4" t="s">
        <v>196</v>
      </c>
      <c r="R28" s="4" t="s">
        <v>196</v>
      </c>
      <c r="S28" s="4" t="s">
        <v>57</v>
      </c>
      <c r="T28" s="4">
        <v>4.9457333333333304</v>
      </c>
      <c r="U28" s="4">
        <v>447944.11512447603</v>
      </c>
      <c r="V28" s="4">
        <v>4.9729666666666699</v>
      </c>
      <c r="W28" s="4">
        <v>634.34249999999599</v>
      </c>
      <c r="X28" s="4">
        <v>1.4161197314172199E-3</v>
      </c>
      <c r="Y28" s="4">
        <v>0</v>
      </c>
      <c r="Z28" s="4">
        <v>0</v>
      </c>
      <c r="AA28" s="4" t="s">
        <v>57</v>
      </c>
      <c r="AB28" s="4">
        <v>4.9457333333333304</v>
      </c>
      <c r="AC28" s="4">
        <v>447944.11512447603</v>
      </c>
      <c r="AD28" s="4">
        <v>6.0274333333333301</v>
      </c>
      <c r="AE28" s="4">
        <v>305.75531840753399</v>
      </c>
      <c r="AF28" s="4">
        <v>6.8257469644973504E-4</v>
      </c>
      <c r="AG28" s="4">
        <v>0</v>
      </c>
      <c r="AH28" s="4">
        <v>0</v>
      </c>
      <c r="AI28" s="4" t="s">
        <v>57</v>
      </c>
      <c r="AJ28" s="4">
        <v>4.9457333333333304</v>
      </c>
      <c r="AK28" s="4">
        <v>447944.11512447603</v>
      </c>
      <c r="AL28" s="4">
        <v>6.1710000000000003</v>
      </c>
      <c r="AM28" s="4">
        <v>80.486999999998801</v>
      </c>
      <c r="AN28" s="4">
        <v>1.7968089608149599E-4</v>
      </c>
      <c r="AO28" s="4">
        <v>0.45239269284255301</v>
      </c>
      <c r="AP28" s="4">
        <v>0.45239269284255301</v>
      </c>
      <c r="AQ28" s="4" t="s">
        <v>57</v>
      </c>
      <c r="AR28" s="4">
        <v>4.9457333333333304</v>
      </c>
      <c r="AS28" s="4">
        <v>447944.11512447603</v>
      </c>
      <c r="AT28" s="4">
        <v>6.6394000000000002</v>
      </c>
      <c r="AU28" s="4">
        <v>34154.2404999996</v>
      </c>
      <c r="AV28" s="4">
        <v>9.6095673718097796E-2</v>
      </c>
      <c r="AW28" s="4" t="s">
        <v>196</v>
      </c>
      <c r="AX28" s="4" t="s">
        <v>196</v>
      </c>
      <c r="AY28" s="4" t="s">
        <v>57</v>
      </c>
      <c r="AZ28" s="4">
        <v>10.032833333333301</v>
      </c>
      <c r="BA28" s="4">
        <v>355419.12740206299</v>
      </c>
      <c r="BB28" s="4">
        <v>7.3892833333333297</v>
      </c>
      <c r="BC28" s="4">
        <v>0</v>
      </c>
      <c r="BD28" s="4">
        <v>0</v>
      </c>
      <c r="BE28" s="4">
        <v>0</v>
      </c>
      <c r="BF28" s="4">
        <v>0</v>
      </c>
      <c r="BG28" s="4" t="s">
        <v>57</v>
      </c>
      <c r="BH28" s="4">
        <v>7.6485166666666702</v>
      </c>
      <c r="BI28" s="4">
        <v>229702.61808424201</v>
      </c>
      <c r="BJ28" s="4">
        <v>7.6994333333333298</v>
      </c>
      <c r="BK28" s="4">
        <v>114.960609167671</v>
      </c>
      <c r="BL28" s="4">
        <v>5.0047583317274001E-4</v>
      </c>
      <c r="BM28" s="4">
        <v>0</v>
      </c>
      <c r="BN28" s="4">
        <v>0</v>
      </c>
      <c r="BO28" s="4" t="s">
        <v>57</v>
      </c>
      <c r="BP28" s="4">
        <v>7.6485166666666702</v>
      </c>
      <c r="BQ28" s="4">
        <v>229702.61808424201</v>
      </c>
      <c r="BR28" s="4">
        <v>8.5419</v>
      </c>
      <c r="BS28" s="4">
        <v>137.80953846153801</v>
      </c>
      <c r="BT28" s="4">
        <v>5.9994761753650097E-4</v>
      </c>
      <c r="BU28" s="4">
        <v>0</v>
      </c>
      <c r="BV28" s="4">
        <v>0</v>
      </c>
      <c r="BW28" s="4" t="s">
        <v>57</v>
      </c>
      <c r="BX28" s="4">
        <v>7.6485166666666702</v>
      </c>
      <c r="BY28" s="4">
        <v>229702.61808424201</v>
      </c>
      <c r="BZ28" s="4">
        <v>8.9075833333333296</v>
      </c>
      <c r="CA28" s="4">
        <v>0</v>
      </c>
      <c r="CB28" s="4">
        <v>0</v>
      </c>
      <c r="CC28" s="4">
        <v>93.368584965426706</v>
      </c>
      <c r="CD28" s="4">
        <v>93.368584965426706</v>
      </c>
      <c r="CE28" s="4" t="s">
        <v>57</v>
      </c>
      <c r="CF28" s="4">
        <v>10.032833333333301</v>
      </c>
      <c r="CG28" s="4">
        <v>355419.12740206299</v>
      </c>
      <c r="CH28" s="4">
        <v>9.8706999999999994</v>
      </c>
      <c r="CI28" s="4">
        <v>171.48813361296601</v>
      </c>
      <c r="CJ28" s="4">
        <v>4.82495511331817E-4</v>
      </c>
      <c r="CK28" s="4">
        <v>2.1706684672782499</v>
      </c>
      <c r="CL28" s="4">
        <v>2.1706684672782499</v>
      </c>
      <c r="CM28" s="4" t="s">
        <v>57</v>
      </c>
      <c r="CN28" s="4">
        <v>10.032833333333301</v>
      </c>
      <c r="CO28" s="4">
        <v>355419.12740206299</v>
      </c>
      <c r="CP28" s="4">
        <v>10.069900000000001</v>
      </c>
      <c r="CQ28" s="4">
        <v>1146.19239969454</v>
      </c>
      <c r="CR28" s="4">
        <v>3.2249035331121298E-3</v>
      </c>
      <c r="CS28" s="4">
        <v>3.3942599177902801</v>
      </c>
      <c r="CT28" s="4">
        <v>3.3942599177902801</v>
      </c>
      <c r="CU28" s="4" t="s">
        <v>57</v>
      </c>
      <c r="CV28" s="4">
        <v>10.032833333333301</v>
      </c>
      <c r="CW28" s="4">
        <v>355419.12740206299</v>
      </c>
      <c r="CX28" s="4">
        <v>10.1254833333333</v>
      </c>
      <c r="CY28" s="4">
        <v>45916.2772416675</v>
      </c>
      <c r="CZ28" s="4">
        <v>0.12918910014014301</v>
      </c>
      <c r="DA28" s="4" t="s">
        <v>57</v>
      </c>
      <c r="DB28" s="4" t="s">
        <v>57</v>
      </c>
      <c r="DC28" s="4" t="s">
        <v>57</v>
      </c>
      <c r="DD28" s="4">
        <v>10.032833333333301</v>
      </c>
      <c r="DE28" s="4">
        <v>355419.12740206299</v>
      </c>
      <c r="DF28" s="4">
        <v>10.14865</v>
      </c>
      <c r="DG28" s="4">
        <v>69.221999999999795</v>
      </c>
      <c r="DH28" s="4">
        <v>1.9476160584259501E-4</v>
      </c>
      <c r="DI28" s="4">
        <v>0.49948000385517699</v>
      </c>
      <c r="DJ28" s="4">
        <v>0.49948000385517699</v>
      </c>
      <c r="DK28" s="4" t="s">
        <v>57</v>
      </c>
      <c r="DL28" s="4">
        <v>10.032833333333301</v>
      </c>
      <c r="DM28" s="4">
        <v>355419.12740206299</v>
      </c>
      <c r="DN28" s="4">
        <v>11.99245</v>
      </c>
      <c r="DO28" s="4">
        <v>404.56399999999798</v>
      </c>
      <c r="DP28" s="4">
        <v>1.05155815924626E-3</v>
      </c>
      <c r="DQ28" s="4">
        <v>0</v>
      </c>
      <c r="DR28" s="4">
        <v>0</v>
      </c>
      <c r="DS28" s="4" t="s">
        <v>57</v>
      </c>
      <c r="DT28" s="4">
        <v>14.4478333333333</v>
      </c>
      <c r="DU28" s="4">
        <v>384728.12601252901</v>
      </c>
      <c r="DV28" s="4">
        <v>12.3121166666667</v>
      </c>
      <c r="DW28" s="4">
        <v>67927.815500000404</v>
      </c>
      <c r="DX28" s="4">
        <v>0.191120314757731</v>
      </c>
      <c r="DY28" s="4">
        <v>16280026.053087801</v>
      </c>
      <c r="DZ28" s="4">
        <v>16280026.053087801</v>
      </c>
      <c r="EA28" s="4" t="s">
        <v>57</v>
      </c>
      <c r="EB28" s="4">
        <v>10.032833333333301</v>
      </c>
      <c r="EC28" s="4">
        <v>355419.12740206299</v>
      </c>
      <c r="ED28" s="4">
        <v>12.3399</v>
      </c>
      <c r="EE28" s="4">
        <v>480.78700000000202</v>
      </c>
      <c r="EF28" s="4">
        <v>1.24967988429404E-3</v>
      </c>
      <c r="EG28" s="4">
        <v>2.0583987079067301</v>
      </c>
      <c r="EH28" s="4">
        <v>2.0583987079067301</v>
      </c>
      <c r="EI28" s="4" t="s">
        <v>57</v>
      </c>
      <c r="EJ28" s="4">
        <v>14.4478333333333</v>
      </c>
      <c r="EK28" s="4">
        <v>384728.12601252901</v>
      </c>
      <c r="EL28" s="4">
        <v>12.705783333333301</v>
      </c>
      <c r="EM28" s="4">
        <v>64173.289666433899</v>
      </c>
      <c r="EN28" s="4">
        <v>0.16680165895732799</v>
      </c>
      <c r="EO28" s="4">
        <v>31441903.0613028</v>
      </c>
      <c r="EP28" s="4">
        <v>31441903.0613028</v>
      </c>
      <c r="EQ28" s="4" t="s">
        <v>57</v>
      </c>
      <c r="ER28" s="4">
        <v>14.4478333333333</v>
      </c>
      <c r="ES28" s="4">
        <v>384728.12601252901</v>
      </c>
      <c r="ET28" s="4" t="s">
        <v>57</v>
      </c>
      <c r="EU28" s="4" t="s">
        <v>57</v>
      </c>
      <c r="EV28" s="4" t="s">
        <v>57</v>
      </c>
      <c r="EW28" s="4" t="s">
        <v>57</v>
      </c>
      <c r="EX28" s="4" t="s">
        <v>57</v>
      </c>
      <c r="EY28" s="4" t="s">
        <v>57</v>
      </c>
      <c r="EZ28" s="4">
        <v>10.032833333333301</v>
      </c>
      <c r="FA28" s="4">
        <v>355419.12740206299</v>
      </c>
      <c r="FB28" s="4">
        <v>14.3912666666667</v>
      </c>
      <c r="FC28" s="4">
        <v>57149.8172904354</v>
      </c>
      <c r="FD28" s="4">
        <v>0.14854598202309299</v>
      </c>
      <c r="FE28" s="4" t="s">
        <v>57</v>
      </c>
      <c r="FF28" s="4" t="s">
        <v>57</v>
      </c>
      <c r="FG28" s="4" t="s">
        <v>57</v>
      </c>
      <c r="FH28" s="4">
        <v>14.4478333333333</v>
      </c>
      <c r="FI28" s="4">
        <v>384728.12601252901</v>
      </c>
      <c r="FJ28" s="4">
        <v>14.4478333333333</v>
      </c>
      <c r="FK28" s="4">
        <v>1140.1799802736</v>
      </c>
      <c r="FL28" s="4">
        <v>2.9635992358834299E-3</v>
      </c>
      <c r="FM28" s="4">
        <v>0</v>
      </c>
      <c r="FN28" s="4">
        <v>0</v>
      </c>
      <c r="FO28" s="4" t="s">
        <v>57</v>
      </c>
      <c r="FP28" s="4">
        <v>14.4478333333333</v>
      </c>
      <c r="FQ28" s="4">
        <v>384728.12601252901</v>
      </c>
      <c r="FR28" s="4">
        <v>14.478</v>
      </c>
      <c r="FS28" s="4">
        <v>324.561246424876</v>
      </c>
      <c r="FT28" s="4">
        <v>8.4361195472957597E-4</v>
      </c>
      <c r="FU28" s="4">
        <v>0</v>
      </c>
      <c r="FV28" s="4">
        <v>0</v>
      </c>
      <c r="FW28" s="4" t="s">
        <v>57</v>
      </c>
      <c r="FX28" s="4">
        <v>14.4478333333333</v>
      </c>
      <c r="FY28" s="4">
        <v>384728.12601252901</v>
      </c>
      <c r="FZ28" s="4">
        <v>16.502849999999999</v>
      </c>
      <c r="GA28" s="4">
        <v>318.16199999998798</v>
      </c>
      <c r="GB28" s="4">
        <v>8.4692753192623096E-4</v>
      </c>
      <c r="GC28" s="4">
        <v>0</v>
      </c>
      <c r="GD28" s="4">
        <v>0</v>
      </c>
      <c r="GE28" s="4" t="s">
        <v>57</v>
      </c>
      <c r="GF28" s="4">
        <v>17.128783333333299</v>
      </c>
      <c r="GG28" s="4">
        <v>375666.14380378899</v>
      </c>
      <c r="GH28" s="4">
        <v>17.128783333333299</v>
      </c>
      <c r="GI28" s="4">
        <v>0</v>
      </c>
      <c r="GJ28" s="4">
        <v>0</v>
      </c>
      <c r="GK28" s="4">
        <v>0.41588924532450799</v>
      </c>
      <c r="GL28" s="4">
        <v>0.41588924532450799</v>
      </c>
      <c r="GM28" s="4" t="s">
        <v>57</v>
      </c>
      <c r="GN28" s="4">
        <v>17.128783333333299</v>
      </c>
      <c r="GO28" s="4">
        <v>375666.14380378899</v>
      </c>
      <c r="GP28" s="4">
        <v>18.972650000000002</v>
      </c>
      <c r="GQ28" s="4">
        <v>200.901706603777</v>
      </c>
      <c r="GR28" s="4">
        <v>5.3478789589489495E-4</v>
      </c>
      <c r="GS28" s="4">
        <v>0</v>
      </c>
      <c r="GT28" s="4">
        <v>0</v>
      </c>
      <c r="GU28" s="4" t="s">
        <v>57</v>
      </c>
      <c r="GV28" s="4">
        <v>17.128783333333299</v>
      </c>
      <c r="GW28" s="4">
        <v>375666.14380378899</v>
      </c>
      <c r="GX28" s="4">
        <v>19.036750000000001</v>
      </c>
      <c r="GY28" s="4">
        <v>146.68022115154901</v>
      </c>
      <c r="GZ28" s="4">
        <v>3.9045366097233402E-4</v>
      </c>
      <c r="HA28" s="4">
        <v>0.683476252722933</v>
      </c>
      <c r="HB28" s="4">
        <v>0.683476252722933</v>
      </c>
      <c r="HC28" s="4" t="s">
        <v>57</v>
      </c>
      <c r="HD28" s="4">
        <v>17.128783333333299</v>
      </c>
      <c r="HE28" s="4">
        <v>375666.14380378899</v>
      </c>
      <c r="HF28" s="4">
        <v>19.387416666666699</v>
      </c>
      <c r="HG28" s="4">
        <v>146.68486495092699</v>
      </c>
      <c r="HH28" s="4">
        <v>3.9046602247856801E-4</v>
      </c>
      <c r="HI28" s="4">
        <v>0</v>
      </c>
      <c r="HJ28" s="4">
        <v>0</v>
      </c>
      <c r="HK28" s="4" t="s">
        <v>57</v>
      </c>
      <c r="HL28" s="4">
        <v>17.128783333333299</v>
      </c>
      <c r="HM28" s="4">
        <v>375666.14380378899</v>
      </c>
    </row>
    <row r="29" spans="1:221" x14ac:dyDescent="0.2">
      <c r="A29" s="2"/>
      <c r="B29" s="2"/>
      <c r="C29" s="2" t="s">
        <v>27</v>
      </c>
      <c r="D29" s="2" t="s">
        <v>70</v>
      </c>
      <c r="E29" s="2" t="s">
        <v>106</v>
      </c>
      <c r="F29" s="2" t="s">
        <v>57</v>
      </c>
      <c r="G29" s="3">
        <v>42528.759722222203</v>
      </c>
      <c r="H29" s="4">
        <v>3.3045166666666699</v>
      </c>
      <c r="I29" s="4">
        <v>0</v>
      </c>
      <c r="J29" s="4">
        <v>0</v>
      </c>
      <c r="K29" s="4">
        <v>0</v>
      </c>
      <c r="L29" s="4">
        <v>0</v>
      </c>
      <c r="M29" s="4" t="s">
        <v>57</v>
      </c>
      <c r="N29" s="4">
        <v>4.9629500000000002</v>
      </c>
      <c r="O29" s="4">
        <v>0</v>
      </c>
      <c r="P29" s="4">
        <v>0</v>
      </c>
      <c r="Q29" s="4" t="s">
        <v>195</v>
      </c>
      <c r="R29" s="4" t="s">
        <v>195</v>
      </c>
      <c r="S29" s="4" t="s">
        <v>57</v>
      </c>
      <c r="T29" s="4">
        <v>4.9431500000000002</v>
      </c>
      <c r="U29" s="4">
        <v>165.294642772743</v>
      </c>
      <c r="V29" s="4">
        <v>4.9604833333333298</v>
      </c>
      <c r="W29" s="4">
        <v>0</v>
      </c>
      <c r="X29" s="4">
        <v>0</v>
      </c>
      <c r="Y29" s="4">
        <v>0</v>
      </c>
      <c r="Z29" s="4">
        <v>0</v>
      </c>
      <c r="AA29" s="4" t="s">
        <v>57</v>
      </c>
      <c r="AB29" s="4">
        <v>4.9431500000000002</v>
      </c>
      <c r="AC29" s="4">
        <v>165.294642772743</v>
      </c>
      <c r="AD29" s="4">
        <v>6.0396999999999998</v>
      </c>
      <c r="AE29" s="4">
        <v>0</v>
      </c>
      <c r="AF29" s="4">
        <v>0</v>
      </c>
      <c r="AG29" s="4">
        <v>0</v>
      </c>
      <c r="AH29" s="4">
        <v>0</v>
      </c>
      <c r="AI29" s="4" t="s">
        <v>57</v>
      </c>
      <c r="AJ29" s="4">
        <v>4.9431500000000002</v>
      </c>
      <c r="AK29" s="4">
        <v>165.294642772743</v>
      </c>
      <c r="AL29" s="4">
        <v>6.4679333333333302</v>
      </c>
      <c r="AM29" s="4">
        <v>0</v>
      </c>
      <c r="AN29" s="4">
        <v>0</v>
      </c>
      <c r="AO29" s="4">
        <v>9.7389946697767099E-2</v>
      </c>
      <c r="AP29" s="4">
        <v>9.7389946697767099E-2</v>
      </c>
      <c r="AQ29" s="4" t="s">
        <v>57</v>
      </c>
      <c r="AR29" s="4">
        <v>4.9431500000000002</v>
      </c>
      <c r="AS29" s="4">
        <v>165.294642772743</v>
      </c>
      <c r="AT29" s="4" t="s">
        <v>57</v>
      </c>
      <c r="AU29" s="4" t="s">
        <v>57</v>
      </c>
      <c r="AV29" s="4" t="s">
        <v>57</v>
      </c>
      <c r="AW29" s="4" t="s">
        <v>57</v>
      </c>
      <c r="AX29" s="4" t="s">
        <v>57</v>
      </c>
      <c r="AY29" s="4" t="s">
        <v>57</v>
      </c>
      <c r="AZ29" s="4">
        <v>10.0605333333333</v>
      </c>
      <c r="BA29" s="4">
        <v>0</v>
      </c>
      <c r="BB29" s="4">
        <v>7.1623666666666699</v>
      </c>
      <c r="BC29" s="4">
        <v>0</v>
      </c>
      <c r="BD29" s="4">
        <v>0</v>
      </c>
      <c r="BE29" s="4">
        <v>0</v>
      </c>
      <c r="BF29" s="4">
        <v>0</v>
      </c>
      <c r="BG29" s="4" t="s">
        <v>57</v>
      </c>
      <c r="BH29" s="4">
        <v>7.8150500000000003</v>
      </c>
      <c r="BI29" s="4">
        <v>25.930769230769201</v>
      </c>
      <c r="BJ29" s="4">
        <v>7.7132166666666704</v>
      </c>
      <c r="BK29" s="4">
        <v>0</v>
      </c>
      <c r="BL29" s="4">
        <v>0</v>
      </c>
      <c r="BM29" s="4">
        <v>0</v>
      </c>
      <c r="BN29" s="4">
        <v>0</v>
      </c>
      <c r="BO29" s="4" t="s">
        <v>57</v>
      </c>
      <c r="BP29" s="4">
        <v>7.8150500000000003</v>
      </c>
      <c r="BQ29" s="4">
        <v>25.930769230769201</v>
      </c>
      <c r="BR29" s="4">
        <v>8.5649333333333306</v>
      </c>
      <c r="BS29" s="4">
        <v>0</v>
      </c>
      <c r="BT29" s="4">
        <v>0</v>
      </c>
      <c r="BU29" s="4">
        <v>0</v>
      </c>
      <c r="BV29" s="4">
        <v>0</v>
      </c>
      <c r="BW29" s="4" t="s">
        <v>57</v>
      </c>
      <c r="BX29" s="4">
        <v>7.8150500000000003</v>
      </c>
      <c r="BY29" s="4">
        <v>25.930769230769201</v>
      </c>
      <c r="BZ29" s="4" t="s">
        <v>57</v>
      </c>
      <c r="CA29" s="4" t="s">
        <v>57</v>
      </c>
      <c r="CB29" s="4" t="s">
        <v>57</v>
      </c>
      <c r="CC29" s="4" t="s">
        <v>57</v>
      </c>
      <c r="CD29" s="4" t="s">
        <v>57</v>
      </c>
      <c r="CE29" s="4" t="s">
        <v>57</v>
      </c>
      <c r="CF29" s="4">
        <v>10.0605333333333</v>
      </c>
      <c r="CG29" s="4">
        <v>0</v>
      </c>
      <c r="CH29" s="4" t="s">
        <v>57</v>
      </c>
      <c r="CI29" s="4" t="s">
        <v>57</v>
      </c>
      <c r="CJ29" s="4" t="s">
        <v>57</v>
      </c>
      <c r="CK29" s="4" t="s">
        <v>57</v>
      </c>
      <c r="CL29" s="4" t="s">
        <v>57</v>
      </c>
      <c r="CM29" s="4" t="s">
        <v>57</v>
      </c>
      <c r="CN29" s="4">
        <v>10.0605333333333</v>
      </c>
      <c r="CO29" s="4">
        <v>0</v>
      </c>
      <c r="CP29" s="4" t="s">
        <v>57</v>
      </c>
      <c r="CQ29" s="4" t="s">
        <v>57</v>
      </c>
      <c r="CR29" s="4" t="s">
        <v>57</v>
      </c>
      <c r="CS29" s="4" t="s">
        <v>57</v>
      </c>
      <c r="CT29" s="4" t="s">
        <v>57</v>
      </c>
      <c r="CU29" s="4" t="s">
        <v>57</v>
      </c>
      <c r="CV29" s="4">
        <v>10.0605333333333</v>
      </c>
      <c r="CW29" s="4">
        <v>0</v>
      </c>
      <c r="CX29" s="4">
        <v>10.16245</v>
      </c>
      <c r="CY29" s="4">
        <v>0</v>
      </c>
      <c r="CZ29" s="4">
        <v>0</v>
      </c>
      <c r="DA29" s="4" t="s">
        <v>57</v>
      </c>
      <c r="DB29" s="4" t="s">
        <v>57</v>
      </c>
      <c r="DC29" s="4" t="s">
        <v>57</v>
      </c>
      <c r="DD29" s="4">
        <v>10.0605333333333</v>
      </c>
      <c r="DE29" s="4">
        <v>0</v>
      </c>
      <c r="DF29" s="4" t="s">
        <v>57</v>
      </c>
      <c r="DG29" s="4" t="s">
        <v>57</v>
      </c>
      <c r="DH29" s="4" t="s">
        <v>57</v>
      </c>
      <c r="DI29" s="4" t="s">
        <v>57</v>
      </c>
      <c r="DJ29" s="4" t="s">
        <v>57</v>
      </c>
      <c r="DK29" s="4" t="s">
        <v>57</v>
      </c>
      <c r="DL29" s="4">
        <v>10.0605333333333</v>
      </c>
      <c r="DM29" s="4">
        <v>0</v>
      </c>
      <c r="DN29" s="4">
        <v>12.0108833333333</v>
      </c>
      <c r="DO29" s="4">
        <v>61.065546987951599</v>
      </c>
      <c r="DP29" s="4">
        <v>0.18391991748298001</v>
      </c>
      <c r="DQ29" s="4">
        <v>211.88480287216601</v>
      </c>
      <c r="DR29" s="4">
        <v>211.88480287216601</v>
      </c>
      <c r="DS29" s="4" t="s">
        <v>57</v>
      </c>
      <c r="DT29" s="4">
        <v>14.4779</v>
      </c>
      <c r="DU29" s="4">
        <v>332.02247925977201</v>
      </c>
      <c r="DV29" s="4" t="s">
        <v>57</v>
      </c>
      <c r="DW29" s="4" t="s">
        <v>57</v>
      </c>
      <c r="DX29" s="4" t="s">
        <v>57</v>
      </c>
      <c r="DY29" s="4" t="s">
        <v>57</v>
      </c>
      <c r="DZ29" s="4" t="s">
        <v>57</v>
      </c>
      <c r="EA29" s="4" t="s">
        <v>57</v>
      </c>
      <c r="EB29" s="4">
        <v>10.0605333333333</v>
      </c>
      <c r="EC29" s="4">
        <v>0</v>
      </c>
      <c r="ED29" s="4">
        <v>12.362966666666701</v>
      </c>
      <c r="EE29" s="4">
        <v>80.481000000000193</v>
      </c>
      <c r="EF29" s="4">
        <v>0.24239623828913201</v>
      </c>
      <c r="EG29" s="4">
        <v>240.199100203917</v>
      </c>
      <c r="EH29" s="4">
        <v>240.199100203917</v>
      </c>
      <c r="EI29" s="4" t="s">
        <v>57</v>
      </c>
      <c r="EJ29" s="4">
        <v>14.4779</v>
      </c>
      <c r="EK29" s="4">
        <v>332.02247925977201</v>
      </c>
      <c r="EL29" s="4">
        <v>12.7169833333333</v>
      </c>
      <c r="EM29" s="4">
        <v>44.147958679833899</v>
      </c>
      <c r="EN29" s="4">
        <v>0.13296677616003499</v>
      </c>
      <c r="EO29" s="4">
        <v>25060818.245637398</v>
      </c>
      <c r="EP29" s="4">
        <v>25060818.245637398</v>
      </c>
      <c r="EQ29" s="4" t="s">
        <v>57</v>
      </c>
      <c r="ER29" s="4">
        <v>14.4779</v>
      </c>
      <c r="ES29" s="4">
        <v>332.02247925977201</v>
      </c>
      <c r="ET29" s="4" t="s">
        <v>57</v>
      </c>
      <c r="EU29" s="4" t="s">
        <v>57</v>
      </c>
      <c r="EV29" s="4" t="s">
        <v>57</v>
      </c>
      <c r="EW29" s="4" t="s">
        <v>57</v>
      </c>
      <c r="EX29" s="4" t="s">
        <v>57</v>
      </c>
      <c r="EY29" s="4" t="s">
        <v>57</v>
      </c>
      <c r="EZ29" s="4">
        <v>10.0605333333333</v>
      </c>
      <c r="FA29" s="4">
        <v>0</v>
      </c>
      <c r="FB29" s="4">
        <v>14.4779</v>
      </c>
      <c r="FC29" s="4">
        <v>0</v>
      </c>
      <c r="FD29" s="4">
        <v>0</v>
      </c>
      <c r="FE29" s="4" t="s">
        <v>57</v>
      </c>
      <c r="FF29" s="4" t="s">
        <v>57</v>
      </c>
      <c r="FG29" s="4" t="s">
        <v>57</v>
      </c>
      <c r="FH29" s="4">
        <v>14.4779</v>
      </c>
      <c r="FI29" s="4">
        <v>332.02247925977201</v>
      </c>
      <c r="FJ29" s="4">
        <v>14.515599999999999</v>
      </c>
      <c r="FK29" s="4">
        <v>0</v>
      </c>
      <c r="FL29" s="4">
        <v>0</v>
      </c>
      <c r="FM29" s="4">
        <v>0</v>
      </c>
      <c r="FN29" s="4">
        <v>0</v>
      </c>
      <c r="FO29" s="4" t="s">
        <v>57</v>
      </c>
      <c r="FP29" s="4">
        <v>14.4779</v>
      </c>
      <c r="FQ29" s="4">
        <v>332.02247925977201</v>
      </c>
      <c r="FR29" s="4">
        <v>14.515599999999999</v>
      </c>
      <c r="FS29" s="4">
        <v>0</v>
      </c>
      <c r="FT29" s="4">
        <v>0</v>
      </c>
      <c r="FU29" s="4">
        <v>0</v>
      </c>
      <c r="FV29" s="4">
        <v>0</v>
      </c>
      <c r="FW29" s="4" t="s">
        <v>57</v>
      </c>
      <c r="FX29" s="4">
        <v>14.4779</v>
      </c>
      <c r="FY29" s="4">
        <v>332.02247925977201</v>
      </c>
      <c r="FZ29" s="4">
        <v>16.525366666666699</v>
      </c>
      <c r="GA29" s="4">
        <v>0</v>
      </c>
      <c r="GB29" s="4">
        <v>0</v>
      </c>
      <c r="GC29" s="4">
        <v>0</v>
      </c>
      <c r="GD29" s="4">
        <v>0</v>
      </c>
      <c r="GE29" s="4" t="s">
        <v>57</v>
      </c>
      <c r="GF29" s="4">
        <v>17.158850000000001</v>
      </c>
      <c r="GG29" s="4">
        <v>288.40895174677797</v>
      </c>
      <c r="GH29" s="4" t="s">
        <v>57</v>
      </c>
      <c r="GI29" s="4" t="s">
        <v>57</v>
      </c>
      <c r="GJ29" s="4" t="s">
        <v>57</v>
      </c>
      <c r="GK29" s="4" t="s">
        <v>57</v>
      </c>
      <c r="GL29" s="4" t="s">
        <v>57</v>
      </c>
      <c r="GM29" s="4" t="s">
        <v>57</v>
      </c>
      <c r="GN29" s="4">
        <v>17.158850000000001</v>
      </c>
      <c r="GO29" s="4">
        <v>288.40895174677797</v>
      </c>
      <c r="GP29" s="4">
        <v>19.010249999999999</v>
      </c>
      <c r="GQ29" s="4">
        <v>0</v>
      </c>
      <c r="GR29" s="4">
        <v>0</v>
      </c>
      <c r="GS29" s="4">
        <v>0</v>
      </c>
      <c r="GT29" s="4">
        <v>0</v>
      </c>
      <c r="GU29" s="4" t="s">
        <v>57</v>
      </c>
      <c r="GV29" s="4">
        <v>17.158850000000001</v>
      </c>
      <c r="GW29" s="4">
        <v>288.40895174677797</v>
      </c>
      <c r="GX29" s="4">
        <v>18.31645</v>
      </c>
      <c r="GY29" s="4">
        <v>0</v>
      </c>
      <c r="GZ29" s="4">
        <v>0</v>
      </c>
      <c r="HA29" s="4">
        <v>0.37716143925808698</v>
      </c>
      <c r="HB29" s="4">
        <v>0.37716143925808698</v>
      </c>
      <c r="HC29" s="4" t="s">
        <v>57</v>
      </c>
      <c r="HD29" s="4">
        <v>17.158850000000001</v>
      </c>
      <c r="HE29" s="4">
        <v>288.40895174677797</v>
      </c>
      <c r="HF29" s="4">
        <v>19.010249999999999</v>
      </c>
      <c r="HG29" s="4">
        <v>0</v>
      </c>
      <c r="HH29" s="4">
        <v>0</v>
      </c>
      <c r="HI29" s="4">
        <v>0</v>
      </c>
      <c r="HJ29" s="4">
        <v>0</v>
      </c>
      <c r="HK29" s="4" t="s">
        <v>57</v>
      </c>
      <c r="HL29" s="4">
        <v>17.158850000000001</v>
      </c>
      <c r="HM29" s="4">
        <v>288.40895174677797</v>
      </c>
    </row>
    <row r="30" spans="1:221" x14ac:dyDescent="0.2">
      <c r="A30" s="2"/>
      <c r="B30" s="2"/>
      <c r="C30" s="2" t="s">
        <v>159</v>
      </c>
      <c r="D30" s="2" t="s">
        <v>148</v>
      </c>
      <c r="E30" s="2" t="s">
        <v>106</v>
      </c>
      <c r="F30" s="2" t="s">
        <v>57</v>
      </c>
      <c r="G30" s="3">
        <v>42528.780555555597</v>
      </c>
      <c r="H30" s="4">
        <v>3.2849333333333299</v>
      </c>
      <c r="I30" s="4">
        <v>160041.42326752399</v>
      </c>
      <c r="J30" s="4">
        <v>0</v>
      </c>
      <c r="K30" s="4">
        <v>0</v>
      </c>
      <c r="L30" s="4">
        <v>0</v>
      </c>
      <c r="M30" s="4" t="s">
        <v>57</v>
      </c>
      <c r="N30" s="4">
        <v>4.9681333333333297</v>
      </c>
      <c r="O30" s="4">
        <v>0</v>
      </c>
      <c r="P30" s="4">
        <v>0</v>
      </c>
      <c r="Q30" s="4" t="s">
        <v>195</v>
      </c>
      <c r="R30" s="4" t="s">
        <v>195</v>
      </c>
      <c r="S30" s="4" t="s">
        <v>57</v>
      </c>
      <c r="T30" s="4">
        <v>4.9384333333333297</v>
      </c>
      <c r="U30" s="4">
        <v>371062.20925435598</v>
      </c>
      <c r="V30" s="4">
        <v>4.9681333333333297</v>
      </c>
      <c r="W30" s="4">
        <v>154772.647464432</v>
      </c>
      <c r="X30" s="4">
        <v>0.417107006869403</v>
      </c>
      <c r="Y30" s="4">
        <v>475.68976178944399</v>
      </c>
      <c r="Z30" s="4">
        <v>475.68976178944399</v>
      </c>
      <c r="AA30" s="4" t="s">
        <v>57</v>
      </c>
      <c r="AB30" s="4">
        <v>4.9384333333333297</v>
      </c>
      <c r="AC30" s="4">
        <v>371062.20925435598</v>
      </c>
      <c r="AD30" s="4">
        <v>6.0250833333333302</v>
      </c>
      <c r="AE30" s="4">
        <v>98951.725175341096</v>
      </c>
      <c r="AF30" s="4">
        <v>0.26667152490193802</v>
      </c>
      <c r="AG30" s="4">
        <v>501.73474965438902</v>
      </c>
      <c r="AH30" s="4">
        <v>501.73474965438902</v>
      </c>
      <c r="AI30" s="4" t="s">
        <v>57</v>
      </c>
      <c r="AJ30" s="4">
        <v>4.9384333333333297</v>
      </c>
      <c r="AK30" s="4">
        <v>371062.20925435598</v>
      </c>
      <c r="AL30" s="4">
        <v>6.1686500000000004</v>
      </c>
      <c r="AM30" s="4">
        <v>88166.536407620995</v>
      </c>
      <c r="AN30" s="4">
        <v>0.23760580896877201</v>
      </c>
      <c r="AO30" s="4">
        <v>469.544707515781</v>
      </c>
      <c r="AP30" s="4">
        <v>469.544707515781</v>
      </c>
      <c r="AQ30" s="4" t="s">
        <v>57</v>
      </c>
      <c r="AR30" s="4">
        <v>4.9384333333333297</v>
      </c>
      <c r="AS30" s="4">
        <v>371062.20925435598</v>
      </c>
      <c r="AT30" s="4" t="s">
        <v>57</v>
      </c>
      <c r="AU30" s="4" t="s">
        <v>57</v>
      </c>
      <c r="AV30" s="4" t="s">
        <v>57</v>
      </c>
      <c r="AW30" s="4" t="s">
        <v>57</v>
      </c>
      <c r="AX30" s="4" t="s">
        <v>57</v>
      </c>
      <c r="AY30" s="4" t="s">
        <v>57</v>
      </c>
      <c r="AZ30" s="4">
        <v>10.032966666666701</v>
      </c>
      <c r="BA30" s="4">
        <v>0</v>
      </c>
      <c r="BB30" s="4">
        <v>7.4171833333333304</v>
      </c>
      <c r="BC30" s="4">
        <v>96966.475944557504</v>
      </c>
      <c r="BD30" s="4">
        <v>0.52585797143352297</v>
      </c>
      <c r="BE30" s="4">
        <v>482.94861070179599</v>
      </c>
      <c r="BF30" s="4">
        <v>482.94861070179599</v>
      </c>
      <c r="BG30" s="4" t="s">
        <v>57</v>
      </c>
      <c r="BH30" s="4">
        <v>7.6486333333333301</v>
      </c>
      <c r="BI30" s="4">
        <v>184396.702554913</v>
      </c>
      <c r="BJ30" s="4">
        <v>7.6995500000000003</v>
      </c>
      <c r="BK30" s="4">
        <v>81161.775849949699</v>
      </c>
      <c r="BL30" s="4">
        <v>0.44014765299710201</v>
      </c>
      <c r="BM30" s="4">
        <v>502.07640719460102</v>
      </c>
      <c r="BN30" s="4">
        <v>502.07640719460102</v>
      </c>
      <c r="BO30" s="4" t="s">
        <v>57</v>
      </c>
      <c r="BP30" s="4">
        <v>7.6486333333333301</v>
      </c>
      <c r="BQ30" s="4">
        <v>184396.702554913</v>
      </c>
      <c r="BR30" s="4">
        <v>8.5373833333333309</v>
      </c>
      <c r="BS30" s="4">
        <v>91389.210505258496</v>
      </c>
      <c r="BT30" s="4">
        <v>0.49561195639083</v>
      </c>
      <c r="BU30" s="4">
        <v>489.46926999451301</v>
      </c>
      <c r="BV30" s="4">
        <v>489.46926999451301</v>
      </c>
      <c r="BW30" s="4" t="s">
        <v>57</v>
      </c>
      <c r="BX30" s="4">
        <v>7.6486333333333301</v>
      </c>
      <c r="BY30" s="4">
        <v>184396.702554913</v>
      </c>
      <c r="BZ30" s="4" t="s">
        <v>57</v>
      </c>
      <c r="CA30" s="4" t="s">
        <v>57</v>
      </c>
      <c r="CB30" s="4" t="s">
        <v>57</v>
      </c>
      <c r="CC30" s="4" t="s">
        <v>57</v>
      </c>
      <c r="CD30" s="4" t="s">
        <v>57</v>
      </c>
      <c r="CE30" s="4" t="s">
        <v>57</v>
      </c>
      <c r="CF30" s="4">
        <v>10.032966666666701</v>
      </c>
      <c r="CG30" s="4">
        <v>0</v>
      </c>
      <c r="CH30" s="4" t="s">
        <v>57</v>
      </c>
      <c r="CI30" s="4" t="s">
        <v>57</v>
      </c>
      <c r="CJ30" s="4" t="s">
        <v>57</v>
      </c>
      <c r="CK30" s="4" t="s">
        <v>57</v>
      </c>
      <c r="CL30" s="4" t="s">
        <v>57</v>
      </c>
      <c r="CM30" s="4" t="s">
        <v>57</v>
      </c>
      <c r="CN30" s="4">
        <v>10.032966666666701</v>
      </c>
      <c r="CO30" s="4">
        <v>0</v>
      </c>
      <c r="CP30" s="4" t="s">
        <v>57</v>
      </c>
      <c r="CQ30" s="4" t="s">
        <v>57</v>
      </c>
      <c r="CR30" s="4" t="s">
        <v>57</v>
      </c>
      <c r="CS30" s="4" t="s">
        <v>57</v>
      </c>
      <c r="CT30" s="4" t="s">
        <v>57</v>
      </c>
      <c r="CU30" s="4" t="s">
        <v>57</v>
      </c>
      <c r="CV30" s="4">
        <v>10.032966666666701</v>
      </c>
      <c r="CW30" s="4">
        <v>0</v>
      </c>
      <c r="CX30" s="4">
        <v>10.032966666666701</v>
      </c>
      <c r="CY30" s="4">
        <v>0</v>
      </c>
      <c r="CZ30" s="4">
        <v>0</v>
      </c>
      <c r="DA30" s="4" t="s">
        <v>57</v>
      </c>
      <c r="DB30" s="4" t="s">
        <v>57</v>
      </c>
      <c r="DC30" s="4" t="s">
        <v>57</v>
      </c>
      <c r="DD30" s="4">
        <v>10.032966666666701</v>
      </c>
      <c r="DE30" s="4">
        <v>0</v>
      </c>
      <c r="DF30" s="4" t="s">
        <v>57</v>
      </c>
      <c r="DG30" s="4" t="s">
        <v>57</v>
      </c>
      <c r="DH30" s="4" t="s">
        <v>57</v>
      </c>
      <c r="DI30" s="4" t="s">
        <v>57</v>
      </c>
      <c r="DJ30" s="4" t="s">
        <v>57</v>
      </c>
      <c r="DK30" s="4" t="s">
        <v>57</v>
      </c>
      <c r="DL30" s="4">
        <v>10.032966666666701</v>
      </c>
      <c r="DM30" s="4">
        <v>0</v>
      </c>
      <c r="DN30" s="4">
        <v>11.98795</v>
      </c>
      <c r="DO30" s="4">
        <v>124937.610538461</v>
      </c>
      <c r="DP30" s="4">
        <v>0.435461589475936</v>
      </c>
      <c r="DQ30" s="4">
        <v>503.59505460687001</v>
      </c>
      <c r="DR30" s="4">
        <v>503.59505460687001</v>
      </c>
      <c r="DS30" s="4" t="s">
        <v>57</v>
      </c>
      <c r="DT30" s="4">
        <v>14.444183333333299</v>
      </c>
      <c r="DU30" s="4">
        <v>286908.45199187298</v>
      </c>
      <c r="DV30" s="4" t="s">
        <v>57</v>
      </c>
      <c r="DW30" s="4" t="s">
        <v>57</v>
      </c>
      <c r="DX30" s="4" t="s">
        <v>57</v>
      </c>
      <c r="DY30" s="4" t="s">
        <v>57</v>
      </c>
      <c r="DZ30" s="4" t="s">
        <v>57</v>
      </c>
      <c r="EA30" s="4" t="s">
        <v>57</v>
      </c>
      <c r="EB30" s="4">
        <v>10.032966666666701</v>
      </c>
      <c r="EC30" s="4">
        <v>0</v>
      </c>
      <c r="ED30" s="4">
        <v>12.340033333333301</v>
      </c>
      <c r="EE30" s="4">
        <v>129467.524999999</v>
      </c>
      <c r="EF30" s="4">
        <v>0.45125029988195098</v>
      </c>
      <c r="EG30" s="4">
        <v>446.449826181547</v>
      </c>
      <c r="EH30" s="4">
        <v>446.449826181547</v>
      </c>
      <c r="EI30" s="4" t="s">
        <v>57</v>
      </c>
      <c r="EJ30" s="4">
        <v>14.444183333333299</v>
      </c>
      <c r="EK30" s="4">
        <v>286908.45199187298</v>
      </c>
      <c r="EL30" s="4">
        <v>12.71345</v>
      </c>
      <c r="EM30" s="4">
        <v>0</v>
      </c>
      <c r="EN30" s="4">
        <v>0</v>
      </c>
      <c r="EO30" s="4">
        <v>0</v>
      </c>
      <c r="EP30" s="4">
        <v>0</v>
      </c>
      <c r="EQ30" s="4" t="s">
        <v>57</v>
      </c>
      <c r="ER30" s="4">
        <v>14.444183333333299</v>
      </c>
      <c r="ES30" s="4">
        <v>286908.45199187298</v>
      </c>
      <c r="ET30" s="4" t="s">
        <v>57</v>
      </c>
      <c r="EU30" s="4" t="s">
        <v>57</v>
      </c>
      <c r="EV30" s="4" t="s">
        <v>57</v>
      </c>
      <c r="EW30" s="4" t="s">
        <v>57</v>
      </c>
      <c r="EX30" s="4" t="s">
        <v>57</v>
      </c>
      <c r="EY30" s="4" t="s">
        <v>57</v>
      </c>
      <c r="EZ30" s="4">
        <v>10.032966666666701</v>
      </c>
      <c r="FA30" s="4">
        <v>0</v>
      </c>
      <c r="FB30" s="4">
        <v>14.444183333333299</v>
      </c>
      <c r="FC30" s="4">
        <v>0</v>
      </c>
      <c r="FD30" s="4">
        <v>0</v>
      </c>
      <c r="FE30" s="4" t="s">
        <v>57</v>
      </c>
      <c r="FF30" s="4" t="s">
        <v>57</v>
      </c>
      <c r="FG30" s="4" t="s">
        <v>57</v>
      </c>
      <c r="FH30" s="4">
        <v>14.444183333333299</v>
      </c>
      <c r="FI30" s="4">
        <v>286908.45199187298</v>
      </c>
      <c r="FJ30" s="4">
        <v>14.4291</v>
      </c>
      <c r="FK30" s="4">
        <v>94180.238800703402</v>
      </c>
      <c r="FL30" s="4">
        <v>0.32825885102670699</v>
      </c>
      <c r="FM30" s="4">
        <v>485.53529576427798</v>
      </c>
      <c r="FN30" s="4">
        <v>485.53529576427798</v>
      </c>
      <c r="FO30" s="4" t="s">
        <v>57</v>
      </c>
      <c r="FP30" s="4">
        <v>14.444183333333299</v>
      </c>
      <c r="FQ30" s="4">
        <v>286908.45199187298</v>
      </c>
      <c r="FR30" s="4">
        <v>14.4932</v>
      </c>
      <c r="FS30" s="4">
        <v>128688.460771855</v>
      </c>
      <c r="FT30" s="4">
        <v>0.44853492421861502</v>
      </c>
      <c r="FU30" s="4">
        <v>481.95529888978098</v>
      </c>
      <c r="FV30" s="4">
        <v>481.95529888978098</v>
      </c>
      <c r="FW30" s="4" t="s">
        <v>57</v>
      </c>
      <c r="FX30" s="4">
        <v>14.444183333333299</v>
      </c>
      <c r="FY30" s="4">
        <v>286908.45199187298</v>
      </c>
      <c r="FZ30" s="4">
        <v>16.435099999999998</v>
      </c>
      <c r="GA30" s="4">
        <v>222259.73349574601</v>
      </c>
      <c r="GB30" s="4">
        <v>0.98767624465919501</v>
      </c>
      <c r="GC30" s="4">
        <v>494.20614555552697</v>
      </c>
      <c r="GD30" s="4">
        <v>494.20614555552697</v>
      </c>
      <c r="GE30" s="4" t="s">
        <v>57</v>
      </c>
      <c r="GF30" s="4">
        <v>17.125133333333299</v>
      </c>
      <c r="GG30" s="4">
        <v>225032.984945829</v>
      </c>
      <c r="GH30" s="4">
        <v>17.0157833333333</v>
      </c>
      <c r="GI30" s="4">
        <v>82438.398820637405</v>
      </c>
      <c r="GJ30" s="4">
        <v>0.36633917841192198</v>
      </c>
      <c r="GK30" s="4">
        <v>473.91391456140798</v>
      </c>
      <c r="GL30" s="4">
        <v>473.91391456140798</v>
      </c>
      <c r="GM30" s="4" t="s">
        <v>57</v>
      </c>
      <c r="GN30" s="4">
        <v>17.125133333333299</v>
      </c>
      <c r="GO30" s="4">
        <v>225032.984945829</v>
      </c>
      <c r="GP30" s="4">
        <v>18.950150000000001</v>
      </c>
      <c r="GQ30" s="4">
        <v>139012.75273638801</v>
      </c>
      <c r="GR30" s="4">
        <v>0.61774389549981501</v>
      </c>
      <c r="GS30" s="4">
        <v>482.59351765297203</v>
      </c>
      <c r="GT30" s="4">
        <v>482.59351765297203</v>
      </c>
      <c r="GU30" s="4" t="s">
        <v>57</v>
      </c>
      <c r="GV30" s="4">
        <v>17.125133333333299</v>
      </c>
      <c r="GW30" s="4">
        <v>225032.984945829</v>
      </c>
      <c r="GX30" s="4">
        <v>19.025549999999999</v>
      </c>
      <c r="GY30" s="4">
        <v>119823.164659481</v>
      </c>
      <c r="GZ30" s="4">
        <v>0.53246933860974199</v>
      </c>
      <c r="HA30" s="4">
        <v>418.10469849403199</v>
      </c>
      <c r="HB30" s="4">
        <v>418.10469849403199</v>
      </c>
      <c r="HC30" s="4" t="s">
        <v>57</v>
      </c>
      <c r="HD30" s="4">
        <v>17.125133333333299</v>
      </c>
      <c r="HE30" s="4">
        <v>225032.984945829</v>
      </c>
      <c r="HF30" s="4">
        <v>19.357383333333299</v>
      </c>
      <c r="HG30" s="4">
        <v>135719.011037155</v>
      </c>
      <c r="HH30" s="4">
        <v>0.60310718924083695</v>
      </c>
      <c r="HI30" s="4">
        <v>494.85496841439698</v>
      </c>
      <c r="HJ30" s="4">
        <v>494.85496841439698</v>
      </c>
      <c r="HK30" s="4" t="s">
        <v>57</v>
      </c>
      <c r="HL30" s="4">
        <v>17.125133333333299</v>
      </c>
      <c r="HM30" s="4">
        <v>225032.984945829</v>
      </c>
    </row>
    <row r="31" spans="1:221" x14ac:dyDescent="0.2">
      <c r="A31" s="2"/>
      <c r="B31" s="2"/>
      <c r="C31" s="2" t="s">
        <v>178</v>
      </c>
      <c r="D31" s="2" t="s">
        <v>91</v>
      </c>
      <c r="E31" s="2" t="s">
        <v>106</v>
      </c>
      <c r="F31" s="2" t="s">
        <v>57</v>
      </c>
      <c r="G31" s="3">
        <v>42528.801388888904</v>
      </c>
      <c r="H31" s="4">
        <v>3.2948</v>
      </c>
      <c r="I31" s="4">
        <v>223137.31199940099</v>
      </c>
      <c r="J31" s="4">
        <v>0</v>
      </c>
      <c r="K31" s="4">
        <v>37835.932521743198</v>
      </c>
      <c r="L31" s="4">
        <v>37835.932521743198</v>
      </c>
      <c r="M31" s="4" t="s">
        <v>57</v>
      </c>
      <c r="N31" s="4">
        <v>3.9829333333333299</v>
      </c>
      <c r="O31" s="4">
        <v>11691.9233749466</v>
      </c>
      <c r="P31" s="4">
        <v>2.2300738644347201E-2</v>
      </c>
      <c r="Q31" s="4" t="s">
        <v>196</v>
      </c>
      <c r="R31" s="4" t="s">
        <v>196</v>
      </c>
      <c r="S31" s="4" t="s">
        <v>57</v>
      </c>
      <c r="T31" s="4">
        <v>4.9383999999999997</v>
      </c>
      <c r="U31" s="4">
        <v>524284.13073708903</v>
      </c>
      <c r="V31" s="4">
        <v>4.9656166666666701</v>
      </c>
      <c r="W31" s="4">
        <v>1466.99962605664</v>
      </c>
      <c r="X31" s="4">
        <v>2.7981003811696401E-3</v>
      </c>
      <c r="Y31" s="4">
        <v>0.83553094405347395</v>
      </c>
      <c r="Z31" s="4">
        <v>0.83553094405347395</v>
      </c>
      <c r="AA31" s="4" t="s">
        <v>57</v>
      </c>
      <c r="AB31" s="4">
        <v>4.9383999999999997</v>
      </c>
      <c r="AC31" s="4">
        <v>524284.13073708903</v>
      </c>
      <c r="AD31" s="4">
        <v>6.0250500000000002</v>
      </c>
      <c r="AE31" s="4">
        <v>668.18582574630102</v>
      </c>
      <c r="AF31" s="4">
        <v>1.2744727268530901E-3</v>
      </c>
      <c r="AG31" s="4">
        <v>9.5384755374662705E-2</v>
      </c>
      <c r="AH31" s="4">
        <v>9.5384755374662705E-2</v>
      </c>
      <c r="AI31" s="4" t="s">
        <v>57</v>
      </c>
      <c r="AJ31" s="4">
        <v>4.9383999999999997</v>
      </c>
      <c r="AK31" s="4">
        <v>524284.13073708903</v>
      </c>
      <c r="AL31" s="4">
        <v>6.1686166666666704</v>
      </c>
      <c r="AM31" s="4">
        <v>303.70011694043001</v>
      </c>
      <c r="AN31" s="4">
        <v>5.7926627783575998E-4</v>
      </c>
      <c r="AO31" s="4">
        <v>1.24186954283409</v>
      </c>
      <c r="AP31" s="4">
        <v>1.24186954283409</v>
      </c>
      <c r="AQ31" s="4" t="s">
        <v>57</v>
      </c>
      <c r="AR31" s="4">
        <v>4.9383999999999997</v>
      </c>
      <c r="AS31" s="4">
        <v>524284.13073708903</v>
      </c>
      <c r="AT31" s="4">
        <v>6.6395</v>
      </c>
      <c r="AU31" s="4">
        <v>37118.995999999701</v>
      </c>
      <c r="AV31" s="4">
        <v>9.0044006297137005E-2</v>
      </c>
      <c r="AW31" s="4" t="s">
        <v>196</v>
      </c>
      <c r="AX31" s="4" t="s">
        <v>196</v>
      </c>
      <c r="AY31" s="4" t="s">
        <v>57</v>
      </c>
      <c r="AZ31" s="4">
        <v>10.0329333333333</v>
      </c>
      <c r="BA31" s="4">
        <v>412231.724536005</v>
      </c>
      <c r="BB31" s="4">
        <v>7.4217833333333303</v>
      </c>
      <c r="BC31" s="4">
        <v>0</v>
      </c>
      <c r="BD31" s="4">
        <v>0</v>
      </c>
      <c r="BE31" s="4">
        <v>0</v>
      </c>
      <c r="BF31" s="4">
        <v>0</v>
      </c>
      <c r="BG31" s="4" t="s">
        <v>57</v>
      </c>
      <c r="BH31" s="4">
        <v>7.6486000000000001</v>
      </c>
      <c r="BI31" s="4">
        <v>264513.17257529998</v>
      </c>
      <c r="BJ31" s="4">
        <v>7.6995166666666703</v>
      </c>
      <c r="BK31" s="4">
        <v>320.71335989533202</v>
      </c>
      <c r="BL31" s="4">
        <v>1.21246649750131E-3</v>
      </c>
      <c r="BM31" s="4">
        <v>0</v>
      </c>
      <c r="BN31" s="4">
        <v>0</v>
      </c>
      <c r="BO31" s="4" t="s">
        <v>57</v>
      </c>
      <c r="BP31" s="4">
        <v>7.6486000000000001</v>
      </c>
      <c r="BQ31" s="4">
        <v>264513.17257529998</v>
      </c>
      <c r="BR31" s="4">
        <v>8.5419833333333308</v>
      </c>
      <c r="BS31" s="4">
        <v>279.82532852911299</v>
      </c>
      <c r="BT31" s="4">
        <v>1.0578880658559801E-3</v>
      </c>
      <c r="BU31" s="4">
        <v>0</v>
      </c>
      <c r="BV31" s="4">
        <v>0</v>
      </c>
      <c r="BW31" s="4" t="s">
        <v>57</v>
      </c>
      <c r="BX31" s="4">
        <v>7.6486000000000001</v>
      </c>
      <c r="BY31" s="4">
        <v>264513.17257529998</v>
      </c>
      <c r="BZ31" s="4">
        <v>8.9076666666666693</v>
      </c>
      <c r="CA31" s="4">
        <v>0</v>
      </c>
      <c r="CB31" s="4">
        <v>0</v>
      </c>
      <c r="CC31" s="4">
        <v>93.368584965426706</v>
      </c>
      <c r="CD31" s="4">
        <v>93.368584965426706</v>
      </c>
      <c r="CE31" s="4" t="s">
        <v>57</v>
      </c>
      <c r="CF31" s="4">
        <v>10.0329333333333</v>
      </c>
      <c r="CG31" s="4">
        <v>412231.724536005</v>
      </c>
      <c r="CH31" s="4">
        <v>9.8661499999999993</v>
      </c>
      <c r="CI31" s="4">
        <v>214.31036871040001</v>
      </c>
      <c r="CJ31" s="4">
        <v>5.1987839837319997E-4</v>
      </c>
      <c r="CK31" s="4">
        <v>3.2972669440553899</v>
      </c>
      <c r="CL31" s="4">
        <v>3.2972669440553899</v>
      </c>
      <c r="CM31" s="4" t="s">
        <v>57</v>
      </c>
      <c r="CN31" s="4">
        <v>10.0329333333333</v>
      </c>
      <c r="CO31" s="4">
        <v>412231.724536005</v>
      </c>
      <c r="CP31" s="4">
        <v>10.06535</v>
      </c>
      <c r="CQ31" s="4">
        <v>1463.08485482944</v>
      </c>
      <c r="CR31" s="4">
        <v>3.54918063736176E-3</v>
      </c>
      <c r="CS31" s="4">
        <v>3.7058509139962599</v>
      </c>
      <c r="CT31" s="4">
        <v>3.7058509139962599</v>
      </c>
      <c r="CU31" s="4" t="s">
        <v>57</v>
      </c>
      <c r="CV31" s="4">
        <v>10.0329333333333</v>
      </c>
      <c r="CW31" s="4">
        <v>412231.724536005</v>
      </c>
      <c r="CX31" s="4">
        <v>10.120950000000001</v>
      </c>
      <c r="CY31" s="4">
        <v>65500.844562219201</v>
      </c>
      <c r="CZ31" s="4">
        <v>0.158893264791653</v>
      </c>
      <c r="DA31" s="4" t="s">
        <v>57</v>
      </c>
      <c r="DB31" s="4" t="s">
        <v>57</v>
      </c>
      <c r="DC31" s="4" t="s">
        <v>57</v>
      </c>
      <c r="DD31" s="4">
        <v>10.0329333333333</v>
      </c>
      <c r="DE31" s="4">
        <v>412231.724536005</v>
      </c>
      <c r="DF31" s="4">
        <v>10.1533833333333</v>
      </c>
      <c r="DG31" s="4">
        <v>215.348612052368</v>
      </c>
      <c r="DH31" s="4">
        <v>5.22396989932682E-4</v>
      </c>
      <c r="DI31" s="4">
        <v>0.97178366720757403</v>
      </c>
      <c r="DJ31" s="4">
        <v>0.97178366720757403</v>
      </c>
      <c r="DK31" s="4" t="s">
        <v>57</v>
      </c>
      <c r="DL31" s="4">
        <v>10.0329333333333</v>
      </c>
      <c r="DM31" s="4">
        <v>412231.724536005</v>
      </c>
      <c r="DN31" s="4">
        <v>11.99255</v>
      </c>
      <c r="DO31" s="4">
        <v>706.30348418675203</v>
      </c>
      <c r="DP31" s="4">
        <v>1.5343444296344801E-3</v>
      </c>
      <c r="DQ31" s="4">
        <v>0.37415731336792302</v>
      </c>
      <c r="DR31" s="4">
        <v>0.37415731336792302</v>
      </c>
      <c r="DS31" s="4" t="s">
        <v>57</v>
      </c>
      <c r="DT31" s="4">
        <v>14.44415</v>
      </c>
      <c r="DU31" s="4">
        <v>460329.16113561997</v>
      </c>
      <c r="DV31" s="4">
        <v>12.3075666666667</v>
      </c>
      <c r="DW31" s="4">
        <v>90387.131000000096</v>
      </c>
      <c r="DX31" s="4">
        <v>0.21926291845135601</v>
      </c>
      <c r="DY31" s="4">
        <v>18677367.7269294</v>
      </c>
      <c r="DZ31" s="4">
        <v>18677367.7269294</v>
      </c>
      <c r="EA31" s="4" t="s">
        <v>57</v>
      </c>
      <c r="EB31" s="4">
        <v>10.0329333333333</v>
      </c>
      <c r="EC31" s="4">
        <v>412231.724536005</v>
      </c>
      <c r="ED31" s="4">
        <v>12.34</v>
      </c>
      <c r="EE31" s="4">
        <v>861.521999999993</v>
      </c>
      <c r="EF31" s="4">
        <v>1.87153470328632E-3</v>
      </c>
      <c r="EG31" s="4">
        <v>2.6725021966858802</v>
      </c>
      <c r="EH31" s="4">
        <v>2.6725021966858802</v>
      </c>
      <c r="EI31" s="4" t="s">
        <v>57</v>
      </c>
      <c r="EJ31" s="4">
        <v>14.44415</v>
      </c>
      <c r="EK31" s="4">
        <v>460329.16113561997</v>
      </c>
      <c r="EL31" s="4">
        <v>12.7021</v>
      </c>
      <c r="EM31" s="4">
        <v>80410.913505480203</v>
      </c>
      <c r="EN31" s="4">
        <v>0.17468133738716199</v>
      </c>
      <c r="EO31" s="4">
        <v>32927969.872356098</v>
      </c>
      <c r="EP31" s="4">
        <v>32927969.872356098</v>
      </c>
      <c r="EQ31" s="4" t="s">
        <v>57</v>
      </c>
      <c r="ER31" s="4">
        <v>14.44415</v>
      </c>
      <c r="ES31" s="4">
        <v>460329.16113561997</v>
      </c>
      <c r="ET31" s="4" t="s">
        <v>57</v>
      </c>
      <c r="EU31" s="4" t="s">
        <v>57</v>
      </c>
      <c r="EV31" s="4" t="s">
        <v>57</v>
      </c>
      <c r="EW31" s="4" t="s">
        <v>57</v>
      </c>
      <c r="EX31" s="4" t="s">
        <v>57</v>
      </c>
      <c r="EY31" s="4" t="s">
        <v>57</v>
      </c>
      <c r="EZ31" s="4">
        <v>10.0329333333333</v>
      </c>
      <c r="FA31" s="4">
        <v>412231.724536005</v>
      </c>
      <c r="FB31" s="4">
        <v>14.3875833333333</v>
      </c>
      <c r="FC31" s="4">
        <v>81628.404455345793</v>
      </c>
      <c r="FD31" s="4">
        <v>0.17732616429072301</v>
      </c>
      <c r="FE31" s="4" t="s">
        <v>57</v>
      </c>
      <c r="FF31" s="4" t="s">
        <v>57</v>
      </c>
      <c r="FG31" s="4" t="s">
        <v>57</v>
      </c>
      <c r="FH31" s="4">
        <v>14.44415</v>
      </c>
      <c r="FI31" s="4">
        <v>460329.16113561997</v>
      </c>
      <c r="FJ31" s="4">
        <v>14.44415</v>
      </c>
      <c r="FK31" s="4">
        <v>1708.6920604325601</v>
      </c>
      <c r="FL31" s="4">
        <v>3.7118918476015299E-3</v>
      </c>
      <c r="FM31" s="4">
        <v>1.04330672357837</v>
      </c>
      <c r="FN31" s="4">
        <v>1.04330672357837</v>
      </c>
      <c r="FO31" s="4" t="s">
        <v>57</v>
      </c>
      <c r="FP31" s="4">
        <v>14.44415</v>
      </c>
      <c r="FQ31" s="4">
        <v>460329.16113561997</v>
      </c>
      <c r="FR31" s="4">
        <v>14.4894</v>
      </c>
      <c r="FS31" s="4">
        <v>704.73777989707003</v>
      </c>
      <c r="FT31" s="4">
        <v>1.53094315849663E-3</v>
      </c>
      <c r="FU31" s="4">
        <v>0</v>
      </c>
      <c r="FV31" s="4">
        <v>0</v>
      </c>
      <c r="FW31" s="4" t="s">
        <v>57</v>
      </c>
      <c r="FX31" s="4">
        <v>14.44415</v>
      </c>
      <c r="FY31" s="4">
        <v>460329.16113561997</v>
      </c>
      <c r="FZ31" s="4">
        <v>16.502933333333299</v>
      </c>
      <c r="GA31" s="4">
        <v>1248.1576038538899</v>
      </c>
      <c r="GB31" s="4">
        <v>2.9676108513494301E-3</v>
      </c>
      <c r="GC31" s="4">
        <v>1.03747970049256</v>
      </c>
      <c r="GD31" s="4">
        <v>1.03747970049256</v>
      </c>
      <c r="GE31" s="4" t="s">
        <v>57</v>
      </c>
      <c r="GF31" s="4">
        <v>17.1213333333333</v>
      </c>
      <c r="GG31" s="4">
        <v>420593.42224278703</v>
      </c>
      <c r="GH31" s="4">
        <v>17.015750000000001</v>
      </c>
      <c r="GI31" s="4">
        <v>271.918000000002</v>
      </c>
      <c r="GJ31" s="4">
        <v>6.46510348521422E-4</v>
      </c>
      <c r="GK31" s="4">
        <v>1.2515120544882501</v>
      </c>
      <c r="GL31" s="4">
        <v>1.2515120544882501</v>
      </c>
      <c r="GM31" s="4" t="s">
        <v>57</v>
      </c>
      <c r="GN31" s="4">
        <v>17.1213333333333</v>
      </c>
      <c r="GO31" s="4">
        <v>420593.42224278703</v>
      </c>
      <c r="GP31" s="4">
        <v>18.976500000000001</v>
      </c>
      <c r="GQ31" s="4">
        <v>615.09503999999799</v>
      </c>
      <c r="GR31" s="4">
        <v>1.4624456957030899E-3</v>
      </c>
      <c r="GS31" s="4">
        <v>0.302223789830943</v>
      </c>
      <c r="GT31" s="4">
        <v>0.302223789830943</v>
      </c>
      <c r="GU31" s="4" t="s">
        <v>57</v>
      </c>
      <c r="GV31" s="4">
        <v>17.1213333333333</v>
      </c>
      <c r="GW31" s="4">
        <v>420593.42224278703</v>
      </c>
      <c r="GX31" s="4">
        <v>19.040600000000001</v>
      </c>
      <c r="GY31" s="4">
        <v>498.01550000000702</v>
      </c>
      <c r="GZ31" s="4">
        <v>1.1840781944338801E-3</v>
      </c>
      <c r="HA31" s="4">
        <v>1.30608265964717</v>
      </c>
      <c r="HB31" s="4">
        <v>1.30608265964717</v>
      </c>
      <c r="HC31" s="4" t="s">
        <v>57</v>
      </c>
      <c r="HD31" s="4">
        <v>17.1213333333333</v>
      </c>
      <c r="HE31" s="4">
        <v>420593.42224278703</v>
      </c>
      <c r="HF31" s="4">
        <v>19.3837333333333</v>
      </c>
      <c r="HG31" s="4">
        <v>681.46550000000104</v>
      </c>
      <c r="HH31" s="4">
        <v>1.6202476405031E-3</v>
      </c>
      <c r="HI31" s="4">
        <v>0.38159221690461298</v>
      </c>
      <c r="HJ31" s="4">
        <v>0.38159221690461298</v>
      </c>
      <c r="HK31" s="4" t="s">
        <v>57</v>
      </c>
      <c r="HL31" s="4">
        <v>17.1213333333333</v>
      </c>
      <c r="HM31" s="4">
        <v>420593.42224278703</v>
      </c>
    </row>
    <row r="32" spans="1:221" x14ac:dyDescent="0.2">
      <c r="A32" s="2"/>
      <c r="B32" s="2"/>
      <c r="C32" s="2" t="s">
        <v>20</v>
      </c>
      <c r="D32" s="2" t="s">
        <v>34</v>
      </c>
      <c r="E32" s="2" t="s">
        <v>106</v>
      </c>
      <c r="F32" s="2" t="s">
        <v>57</v>
      </c>
      <c r="G32" s="3">
        <v>42528.822222222203</v>
      </c>
      <c r="H32" s="4">
        <v>3.2823000000000002</v>
      </c>
      <c r="I32" s="4">
        <v>239772.32239197599</v>
      </c>
      <c r="J32" s="4">
        <v>0</v>
      </c>
      <c r="K32" s="4">
        <v>50771.605959994202</v>
      </c>
      <c r="L32" s="4">
        <v>50771.605959994202</v>
      </c>
      <c r="M32" s="4" t="s">
        <v>57</v>
      </c>
      <c r="N32" s="4">
        <v>3.9803333333333302</v>
      </c>
      <c r="O32" s="4">
        <v>5548.7366669271696</v>
      </c>
      <c r="P32" s="4">
        <v>9.7582772110016407E-3</v>
      </c>
      <c r="Q32" s="4" t="s">
        <v>196</v>
      </c>
      <c r="R32" s="4" t="s">
        <v>196</v>
      </c>
      <c r="S32" s="4" t="s">
        <v>57</v>
      </c>
      <c r="T32" s="4">
        <v>4.9357833333333296</v>
      </c>
      <c r="U32" s="4">
        <v>568618.47096037003</v>
      </c>
      <c r="V32" s="4">
        <v>4.9654833333333297</v>
      </c>
      <c r="W32" s="4">
        <v>699.19619999999702</v>
      </c>
      <c r="X32" s="4">
        <v>1.2296403224803601E-3</v>
      </c>
      <c r="Y32" s="4">
        <v>0</v>
      </c>
      <c r="Z32" s="4">
        <v>0</v>
      </c>
      <c r="AA32" s="4" t="s">
        <v>57</v>
      </c>
      <c r="AB32" s="4">
        <v>4.9357833333333296</v>
      </c>
      <c r="AC32" s="4">
        <v>568618.47096037003</v>
      </c>
      <c r="AD32" s="4">
        <v>6.0249166666666696</v>
      </c>
      <c r="AE32" s="4">
        <v>250.63172990920799</v>
      </c>
      <c r="AF32" s="4">
        <v>4.4077310658920902E-4</v>
      </c>
      <c r="AG32" s="4">
        <v>0</v>
      </c>
      <c r="AH32" s="4">
        <v>0</v>
      </c>
      <c r="AI32" s="4" t="s">
        <v>57</v>
      </c>
      <c r="AJ32" s="4">
        <v>4.9357833333333296</v>
      </c>
      <c r="AK32" s="4">
        <v>568618.47096037003</v>
      </c>
      <c r="AL32" s="4">
        <v>6.1660000000000004</v>
      </c>
      <c r="AM32" s="4">
        <v>110.98124742418</v>
      </c>
      <c r="AN32" s="4">
        <v>1.9517700020672501E-4</v>
      </c>
      <c r="AO32" s="4">
        <v>0.48300896668674997</v>
      </c>
      <c r="AP32" s="4">
        <v>0.48300896668674997</v>
      </c>
      <c r="AQ32" s="4" t="s">
        <v>57</v>
      </c>
      <c r="AR32" s="4">
        <v>4.9357833333333296</v>
      </c>
      <c r="AS32" s="4">
        <v>568618.47096037003</v>
      </c>
      <c r="AT32" s="4">
        <v>6.6393666666666702</v>
      </c>
      <c r="AU32" s="4">
        <v>15741.6259999999</v>
      </c>
      <c r="AV32" s="4">
        <v>3.4437733994837801E-2</v>
      </c>
      <c r="AW32" s="4" t="s">
        <v>196</v>
      </c>
      <c r="AX32" s="4" t="s">
        <v>196</v>
      </c>
      <c r="AY32" s="4" t="s">
        <v>57</v>
      </c>
      <c r="AZ32" s="4">
        <v>10.028166666666699</v>
      </c>
      <c r="BA32" s="4">
        <v>457104.00116219901</v>
      </c>
      <c r="BB32" s="4">
        <v>7.7873333333333301</v>
      </c>
      <c r="BC32" s="4">
        <v>0</v>
      </c>
      <c r="BD32" s="4">
        <v>0</v>
      </c>
      <c r="BE32" s="4">
        <v>0</v>
      </c>
      <c r="BF32" s="4">
        <v>0</v>
      </c>
      <c r="BG32" s="4" t="s">
        <v>57</v>
      </c>
      <c r="BH32" s="4">
        <v>7.6484666666666703</v>
      </c>
      <c r="BI32" s="4">
        <v>287678.83052713802</v>
      </c>
      <c r="BJ32" s="4">
        <v>7.6993833333333299</v>
      </c>
      <c r="BK32" s="4">
        <v>110.488153846153</v>
      </c>
      <c r="BL32" s="4">
        <v>3.8406772456526101E-4</v>
      </c>
      <c r="BM32" s="4">
        <v>0</v>
      </c>
      <c r="BN32" s="4">
        <v>0</v>
      </c>
      <c r="BO32" s="4" t="s">
        <v>57</v>
      </c>
      <c r="BP32" s="4">
        <v>7.6484666666666703</v>
      </c>
      <c r="BQ32" s="4">
        <v>287678.83052713802</v>
      </c>
      <c r="BR32" s="4">
        <v>8.5372166666666693</v>
      </c>
      <c r="BS32" s="4">
        <v>139.952143442303</v>
      </c>
      <c r="BT32" s="4">
        <v>4.8648745959463499E-4</v>
      </c>
      <c r="BU32" s="4">
        <v>0</v>
      </c>
      <c r="BV32" s="4">
        <v>0</v>
      </c>
      <c r="BW32" s="4" t="s">
        <v>57</v>
      </c>
      <c r="BX32" s="4">
        <v>7.6484666666666703</v>
      </c>
      <c r="BY32" s="4">
        <v>287678.83052713802</v>
      </c>
      <c r="BZ32" s="4">
        <v>8.9075333333333298</v>
      </c>
      <c r="CA32" s="4">
        <v>0</v>
      </c>
      <c r="CB32" s="4">
        <v>0</v>
      </c>
      <c r="CC32" s="4">
        <v>93.368584965426706</v>
      </c>
      <c r="CD32" s="4">
        <v>93.368584965426706</v>
      </c>
      <c r="CE32" s="4" t="s">
        <v>57</v>
      </c>
      <c r="CF32" s="4">
        <v>10.028166666666699</v>
      </c>
      <c r="CG32" s="4">
        <v>457104.00116219901</v>
      </c>
      <c r="CH32" s="4">
        <v>9.8613833333333307</v>
      </c>
      <c r="CI32" s="4">
        <v>212.45059212852101</v>
      </c>
      <c r="CJ32" s="4">
        <v>4.6477517498941099E-4</v>
      </c>
      <c r="CK32" s="4">
        <v>1.6366352367994701</v>
      </c>
      <c r="CL32" s="4">
        <v>1.6366352367994701</v>
      </c>
      <c r="CM32" s="4" t="s">
        <v>57</v>
      </c>
      <c r="CN32" s="4">
        <v>10.028166666666699</v>
      </c>
      <c r="CO32" s="4">
        <v>457104.00116219901</v>
      </c>
      <c r="CP32" s="4">
        <v>10.069850000000001</v>
      </c>
      <c r="CQ32" s="4">
        <v>1329.4925294735899</v>
      </c>
      <c r="CR32" s="4">
        <v>2.9085121243597198E-3</v>
      </c>
      <c r="CS32" s="4">
        <v>3.0902461192450401</v>
      </c>
      <c r="CT32" s="4">
        <v>3.0902461192450401</v>
      </c>
      <c r="CU32" s="4" t="s">
        <v>57</v>
      </c>
      <c r="CV32" s="4">
        <v>10.028166666666699</v>
      </c>
      <c r="CW32" s="4">
        <v>457104.00116219901</v>
      </c>
      <c r="CX32" s="4">
        <v>10.1208166666667</v>
      </c>
      <c r="CY32" s="4">
        <v>32844.240354790803</v>
      </c>
      <c r="CZ32" s="4">
        <v>7.1852883088494995E-2</v>
      </c>
      <c r="DA32" s="4" t="s">
        <v>57</v>
      </c>
      <c r="DB32" s="4" t="s">
        <v>57</v>
      </c>
      <c r="DC32" s="4" t="s">
        <v>57</v>
      </c>
      <c r="DD32" s="4">
        <v>10.028166666666699</v>
      </c>
      <c r="DE32" s="4">
        <v>457104.00116219901</v>
      </c>
      <c r="DF32" s="4">
        <v>10.15325</v>
      </c>
      <c r="DG32" s="4">
        <v>0</v>
      </c>
      <c r="DH32" s="4">
        <v>0</v>
      </c>
      <c r="DI32" s="4">
        <v>0.21872089056428501</v>
      </c>
      <c r="DJ32" s="4">
        <v>0.21872089056428501</v>
      </c>
      <c r="DK32" s="4" t="s">
        <v>57</v>
      </c>
      <c r="DL32" s="4">
        <v>10.028166666666699</v>
      </c>
      <c r="DM32" s="4">
        <v>457104.00116219901</v>
      </c>
      <c r="DN32" s="4">
        <v>11.992416666666699</v>
      </c>
      <c r="DO32" s="4">
        <v>528.478000000012</v>
      </c>
      <c r="DP32" s="4">
        <v>1.03258585742151E-3</v>
      </c>
      <c r="DQ32" s="4">
        <v>0</v>
      </c>
      <c r="DR32" s="4">
        <v>0</v>
      </c>
      <c r="DS32" s="4" t="s">
        <v>57</v>
      </c>
      <c r="DT32" s="4">
        <v>14.4440166666667</v>
      </c>
      <c r="DU32" s="4">
        <v>511800.54055716499</v>
      </c>
      <c r="DV32" s="4">
        <v>12.3074333333333</v>
      </c>
      <c r="DW32" s="4">
        <v>55154.404000000999</v>
      </c>
      <c r="DX32" s="4">
        <v>0.120660514586986</v>
      </c>
      <c r="DY32" s="4">
        <v>10277872.978738699</v>
      </c>
      <c r="DZ32" s="4">
        <v>10277872.978738699</v>
      </c>
      <c r="EA32" s="4" t="s">
        <v>57</v>
      </c>
      <c r="EB32" s="4">
        <v>10.028166666666699</v>
      </c>
      <c r="EC32" s="4">
        <v>457104.00116219901</v>
      </c>
      <c r="ED32" s="4">
        <v>12.335233333333299</v>
      </c>
      <c r="EE32" s="4">
        <v>600.77784163955903</v>
      </c>
      <c r="EF32" s="4">
        <v>1.17385151837771E-3</v>
      </c>
      <c r="EG32" s="4">
        <v>1.9835155315841599</v>
      </c>
      <c r="EH32" s="4">
        <v>1.9835155315841599</v>
      </c>
      <c r="EI32" s="4" t="s">
        <v>57</v>
      </c>
      <c r="EJ32" s="4">
        <v>14.4440166666667</v>
      </c>
      <c r="EK32" s="4">
        <v>511800.54055716499</v>
      </c>
      <c r="EL32" s="4">
        <v>12.705733333333299</v>
      </c>
      <c r="EM32" s="4">
        <v>51845.880148338903</v>
      </c>
      <c r="EN32" s="4">
        <v>0.101300948396611</v>
      </c>
      <c r="EO32" s="4">
        <v>19088806.049608</v>
      </c>
      <c r="EP32" s="4">
        <v>19088806.049608</v>
      </c>
      <c r="EQ32" s="4" t="s">
        <v>57</v>
      </c>
      <c r="ER32" s="4">
        <v>14.4440166666667</v>
      </c>
      <c r="ES32" s="4">
        <v>511800.54055716499</v>
      </c>
      <c r="ET32" s="4" t="s">
        <v>57</v>
      </c>
      <c r="EU32" s="4" t="s">
        <v>57</v>
      </c>
      <c r="EV32" s="4" t="s">
        <v>57</v>
      </c>
      <c r="EW32" s="4" t="s">
        <v>57</v>
      </c>
      <c r="EX32" s="4" t="s">
        <v>57</v>
      </c>
      <c r="EY32" s="4" t="s">
        <v>57</v>
      </c>
      <c r="EZ32" s="4">
        <v>10.028166666666699</v>
      </c>
      <c r="FA32" s="4">
        <v>457104.00116219901</v>
      </c>
      <c r="FB32" s="4">
        <v>14.3912333333333</v>
      </c>
      <c r="FC32" s="4">
        <v>41612.3966695977</v>
      </c>
      <c r="FD32" s="4">
        <v>8.1305886516448198E-2</v>
      </c>
      <c r="FE32" s="4" t="s">
        <v>57</v>
      </c>
      <c r="FF32" s="4" t="s">
        <v>57</v>
      </c>
      <c r="FG32" s="4" t="s">
        <v>57</v>
      </c>
      <c r="FH32" s="4">
        <v>14.4440166666667</v>
      </c>
      <c r="FI32" s="4">
        <v>511800.54055716499</v>
      </c>
      <c r="FJ32" s="4">
        <v>14.4440166666667</v>
      </c>
      <c r="FK32" s="4">
        <v>1442.8841225777901</v>
      </c>
      <c r="FL32" s="4">
        <v>2.81923133767505E-3</v>
      </c>
      <c r="FM32" s="4">
        <v>0</v>
      </c>
      <c r="FN32" s="4">
        <v>0</v>
      </c>
      <c r="FO32" s="4" t="s">
        <v>57</v>
      </c>
      <c r="FP32" s="4">
        <v>14.4440166666667</v>
      </c>
      <c r="FQ32" s="4">
        <v>511800.54055716499</v>
      </c>
      <c r="FR32" s="4">
        <v>14.493033333333299</v>
      </c>
      <c r="FS32" s="4">
        <v>387.80661713243398</v>
      </c>
      <c r="FT32" s="4">
        <v>7.5772998737018405E-4</v>
      </c>
      <c r="FU32" s="4">
        <v>0</v>
      </c>
      <c r="FV32" s="4">
        <v>0</v>
      </c>
      <c r="FW32" s="4" t="s">
        <v>57</v>
      </c>
      <c r="FX32" s="4">
        <v>14.4440166666667</v>
      </c>
      <c r="FY32" s="4">
        <v>511800.54055716499</v>
      </c>
      <c r="FZ32" s="4">
        <v>16.4424833333333</v>
      </c>
      <c r="GA32" s="4">
        <v>645.641631221186</v>
      </c>
      <c r="GB32" s="4">
        <v>1.22596931865583E-3</v>
      </c>
      <c r="GC32" s="4">
        <v>0.165218605599152</v>
      </c>
      <c r="GD32" s="4">
        <v>0.165218605599152</v>
      </c>
      <c r="GE32" s="4" t="s">
        <v>57</v>
      </c>
      <c r="GF32" s="4">
        <v>17.124966666666701</v>
      </c>
      <c r="GG32" s="4">
        <v>526637.67469244497</v>
      </c>
      <c r="GH32" s="4">
        <v>17.124966666666701</v>
      </c>
      <c r="GI32" s="4">
        <v>0</v>
      </c>
      <c r="GJ32" s="4">
        <v>0</v>
      </c>
      <c r="GK32" s="4">
        <v>0.41588924532450799</v>
      </c>
      <c r="GL32" s="4">
        <v>0.41588924532450799</v>
      </c>
      <c r="GM32" s="4" t="s">
        <v>57</v>
      </c>
      <c r="GN32" s="4">
        <v>17.124966666666701</v>
      </c>
      <c r="GO32" s="4">
        <v>526637.67469244497</v>
      </c>
      <c r="GP32" s="4">
        <v>18.965066666666701</v>
      </c>
      <c r="GQ32" s="4">
        <v>294.76949999999698</v>
      </c>
      <c r="GR32" s="4">
        <v>5.5971973553191399E-4</v>
      </c>
      <c r="GS32" s="4">
        <v>0</v>
      </c>
      <c r="GT32" s="4">
        <v>0</v>
      </c>
      <c r="GU32" s="4" t="s">
        <v>57</v>
      </c>
      <c r="GV32" s="4">
        <v>17.124966666666701</v>
      </c>
      <c r="GW32" s="4">
        <v>526637.67469244497</v>
      </c>
      <c r="GX32" s="4">
        <v>19.040483333333299</v>
      </c>
      <c r="GY32" s="4">
        <v>209.624441414551</v>
      </c>
      <c r="GZ32" s="4">
        <v>3.9804300278549498E-4</v>
      </c>
      <c r="HA32" s="4">
        <v>0.68943016749998998</v>
      </c>
      <c r="HB32" s="4">
        <v>0.68943016749998998</v>
      </c>
      <c r="HC32" s="4" t="s">
        <v>57</v>
      </c>
      <c r="HD32" s="4">
        <v>17.124966666666701</v>
      </c>
      <c r="HE32" s="4">
        <v>526637.67469244497</v>
      </c>
      <c r="HF32" s="4">
        <v>19.376066666666699</v>
      </c>
      <c r="HG32" s="4">
        <v>281.40821259850401</v>
      </c>
      <c r="HH32" s="4">
        <v>5.3434880587084003E-4</v>
      </c>
      <c r="HI32" s="4">
        <v>0</v>
      </c>
      <c r="HJ32" s="4">
        <v>0</v>
      </c>
      <c r="HK32" s="4" t="s">
        <v>57</v>
      </c>
      <c r="HL32" s="4">
        <v>17.124966666666701</v>
      </c>
      <c r="HM32" s="4">
        <v>526637.67469244497</v>
      </c>
    </row>
    <row r="33" spans="1:221" x14ac:dyDescent="0.2">
      <c r="A33" s="2"/>
      <c r="B33" s="2"/>
      <c r="C33" s="2" t="s">
        <v>71</v>
      </c>
      <c r="D33" s="2" t="s">
        <v>151</v>
      </c>
      <c r="E33" s="2" t="s">
        <v>106</v>
      </c>
      <c r="F33" s="2" t="s">
        <v>57</v>
      </c>
      <c r="G33" s="3">
        <v>42528.843055555597</v>
      </c>
      <c r="H33" s="4">
        <v>3.2750833333333298</v>
      </c>
      <c r="I33" s="4">
        <v>218168.09095688199</v>
      </c>
      <c r="J33" s="4">
        <v>0</v>
      </c>
      <c r="K33" s="4">
        <v>33971.779802175297</v>
      </c>
      <c r="L33" s="4">
        <v>33971.779802175297</v>
      </c>
      <c r="M33" s="4" t="s">
        <v>57</v>
      </c>
      <c r="N33" s="4">
        <v>3.9805333333333301</v>
      </c>
      <c r="O33" s="4">
        <v>5058.2704607789601</v>
      </c>
      <c r="P33" s="4">
        <v>9.6586381928331199E-3</v>
      </c>
      <c r="Q33" s="4" t="s">
        <v>196</v>
      </c>
      <c r="R33" s="4" t="s">
        <v>196</v>
      </c>
      <c r="S33" s="4" t="s">
        <v>57</v>
      </c>
      <c r="T33" s="4">
        <v>4.9359999999999999</v>
      </c>
      <c r="U33" s="4">
        <v>523704.31108313898</v>
      </c>
      <c r="V33" s="4">
        <v>4.9632333333333296</v>
      </c>
      <c r="W33" s="4">
        <v>539.919999999997</v>
      </c>
      <c r="X33" s="4">
        <v>1.0309634436335301E-3</v>
      </c>
      <c r="Y33" s="4">
        <v>0</v>
      </c>
      <c r="Z33" s="4">
        <v>0</v>
      </c>
      <c r="AA33" s="4" t="s">
        <v>57</v>
      </c>
      <c r="AB33" s="4">
        <v>4.9359999999999999</v>
      </c>
      <c r="AC33" s="4">
        <v>523704.31108313898</v>
      </c>
      <c r="AD33" s="4">
        <v>6.0226499999999996</v>
      </c>
      <c r="AE33" s="4">
        <v>220.80392714304</v>
      </c>
      <c r="AF33" s="4">
        <v>4.2161945676247602E-4</v>
      </c>
      <c r="AG33" s="4">
        <v>0</v>
      </c>
      <c r="AH33" s="4">
        <v>0</v>
      </c>
      <c r="AI33" s="4" t="s">
        <v>57</v>
      </c>
      <c r="AJ33" s="4">
        <v>4.9359999999999999</v>
      </c>
      <c r="AK33" s="4">
        <v>523704.31108313898</v>
      </c>
      <c r="AL33" s="4">
        <v>6.1686833333333304</v>
      </c>
      <c r="AM33" s="4">
        <v>101.384147357632</v>
      </c>
      <c r="AN33" s="4">
        <v>1.9359043874958101E-4</v>
      </c>
      <c r="AO33" s="4">
        <v>0.47987433364285498</v>
      </c>
      <c r="AP33" s="4">
        <v>0.47987433364285498</v>
      </c>
      <c r="AQ33" s="4" t="s">
        <v>57</v>
      </c>
      <c r="AR33" s="4">
        <v>4.9359999999999999</v>
      </c>
      <c r="AS33" s="4">
        <v>523704.31108313898</v>
      </c>
      <c r="AT33" s="4">
        <v>6.63493333333333</v>
      </c>
      <c r="AU33" s="4">
        <v>16793.465000000098</v>
      </c>
      <c r="AV33" s="4">
        <v>4.1502199943771002E-2</v>
      </c>
      <c r="AW33" s="4" t="s">
        <v>196</v>
      </c>
      <c r="AX33" s="4" t="s">
        <v>196</v>
      </c>
      <c r="AY33" s="4" t="s">
        <v>57</v>
      </c>
      <c r="AZ33" s="4">
        <v>10.028366666666701</v>
      </c>
      <c r="BA33" s="4">
        <v>404640.35696306702</v>
      </c>
      <c r="BB33" s="4">
        <v>6.9497166666666699</v>
      </c>
      <c r="BC33" s="4">
        <v>0</v>
      </c>
      <c r="BD33" s="4">
        <v>0</v>
      </c>
      <c r="BE33" s="4">
        <v>0</v>
      </c>
      <c r="BF33" s="4">
        <v>0</v>
      </c>
      <c r="BG33" s="4" t="s">
        <v>57</v>
      </c>
      <c r="BH33" s="4">
        <v>7.64405</v>
      </c>
      <c r="BI33" s="4">
        <v>267251.37034626497</v>
      </c>
      <c r="BJ33" s="4">
        <v>7.6996000000000002</v>
      </c>
      <c r="BK33" s="4">
        <v>117.311097012057</v>
      </c>
      <c r="BL33" s="4">
        <v>4.3895414590414502E-4</v>
      </c>
      <c r="BM33" s="4">
        <v>0</v>
      </c>
      <c r="BN33" s="4">
        <v>0</v>
      </c>
      <c r="BO33" s="4" t="s">
        <v>57</v>
      </c>
      <c r="BP33" s="4">
        <v>7.64405</v>
      </c>
      <c r="BQ33" s="4">
        <v>267251.37034626497</v>
      </c>
      <c r="BR33" s="4">
        <v>8.5374333333333308</v>
      </c>
      <c r="BS33" s="4">
        <v>115.15450000000099</v>
      </c>
      <c r="BT33" s="4">
        <v>4.3088460070681998E-4</v>
      </c>
      <c r="BU33" s="4">
        <v>0</v>
      </c>
      <c r="BV33" s="4">
        <v>0</v>
      </c>
      <c r="BW33" s="4" t="s">
        <v>57</v>
      </c>
      <c r="BX33" s="4">
        <v>7.64405</v>
      </c>
      <c r="BY33" s="4">
        <v>267251.37034626497</v>
      </c>
      <c r="BZ33" s="4">
        <v>8.7133333333333294</v>
      </c>
      <c r="CA33" s="4">
        <v>0</v>
      </c>
      <c r="CB33" s="4">
        <v>0</v>
      </c>
      <c r="CC33" s="4">
        <v>93.368584965426706</v>
      </c>
      <c r="CD33" s="4">
        <v>93.368584965426706</v>
      </c>
      <c r="CE33" s="4" t="s">
        <v>57</v>
      </c>
      <c r="CF33" s="4">
        <v>10.028366666666701</v>
      </c>
      <c r="CG33" s="4">
        <v>404640.35696306702</v>
      </c>
      <c r="CH33" s="4">
        <v>9.8662333333333301</v>
      </c>
      <c r="CI33" s="4">
        <v>180.128491048641</v>
      </c>
      <c r="CJ33" s="4">
        <v>4.45157009055037E-4</v>
      </c>
      <c r="CK33" s="4">
        <v>1.04540760276573</v>
      </c>
      <c r="CL33" s="4">
        <v>1.04540760276573</v>
      </c>
      <c r="CM33" s="4" t="s">
        <v>57</v>
      </c>
      <c r="CN33" s="4">
        <v>10.028366666666701</v>
      </c>
      <c r="CO33" s="4">
        <v>404640.35696306702</v>
      </c>
      <c r="CP33" s="4">
        <v>10.065433333333299</v>
      </c>
      <c r="CQ33" s="4">
        <v>947.92903333333595</v>
      </c>
      <c r="CR33" s="4">
        <v>2.3426458014415398E-3</v>
      </c>
      <c r="CS33" s="4">
        <v>2.5465171634635801</v>
      </c>
      <c r="CT33" s="4">
        <v>2.5465171634635801</v>
      </c>
      <c r="CU33" s="4" t="s">
        <v>57</v>
      </c>
      <c r="CV33" s="4">
        <v>10.028366666666701</v>
      </c>
      <c r="CW33" s="4">
        <v>404640.35696306702</v>
      </c>
      <c r="CX33" s="4">
        <v>10.121033333333299</v>
      </c>
      <c r="CY33" s="4">
        <v>30508.3148161795</v>
      </c>
      <c r="CZ33" s="4">
        <v>7.5396124709735904E-2</v>
      </c>
      <c r="DA33" s="4" t="s">
        <v>57</v>
      </c>
      <c r="DB33" s="4" t="s">
        <v>57</v>
      </c>
      <c r="DC33" s="4" t="s">
        <v>57</v>
      </c>
      <c r="DD33" s="4">
        <v>10.028366666666701</v>
      </c>
      <c r="DE33" s="4">
        <v>404640.35696306702</v>
      </c>
      <c r="DF33" s="4">
        <v>10.148816666666701</v>
      </c>
      <c r="DG33" s="4">
        <v>0</v>
      </c>
      <c r="DH33" s="4">
        <v>0</v>
      </c>
      <c r="DI33" s="4">
        <v>0.21872089056428501</v>
      </c>
      <c r="DJ33" s="4">
        <v>0.21872089056428501</v>
      </c>
      <c r="DK33" s="4" t="s">
        <v>57</v>
      </c>
      <c r="DL33" s="4">
        <v>10.028366666666701</v>
      </c>
      <c r="DM33" s="4">
        <v>404640.35696306702</v>
      </c>
      <c r="DN33" s="4">
        <v>11.988</v>
      </c>
      <c r="DO33" s="4">
        <v>327.40620419176901</v>
      </c>
      <c r="DP33" s="4">
        <v>7.4193527610649096E-4</v>
      </c>
      <c r="DQ33" s="4">
        <v>0</v>
      </c>
      <c r="DR33" s="4">
        <v>0</v>
      </c>
      <c r="DS33" s="4" t="s">
        <v>57</v>
      </c>
      <c r="DT33" s="4">
        <v>14.440466666666699</v>
      </c>
      <c r="DU33" s="4">
        <v>441286.74661477603</v>
      </c>
      <c r="DV33" s="4">
        <v>12.307650000000001</v>
      </c>
      <c r="DW33" s="4">
        <v>59274.904999999599</v>
      </c>
      <c r="DX33" s="4">
        <v>0.14648787245264799</v>
      </c>
      <c r="DY33" s="4">
        <v>12477989.286761699</v>
      </c>
      <c r="DZ33" s="4">
        <v>12477989.286761699</v>
      </c>
      <c r="EA33" s="4" t="s">
        <v>57</v>
      </c>
      <c r="EB33" s="4">
        <v>10.028366666666701</v>
      </c>
      <c r="EC33" s="4">
        <v>404640.35696306702</v>
      </c>
      <c r="ED33" s="4">
        <v>12.33545</v>
      </c>
      <c r="EE33" s="4">
        <v>371.25685499671903</v>
      </c>
      <c r="EF33" s="4">
        <v>8.41305246180008E-4</v>
      </c>
      <c r="EG33" s="4">
        <v>1.6551144004840601</v>
      </c>
      <c r="EH33" s="4">
        <v>1.6551144004840601</v>
      </c>
      <c r="EI33" s="4" t="s">
        <v>57</v>
      </c>
      <c r="EJ33" s="4">
        <v>14.440466666666699</v>
      </c>
      <c r="EK33" s="4">
        <v>441286.74661477603</v>
      </c>
      <c r="EL33" s="4">
        <v>12.7021833333333</v>
      </c>
      <c r="EM33" s="4">
        <v>48716.680944351203</v>
      </c>
      <c r="EN33" s="4">
        <v>0.110396882113658</v>
      </c>
      <c r="EO33" s="4">
        <v>20804252.350216798</v>
      </c>
      <c r="EP33" s="4">
        <v>20804252.350216798</v>
      </c>
      <c r="EQ33" s="4" t="s">
        <v>57</v>
      </c>
      <c r="ER33" s="4">
        <v>14.440466666666699</v>
      </c>
      <c r="ES33" s="4">
        <v>441286.74661477603</v>
      </c>
      <c r="ET33" s="4" t="s">
        <v>57</v>
      </c>
      <c r="EU33" s="4" t="s">
        <v>57</v>
      </c>
      <c r="EV33" s="4" t="s">
        <v>57</v>
      </c>
      <c r="EW33" s="4" t="s">
        <v>57</v>
      </c>
      <c r="EX33" s="4" t="s">
        <v>57</v>
      </c>
      <c r="EY33" s="4" t="s">
        <v>57</v>
      </c>
      <c r="EZ33" s="4">
        <v>10.028366666666701</v>
      </c>
      <c r="FA33" s="4">
        <v>404640.35696306702</v>
      </c>
      <c r="FB33" s="4">
        <v>14.383900000000001</v>
      </c>
      <c r="FC33" s="4">
        <v>46714.0136956934</v>
      </c>
      <c r="FD33" s="4">
        <v>0.105858637391783</v>
      </c>
      <c r="FE33" s="4" t="s">
        <v>57</v>
      </c>
      <c r="FF33" s="4" t="s">
        <v>57</v>
      </c>
      <c r="FG33" s="4" t="s">
        <v>57</v>
      </c>
      <c r="FH33" s="4">
        <v>14.440466666666699</v>
      </c>
      <c r="FI33" s="4">
        <v>441286.74661477603</v>
      </c>
      <c r="FJ33" s="4">
        <v>14.440466666666699</v>
      </c>
      <c r="FK33" s="4">
        <v>1234.7662692307599</v>
      </c>
      <c r="FL33" s="4">
        <v>2.7981041322971199E-3</v>
      </c>
      <c r="FM33" s="4">
        <v>0</v>
      </c>
      <c r="FN33" s="4">
        <v>0</v>
      </c>
      <c r="FO33" s="4" t="s">
        <v>57</v>
      </c>
      <c r="FP33" s="4">
        <v>14.440466666666699</v>
      </c>
      <c r="FQ33" s="4">
        <v>441286.74661477603</v>
      </c>
      <c r="FR33" s="4">
        <v>14.49325</v>
      </c>
      <c r="FS33" s="4">
        <v>205.694000000004</v>
      </c>
      <c r="FT33" s="4">
        <v>4.6612322164201798E-4</v>
      </c>
      <c r="FU33" s="4">
        <v>0</v>
      </c>
      <c r="FV33" s="4">
        <v>0</v>
      </c>
      <c r="FW33" s="4" t="s">
        <v>57</v>
      </c>
      <c r="FX33" s="4">
        <v>14.440466666666699</v>
      </c>
      <c r="FY33" s="4">
        <v>441286.74661477603</v>
      </c>
      <c r="FZ33" s="4">
        <v>16.503016666666699</v>
      </c>
      <c r="GA33" s="4">
        <v>1541.08159</v>
      </c>
      <c r="GB33" s="4">
        <v>3.6731167712770701E-3</v>
      </c>
      <c r="GC33" s="4">
        <v>1.3908161102060499</v>
      </c>
      <c r="GD33" s="4">
        <v>1.3908161102060499</v>
      </c>
      <c r="GE33" s="4" t="s">
        <v>57</v>
      </c>
      <c r="GF33" s="4">
        <v>17.1214166666667</v>
      </c>
      <c r="GG33" s="4">
        <v>419556.92834241001</v>
      </c>
      <c r="GH33" s="4">
        <v>17.1214166666667</v>
      </c>
      <c r="GI33" s="4">
        <v>0</v>
      </c>
      <c r="GJ33" s="4">
        <v>0</v>
      </c>
      <c r="GK33" s="4">
        <v>0.41588924532450799</v>
      </c>
      <c r="GL33" s="4">
        <v>0.41588924532450799</v>
      </c>
      <c r="GM33" s="4" t="s">
        <v>57</v>
      </c>
      <c r="GN33" s="4">
        <v>17.1214166666667</v>
      </c>
      <c r="GO33" s="4">
        <v>419556.92834241001</v>
      </c>
      <c r="GP33" s="4">
        <v>18.9652666666667</v>
      </c>
      <c r="GQ33" s="4">
        <v>180.90649999999599</v>
      </c>
      <c r="GR33" s="4">
        <v>4.3118463259496798E-4</v>
      </c>
      <c r="GS33" s="4">
        <v>0</v>
      </c>
      <c r="GT33" s="4">
        <v>0</v>
      </c>
      <c r="GU33" s="4" t="s">
        <v>57</v>
      </c>
      <c r="GV33" s="4">
        <v>17.1214166666667</v>
      </c>
      <c r="GW33" s="4">
        <v>419556.92834241001</v>
      </c>
      <c r="GX33" s="4">
        <v>19.040683333333298</v>
      </c>
      <c r="GY33" s="4">
        <v>171.90154768391201</v>
      </c>
      <c r="GZ33" s="4">
        <v>4.0972162791605399E-4</v>
      </c>
      <c r="HA33" s="4">
        <v>0.69859216605696295</v>
      </c>
      <c r="HB33" s="4">
        <v>0.69859216605696295</v>
      </c>
      <c r="HC33" s="4" t="s">
        <v>57</v>
      </c>
      <c r="HD33" s="4">
        <v>17.1214166666667</v>
      </c>
      <c r="HE33" s="4">
        <v>419556.92834241001</v>
      </c>
      <c r="HF33" s="4">
        <v>19.376283333333301</v>
      </c>
      <c r="HG33" s="4">
        <v>190.65729895526499</v>
      </c>
      <c r="HH33" s="4">
        <v>4.5442533795953801E-4</v>
      </c>
      <c r="HI33" s="4">
        <v>0</v>
      </c>
      <c r="HJ33" s="4">
        <v>0</v>
      </c>
      <c r="HK33" s="4" t="s">
        <v>57</v>
      </c>
      <c r="HL33" s="4">
        <v>17.1214166666667</v>
      </c>
      <c r="HM33" s="4">
        <v>419556.92834241001</v>
      </c>
    </row>
    <row r="34" spans="1:221" x14ac:dyDescent="0.2">
      <c r="A34" s="2"/>
      <c r="B34" s="2"/>
      <c r="C34" s="2" t="s">
        <v>29</v>
      </c>
      <c r="D34" s="2" t="s">
        <v>95</v>
      </c>
      <c r="E34" s="2" t="s">
        <v>106</v>
      </c>
      <c r="F34" s="2" t="s">
        <v>57</v>
      </c>
      <c r="G34" s="3">
        <v>42528.863888888904</v>
      </c>
      <c r="H34" s="4">
        <v>3.2849333333333299</v>
      </c>
      <c r="I34" s="4">
        <v>207887.52783341601</v>
      </c>
      <c r="J34" s="4">
        <v>0</v>
      </c>
      <c r="K34" s="4">
        <v>25977.435092547701</v>
      </c>
      <c r="L34" s="4">
        <v>25977.435092547701</v>
      </c>
      <c r="M34" s="4" t="s">
        <v>57</v>
      </c>
      <c r="N34" s="4">
        <v>3.9829666666666701</v>
      </c>
      <c r="O34" s="4">
        <v>3546.9246385246001</v>
      </c>
      <c r="P34" s="4">
        <v>7.0728199361342796E-3</v>
      </c>
      <c r="Q34" s="4" t="s">
        <v>196</v>
      </c>
      <c r="R34" s="4" t="s">
        <v>196</v>
      </c>
      <c r="S34" s="4" t="s">
        <v>57</v>
      </c>
      <c r="T34" s="4">
        <v>4.9359500000000001</v>
      </c>
      <c r="U34" s="4">
        <v>501486.63058757503</v>
      </c>
      <c r="V34" s="4">
        <v>4.9656500000000001</v>
      </c>
      <c r="W34" s="4">
        <v>435.527946807185</v>
      </c>
      <c r="X34" s="4">
        <v>8.6847369449688299E-4</v>
      </c>
      <c r="Y34" s="4">
        <v>0</v>
      </c>
      <c r="Z34" s="4">
        <v>0</v>
      </c>
      <c r="AA34" s="4" t="s">
        <v>57</v>
      </c>
      <c r="AB34" s="4">
        <v>4.9359500000000001</v>
      </c>
      <c r="AC34" s="4">
        <v>501486.63058757503</v>
      </c>
      <c r="AD34" s="4">
        <v>6.0275499999999997</v>
      </c>
      <c r="AE34" s="4">
        <v>176.36035754066199</v>
      </c>
      <c r="AF34" s="4">
        <v>3.5167509318050403E-4</v>
      </c>
      <c r="AG34" s="4">
        <v>0</v>
      </c>
      <c r="AH34" s="4">
        <v>0</v>
      </c>
      <c r="AI34" s="4" t="s">
        <v>57</v>
      </c>
      <c r="AJ34" s="4">
        <v>4.9359500000000001</v>
      </c>
      <c r="AK34" s="4">
        <v>501486.63058757503</v>
      </c>
      <c r="AL34" s="4">
        <v>6.1686500000000004</v>
      </c>
      <c r="AM34" s="4">
        <v>73.394521663118795</v>
      </c>
      <c r="AN34" s="4">
        <v>1.4635389497248401E-4</v>
      </c>
      <c r="AO34" s="4">
        <v>0.38654720134910298</v>
      </c>
      <c r="AP34" s="4">
        <v>0.38654720134910298</v>
      </c>
      <c r="AQ34" s="4" t="s">
        <v>57</v>
      </c>
      <c r="AR34" s="4">
        <v>4.9359500000000001</v>
      </c>
      <c r="AS34" s="4">
        <v>501486.63058757503</v>
      </c>
      <c r="AT34" s="4">
        <v>6.6349</v>
      </c>
      <c r="AU34" s="4">
        <v>10897.614230769201</v>
      </c>
      <c r="AV34" s="4">
        <v>2.7261332149962601E-2</v>
      </c>
      <c r="AW34" s="4" t="s">
        <v>196</v>
      </c>
      <c r="AX34" s="4" t="s">
        <v>196</v>
      </c>
      <c r="AY34" s="4" t="s">
        <v>57</v>
      </c>
      <c r="AZ34" s="4">
        <v>10.0283333333333</v>
      </c>
      <c r="BA34" s="4">
        <v>399746.21089028998</v>
      </c>
      <c r="BB34" s="4">
        <v>7.3894166666666701</v>
      </c>
      <c r="BC34" s="4">
        <v>0</v>
      </c>
      <c r="BD34" s="4">
        <v>0</v>
      </c>
      <c r="BE34" s="4">
        <v>0</v>
      </c>
      <c r="BF34" s="4">
        <v>0</v>
      </c>
      <c r="BG34" s="4" t="s">
        <v>57</v>
      </c>
      <c r="BH34" s="4">
        <v>7.6440000000000001</v>
      </c>
      <c r="BI34" s="4">
        <v>257958.43845803</v>
      </c>
      <c r="BJ34" s="4">
        <v>7.6902833333333298</v>
      </c>
      <c r="BK34" s="4">
        <v>78.0744230769224</v>
      </c>
      <c r="BL34" s="4">
        <v>3.0266279926184701E-4</v>
      </c>
      <c r="BM34" s="4">
        <v>0</v>
      </c>
      <c r="BN34" s="4">
        <v>0</v>
      </c>
      <c r="BO34" s="4" t="s">
        <v>57</v>
      </c>
      <c r="BP34" s="4">
        <v>7.6440000000000001</v>
      </c>
      <c r="BQ34" s="4">
        <v>257958.43845803</v>
      </c>
      <c r="BR34" s="4">
        <v>8.5420166666666706</v>
      </c>
      <c r="BS34" s="4">
        <v>0</v>
      </c>
      <c r="BT34" s="4">
        <v>0</v>
      </c>
      <c r="BU34" s="4">
        <v>0</v>
      </c>
      <c r="BV34" s="4">
        <v>0</v>
      </c>
      <c r="BW34" s="4" t="s">
        <v>57</v>
      </c>
      <c r="BX34" s="4">
        <v>7.6440000000000001</v>
      </c>
      <c r="BY34" s="4">
        <v>257958.43845803</v>
      </c>
      <c r="BZ34" s="4">
        <v>8.9030666666666693</v>
      </c>
      <c r="CA34" s="4">
        <v>0</v>
      </c>
      <c r="CB34" s="4">
        <v>0</v>
      </c>
      <c r="CC34" s="4">
        <v>93.368584965426706</v>
      </c>
      <c r="CD34" s="4">
        <v>93.368584965426706</v>
      </c>
      <c r="CE34" s="4" t="s">
        <v>57</v>
      </c>
      <c r="CF34" s="4">
        <v>10.0283333333333</v>
      </c>
      <c r="CG34" s="4">
        <v>399746.21089028998</v>
      </c>
      <c r="CH34" s="4">
        <v>9.8661833333333302</v>
      </c>
      <c r="CI34" s="4">
        <v>135.47963178938201</v>
      </c>
      <c r="CJ34" s="4">
        <v>3.38914111249861E-4</v>
      </c>
      <c r="CK34" s="4">
        <v>0</v>
      </c>
      <c r="CL34" s="4">
        <v>0</v>
      </c>
      <c r="CM34" s="4" t="s">
        <v>57</v>
      </c>
      <c r="CN34" s="4">
        <v>10.0283333333333</v>
      </c>
      <c r="CO34" s="4">
        <v>399746.21089028998</v>
      </c>
      <c r="CP34" s="4">
        <v>10.065383333333299</v>
      </c>
      <c r="CQ34" s="4">
        <v>730.08146153846701</v>
      </c>
      <c r="CR34" s="4">
        <v>1.82636243108465E-3</v>
      </c>
      <c r="CS34" s="4">
        <v>2.0504314158548</v>
      </c>
      <c r="CT34" s="4">
        <v>2.0504314158548</v>
      </c>
      <c r="CU34" s="4" t="s">
        <v>57</v>
      </c>
      <c r="CV34" s="4">
        <v>10.0283333333333</v>
      </c>
      <c r="CW34" s="4">
        <v>399746.21089028998</v>
      </c>
      <c r="CX34" s="4">
        <v>10.120983333333299</v>
      </c>
      <c r="CY34" s="4">
        <v>23900.8421349255</v>
      </c>
      <c r="CZ34" s="4">
        <v>5.9790040490177603E-2</v>
      </c>
      <c r="DA34" s="4" t="s">
        <v>57</v>
      </c>
      <c r="DB34" s="4" t="s">
        <v>57</v>
      </c>
      <c r="DC34" s="4" t="s">
        <v>57</v>
      </c>
      <c r="DD34" s="4">
        <v>10.0283333333333</v>
      </c>
      <c r="DE34" s="4">
        <v>399746.21089028998</v>
      </c>
      <c r="DF34" s="4">
        <v>10.1534</v>
      </c>
      <c r="DG34" s="4">
        <v>0</v>
      </c>
      <c r="DH34" s="4">
        <v>0</v>
      </c>
      <c r="DI34" s="4">
        <v>0.21872089056428501</v>
      </c>
      <c r="DJ34" s="4">
        <v>0.21872089056428501</v>
      </c>
      <c r="DK34" s="4" t="s">
        <v>57</v>
      </c>
      <c r="DL34" s="4">
        <v>10.0283333333333</v>
      </c>
      <c r="DM34" s="4">
        <v>399746.21089028998</v>
      </c>
      <c r="DN34" s="4">
        <v>11.9925833333333</v>
      </c>
      <c r="DO34" s="4">
        <v>340.24596603773301</v>
      </c>
      <c r="DP34" s="4">
        <v>7.7538447005179399E-4</v>
      </c>
      <c r="DQ34" s="4">
        <v>0</v>
      </c>
      <c r="DR34" s="4">
        <v>0</v>
      </c>
      <c r="DS34" s="4" t="s">
        <v>57</v>
      </c>
      <c r="DT34" s="4">
        <v>14.4404166666667</v>
      </c>
      <c r="DU34" s="4">
        <v>438809.36384372698</v>
      </c>
      <c r="DV34" s="4">
        <v>12.307600000000001</v>
      </c>
      <c r="DW34" s="4">
        <v>35777.951499999799</v>
      </c>
      <c r="DX34" s="4">
        <v>8.9501665119770299E-2</v>
      </c>
      <c r="DY34" s="4">
        <v>7623590.9105293704</v>
      </c>
      <c r="DZ34" s="4">
        <v>7623590.9105293704</v>
      </c>
      <c r="EA34" s="4" t="s">
        <v>57</v>
      </c>
      <c r="EB34" s="4">
        <v>10.0283333333333</v>
      </c>
      <c r="EC34" s="4">
        <v>399746.21089028998</v>
      </c>
      <c r="ED34" s="4">
        <v>12.3354</v>
      </c>
      <c r="EE34" s="4">
        <v>362.72112566037498</v>
      </c>
      <c r="EF34" s="4">
        <v>8.2660297511233296E-4</v>
      </c>
      <c r="EG34" s="4">
        <v>1.64059539109492</v>
      </c>
      <c r="EH34" s="4">
        <v>1.64059539109492</v>
      </c>
      <c r="EI34" s="4" t="s">
        <v>57</v>
      </c>
      <c r="EJ34" s="4">
        <v>14.4404166666667</v>
      </c>
      <c r="EK34" s="4">
        <v>438809.36384372698</v>
      </c>
      <c r="EL34" s="4">
        <v>12.7021333333333</v>
      </c>
      <c r="EM34" s="4">
        <v>29779.284846523798</v>
      </c>
      <c r="EN34" s="4">
        <v>6.7863831768934402E-2</v>
      </c>
      <c r="EO34" s="4">
        <v>12782737.887032101</v>
      </c>
      <c r="EP34" s="4">
        <v>12782737.887032101</v>
      </c>
      <c r="EQ34" s="4" t="s">
        <v>57</v>
      </c>
      <c r="ER34" s="4">
        <v>14.4404166666667</v>
      </c>
      <c r="ES34" s="4">
        <v>438809.36384372698</v>
      </c>
      <c r="ET34" s="4" t="s">
        <v>57</v>
      </c>
      <c r="EU34" s="4" t="s">
        <v>57</v>
      </c>
      <c r="EV34" s="4" t="s">
        <v>57</v>
      </c>
      <c r="EW34" s="4" t="s">
        <v>57</v>
      </c>
      <c r="EX34" s="4" t="s">
        <v>57</v>
      </c>
      <c r="EY34" s="4" t="s">
        <v>57</v>
      </c>
      <c r="EZ34" s="4">
        <v>10.0283333333333</v>
      </c>
      <c r="FA34" s="4">
        <v>399746.21089028998</v>
      </c>
      <c r="FB34" s="4">
        <v>14.3876166666667</v>
      </c>
      <c r="FC34" s="4">
        <v>28603.627332904998</v>
      </c>
      <c r="FD34" s="4">
        <v>6.5184632985843996E-2</v>
      </c>
      <c r="FE34" s="4" t="s">
        <v>57</v>
      </c>
      <c r="FF34" s="4" t="s">
        <v>57</v>
      </c>
      <c r="FG34" s="4" t="s">
        <v>57</v>
      </c>
      <c r="FH34" s="4">
        <v>14.4404166666667</v>
      </c>
      <c r="FI34" s="4">
        <v>438809.36384372698</v>
      </c>
      <c r="FJ34" s="4">
        <v>14.4404166666667</v>
      </c>
      <c r="FK34" s="4">
        <v>1113.86884422823</v>
      </c>
      <c r="FL34" s="4">
        <v>2.53838895886669E-3</v>
      </c>
      <c r="FM34" s="4">
        <v>0</v>
      </c>
      <c r="FN34" s="4">
        <v>0</v>
      </c>
      <c r="FO34" s="4" t="s">
        <v>57</v>
      </c>
      <c r="FP34" s="4">
        <v>14.4404166666667</v>
      </c>
      <c r="FQ34" s="4">
        <v>438809.36384372698</v>
      </c>
      <c r="FR34" s="4">
        <v>14.4630333333333</v>
      </c>
      <c r="FS34" s="4">
        <v>214.54200484443001</v>
      </c>
      <c r="FT34" s="4">
        <v>4.8891847467693304E-4</v>
      </c>
      <c r="FU34" s="4">
        <v>0</v>
      </c>
      <c r="FV34" s="4">
        <v>0</v>
      </c>
      <c r="FW34" s="4" t="s">
        <v>57</v>
      </c>
      <c r="FX34" s="4">
        <v>14.4404166666667</v>
      </c>
      <c r="FY34" s="4">
        <v>438809.36384372698</v>
      </c>
      <c r="FZ34" s="4">
        <v>16.50675</v>
      </c>
      <c r="GA34" s="4">
        <v>0</v>
      </c>
      <c r="GB34" s="4">
        <v>0</v>
      </c>
      <c r="GC34" s="4">
        <v>0</v>
      </c>
      <c r="GD34" s="4">
        <v>0</v>
      </c>
      <c r="GE34" s="4" t="s">
        <v>57</v>
      </c>
      <c r="GF34" s="4">
        <v>17.125133333333299</v>
      </c>
      <c r="GG34" s="4">
        <v>439366.68183062098</v>
      </c>
      <c r="GH34" s="4">
        <v>17.125133333333299</v>
      </c>
      <c r="GI34" s="4">
        <v>0</v>
      </c>
      <c r="GJ34" s="4">
        <v>0</v>
      </c>
      <c r="GK34" s="4">
        <v>0.41588924532450799</v>
      </c>
      <c r="GL34" s="4">
        <v>0.41588924532450799</v>
      </c>
      <c r="GM34" s="4" t="s">
        <v>57</v>
      </c>
      <c r="GN34" s="4">
        <v>17.125133333333299</v>
      </c>
      <c r="GO34" s="4">
        <v>439366.68183062098</v>
      </c>
      <c r="GP34" s="4">
        <v>18.9765333333333</v>
      </c>
      <c r="GQ34" s="4">
        <v>0</v>
      </c>
      <c r="GR34" s="4">
        <v>0</v>
      </c>
      <c r="GS34" s="4">
        <v>0</v>
      </c>
      <c r="GT34" s="4">
        <v>0</v>
      </c>
      <c r="GU34" s="4" t="s">
        <v>57</v>
      </c>
      <c r="GV34" s="4">
        <v>17.125133333333299</v>
      </c>
      <c r="GW34" s="4">
        <v>439366.68183062098</v>
      </c>
      <c r="GX34" s="4">
        <v>19.0406333333333</v>
      </c>
      <c r="GY34" s="4">
        <v>86.300150575723507</v>
      </c>
      <c r="GZ34" s="4">
        <v>1.9641942401311401E-4</v>
      </c>
      <c r="HA34" s="4">
        <v>0.531254447574668</v>
      </c>
      <c r="HB34" s="4">
        <v>0.531254447574668</v>
      </c>
      <c r="HC34" s="4" t="s">
        <v>57</v>
      </c>
      <c r="HD34" s="4">
        <v>17.125133333333299</v>
      </c>
      <c r="HE34" s="4">
        <v>439366.68183062098</v>
      </c>
      <c r="HF34" s="4">
        <v>19.3762333333333</v>
      </c>
      <c r="HG34" s="4">
        <v>0</v>
      </c>
      <c r="HH34" s="4">
        <v>0</v>
      </c>
      <c r="HI34" s="4">
        <v>0</v>
      </c>
      <c r="HJ34" s="4">
        <v>0</v>
      </c>
      <c r="HK34" s="4" t="s">
        <v>57</v>
      </c>
      <c r="HL34" s="4">
        <v>17.125133333333299</v>
      </c>
      <c r="HM34" s="4">
        <v>439366.68183062098</v>
      </c>
    </row>
    <row r="35" spans="1:221" x14ac:dyDescent="0.2">
      <c r="A35" s="2"/>
      <c r="B35" s="2"/>
      <c r="C35" s="2" t="s">
        <v>168</v>
      </c>
      <c r="D35" s="2" t="s">
        <v>101</v>
      </c>
      <c r="E35" s="2" t="s">
        <v>106</v>
      </c>
      <c r="F35" s="2" t="s">
        <v>57</v>
      </c>
      <c r="G35" s="3">
        <v>42528.8840277778</v>
      </c>
      <c r="H35" s="4">
        <v>3.2898333333333301</v>
      </c>
      <c r="I35" s="4">
        <v>212490.47675496599</v>
      </c>
      <c r="J35" s="4">
        <v>0</v>
      </c>
      <c r="K35" s="4">
        <v>29556.768239745499</v>
      </c>
      <c r="L35" s="4">
        <v>29556.768239745499</v>
      </c>
      <c r="M35" s="4" t="s">
        <v>57</v>
      </c>
      <c r="N35" s="4">
        <v>3.9804333333333299</v>
      </c>
      <c r="O35" s="4">
        <v>10451.3215499944</v>
      </c>
      <c r="P35" s="4">
        <v>2.0385540461793E-2</v>
      </c>
      <c r="Q35" s="4" t="s">
        <v>196</v>
      </c>
      <c r="R35" s="4" t="s">
        <v>196</v>
      </c>
      <c r="S35" s="4" t="s">
        <v>57</v>
      </c>
      <c r="T35" s="4">
        <v>4.9359000000000002</v>
      </c>
      <c r="U35" s="4">
        <v>512683.074043706</v>
      </c>
      <c r="V35" s="4">
        <v>4.9656000000000002</v>
      </c>
      <c r="W35" s="4">
        <v>1209.7852031508</v>
      </c>
      <c r="X35" s="4">
        <v>2.3597135626281002E-3</v>
      </c>
      <c r="Y35" s="4">
        <v>0.333080158489171</v>
      </c>
      <c r="Z35" s="4">
        <v>0.333080158489171</v>
      </c>
      <c r="AA35" s="4" t="s">
        <v>57</v>
      </c>
      <c r="AB35" s="4">
        <v>4.9359000000000002</v>
      </c>
      <c r="AC35" s="4">
        <v>512683.074043706</v>
      </c>
      <c r="AD35" s="4">
        <v>6.0225499999999998</v>
      </c>
      <c r="AE35" s="4">
        <v>405.63600255565399</v>
      </c>
      <c r="AF35" s="4">
        <v>7.9120225162938396E-4</v>
      </c>
      <c r="AG35" s="4">
        <v>0</v>
      </c>
      <c r="AH35" s="4">
        <v>0</v>
      </c>
      <c r="AI35" s="4" t="s">
        <v>57</v>
      </c>
      <c r="AJ35" s="4">
        <v>4.9359000000000002</v>
      </c>
      <c r="AK35" s="4">
        <v>512683.074043706</v>
      </c>
      <c r="AL35" s="4">
        <v>6.1636333333333297</v>
      </c>
      <c r="AM35" s="4">
        <v>204.54235184281501</v>
      </c>
      <c r="AN35" s="4">
        <v>3.9896451082248601E-4</v>
      </c>
      <c r="AO35" s="4">
        <v>0.88564011711128798</v>
      </c>
      <c r="AP35" s="4">
        <v>0.88564011711128798</v>
      </c>
      <c r="AQ35" s="4" t="s">
        <v>57</v>
      </c>
      <c r="AR35" s="4">
        <v>4.9359000000000002</v>
      </c>
      <c r="AS35" s="4">
        <v>512683.074043706</v>
      </c>
      <c r="AT35" s="4">
        <v>6.6348333333333303</v>
      </c>
      <c r="AU35" s="4">
        <v>40705.752000000102</v>
      </c>
      <c r="AV35" s="4">
        <v>9.7296272862794006E-2</v>
      </c>
      <c r="AW35" s="4" t="s">
        <v>196</v>
      </c>
      <c r="AX35" s="4" t="s">
        <v>196</v>
      </c>
      <c r="AY35" s="4" t="s">
        <v>57</v>
      </c>
      <c r="AZ35" s="4">
        <v>10.028266666666701</v>
      </c>
      <c r="BA35" s="4">
        <v>418369.07830377802</v>
      </c>
      <c r="BB35" s="4">
        <v>6.9449833333333304</v>
      </c>
      <c r="BC35" s="4">
        <v>0</v>
      </c>
      <c r="BD35" s="4">
        <v>0</v>
      </c>
      <c r="BE35" s="4">
        <v>0</v>
      </c>
      <c r="BF35" s="4">
        <v>0</v>
      </c>
      <c r="BG35" s="4" t="s">
        <v>57</v>
      </c>
      <c r="BH35" s="4">
        <v>7.6439500000000002</v>
      </c>
      <c r="BI35" s="4">
        <v>267066.50341386499</v>
      </c>
      <c r="BJ35" s="4">
        <v>7.6948666666666696</v>
      </c>
      <c r="BK35" s="4">
        <v>200.39258668469299</v>
      </c>
      <c r="BL35" s="4">
        <v>7.5034713872054097E-4</v>
      </c>
      <c r="BM35" s="4">
        <v>0</v>
      </c>
      <c r="BN35" s="4">
        <v>0</v>
      </c>
      <c r="BO35" s="4" t="s">
        <v>57</v>
      </c>
      <c r="BP35" s="4">
        <v>7.6439500000000002</v>
      </c>
      <c r="BQ35" s="4">
        <v>267066.50341386499</v>
      </c>
      <c r="BR35" s="4">
        <v>8.5373333333333292</v>
      </c>
      <c r="BS35" s="4">
        <v>179.98450000000099</v>
      </c>
      <c r="BT35" s="4">
        <v>6.7393139049371604E-4</v>
      </c>
      <c r="BU35" s="4">
        <v>0</v>
      </c>
      <c r="BV35" s="4">
        <v>0</v>
      </c>
      <c r="BW35" s="4" t="s">
        <v>57</v>
      </c>
      <c r="BX35" s="4">
        <v>7.6439500000000002</v>
      </c>
      <c r="BY35" s="4">
        <v>267066.50341386499</v>
      </c>
      <c r="BZ35" s="4">
        <v>8.9030166666666695</v>
      </c>
      <c r="CA35" s="4">
        <v>0</v>
      </c>
      <c r="CB35" s="4">
        <v>0</v>
      </c>
      <c r="CC35" s="4">
        <v>93.368584965426706</v>
      </c>
      <c r="CD35" s="4">
        <v>93.368584965426706</v>
      </c>
      <c r="CE35" s="4" t="s">
        <v>57</v>
      </c>
      <c r="CF35" s="4">
        <v>10.028266666666701</v>
      </c>
      <c r="CG35" s="4">
        <v>418369.07830377802</v>
      </c>
      <c r="CH35" s="4">
        <v>9.8614999999999995</v>
      </c>
      <c r="CI35" s="4">
        <v>127.14692409638999</v>
      </c>
      <c r="CJ35" s="4">
        <v>3.0391090233506399E-4</v>
      </c>
      <c r="CK35" s="4">
        <v>0</v>
      </c>
      <c r="CL35" s="4">
        <v>0</v>
      </c>
      <c r="CM35" s="4" t="s">
        <v>57</v>
      </c>
      <c r="CN35" s="4">
        <v>10.028266666666701</v>
      </c>
      <c r="CO35" s="4">
        <v>418369.07830377802</v>
      </c>
      <c r="CP35" s="4">
        <v>10.065333333333299</v>
      </c>
      <c r="CQ35" s="4">
        <v>1332.73199999998</v>
      </c>
      <c r="CR35" s="4">
        <v>3.18554135358991E-3</v>
      </c>
      <c r="CS35" s="4">
        <v>3.3564376337947799</v>
      </c>
      <c r="CT35" s="4">
        <v>3.3564376337947799</v>
      </c>
      <c r="CU35" s="4" t="s">
        <v>57</v>
      </c>
      <c r="CV35" s="4">
        <v>10.028266666666701</v>
      </c>
      <c r="CW35" s="4">
        <v>418369.07830377802</v>
      </c>
      <c r="CX35" s="4">
        <v>10.1162833333333</v>
      </c>
      <c r="CY35" s="4">
        <v>73734.280754908803</v>
      </c>
      <c r="CZ35" s="4">
        <v>0.17624218561719401</v>
      </c>
      <c r="DA35" s="4" t="s">
        <v>57</v>
      </c>
      <c r="DB35" s="4" t="s">
        <v>57</v>
      </c>
      <c r="DC35" s="4" t="s">
        <v>57</v>
      </c>
      <c r="DD35" s="4">
        <v>10.028266666666701</v>
      </c>
      <c r="DE35" s="4">
        <v>418369.07830377802</v>
      </c>
      <c r="DF35" s="4">
        <v>10.144083333333301</v>
      </c>
      <c r="DG35" s="4">
        <v>0</v>
      </c>
      <c r="DH35" s="4">
        <v>0</v>
      </c>
      <c r="DI35" s="4">
        <v>0.21872089056428501</v>
      </c>
      <c r="DJ35" s="4">
        <v>0.21872089056428501</v>
      </c>
      <c r="DK35" s="4" t="s">
        <v>57</v>
      </c>
      <c r="DL35" s="4">
        <v>10.028266666666701</v>
      </c>
      <c r="DM35" s="4">
        <v>418369.07830377802</v>
      </c>
      <c r="DN35" s="4">
        <v>11.987883333333301</v>
      </c>
      <c r="DO35" s="4">
        <v>606.622332831319</v>
      </c>
      <c r="DP35" s="4">
        <v>1.28182820006508E-3</v>
      </c>
      <c r="DQ35" s="4">
        <v>8.1316877383017794E-2</v>
      </c>
      <c r="DR35" s="4">
        <v>8.1316877383017794E-2</v>
      </c>
      <c r="DS35" s="4" t="s">
        <v>57</v>
      </c>
      <c r="DT35" s="4">
        <v>14.44035</v>
      </c>
      <c r="DU35" s="4">
        <v>473247.766588784</v>
      </c>
      <c r="DV35" s="4">
        <v>12.307550000000001</v>
      </c>
      <c r="DW35" s="4">
        <v>101696.0105</v>
      </c>
      <c r="DX35" s="4">
        <v>0.24307726305278701</v>
      </c>
      <c r="DY35" s="4">
        <v>20706004.5001917</v>
      </c>
      <c r="DZ35" s="4">
        <v>20706004.5001917</v>
      </c>
      <c r="EA35" s="4" t="s">
        <v>57</v>
      </c>
      <c r="EB35" s="4">
        <v>10.028266666666701</v>
      </c>
      <c r="EC35" s="4">
        <v>418369.07830377802</v>
      </c>
      <c r="ED35" s="4">
        <v>12.335333333333301</v>
      </c>
      <c r="EE35" s="4">
        <v>567.52650000000801</v>
      </c>
      <c r="EF35" s="4">
        <v>1.1992164360136201E-3</v>
      </c>
      <c r="EG35" s="4">
        <v>2.0085642791970701</v>
      </c>
      <c r="EH35" s="4">
        <v>2.0085642791970701</v>
      </c>
      <c r="EI35" s="4" t="s">
        <v>57</v>
      </c>
      <c r="EJ35" s="4">
        <v>14.44035</v>
      </c>
      <c r="EK35" s="4">
        <v>473247.766588784</v>
      </c>
      <c r="EL35" s="4">
        <v>12.702066666666701</v>
      </c>
      <c r="EM35" s="4">
        <v>84789.600840586194</v>
      </c>
      <c r="EN35" s="4">
        <v>0.179165348104562</v>
      </c>
      <c r="EO35" s="4">
        <v>33773631.223498002</v>
      </c>
      <c r="EP35" s="4">
        <v>33773631.223498002</v>
      </c>
      <c r="EQ35" s="4" t="s">
        <v>57</v>
      </c>
      <c r="ER35" s="4">
        <v>14.44035</v>
      </c>
      <c r="ES35" s="4">
        <v>473247.766588784</v>
      </c>
      <c r="ET35" s="4" t="s">
        <v>57</v>
      </c>
      <c r="EU35" s="4" t="s">
        <v>57</v>
      </c>
      <c r="EV35" s="4" t="s">
        <v>57</v>
      </c>
      <c r="EW35" s="4" t="s">
        <v>57</v>
      </c>
      <c r="EX35" s="4" t="s">
        <v>57</v>
      </c>
      <c r="EY35" s="4" t="s">
        <v>57</v>
      </c>
      <c r="EZ35" s="4">
        <v>10.028266666666701</v>
      </c>
      <c r="FA35" s="4">
        <v>418369.07830377802</v>
      </c>
      <c r="FB35" s="4">
        <v>14.383800000000001</v>
      </c>
      <c r="FC35" s="4">
        <v>90700.833685864403</v>
      </c>
      <c r="FD35" s="4">
        <v>0.19165612621829101</v>
      </c>
      <c r="FE35" s="4" t="s">
        <v>57</v>
      </c>
      <c r="FF35" s="4" t="s">
        <v>57</v>
      </c>
      <c r="FG35" s="4" t="s">
        <v>57</v>
      </c>
      <c r="FH35" s="4">
        <v>14.44035</v>
      </c>
      <c r="FI35" s="4">
        <v>473247.766588784</v>
      </c>
      <c r="FJ35" s="4">
        <v>14.44035</v>
      </c>
      <c r="FK35" s="4">
        <v>1294.8654587754299</v>
      </c>
      <c r="FL35" s="4">
        <v>2.7361258735755802E-3</v>
      </c>
      <c r="FM35" s="4">
        <v>0</v>
      </c>
      <c r="FN35" s="4">
        <v>0</v>
      </c>
      <c r="FO35" s="4" t="s">
        <v>57</v>
      </c>
      <c r="FP35" s="4">
        <v>14.44035</v>
      </c>
      <c r="FQ35" s="4">
        <v>473247.766588784</v>
      </c>
      <c r="FR35" s="4">
        <v>14.466749999999999</v>
      </c>
      <c r="FS35" s="4">
        <v>270.19035629847201</v>
      </c>
      <c r="FT35" s="4">
        <v>5.7092790579030197E-4</v>
      </c>
      <c r="FU35" s="4">
        <v>0</v>
      </c>
      <c r="FV35" s="4">
        <v>0</v>
      </c>
      <c r="FW35" s="4" t="s">
        <v>57</v>
      </c>
      <c r="FX35" s="4">
        <v>14.44035</v>
      </c>
      <c r="FY35" s="4">
        <v>473247.766588784</v>
      </c>
      <c r="FZ35" s="4">
        <v>16.510449999999999</v>
      </c>
      <c r="GA35" s="4">
        <v>707.50364518074002</v>
      </c>
      <c r="GB35" s="4">
        <v>1.4867395725026199E-3</v>
      </c>
      <c r="GC35" s="4">
        <v>0.29581938817479703</v>
      </c>
      <c r="GD35" s="4">
        <v>0.29581938817479703</v>
      </c>
      <c r="GE35" s="4" t="s">
        <v>57</v>
      </c>
      <c r="GF35" s="4">
        <v>17.121300000000002</v>
      </c>
      <c r="GG35" s="4">
        <v>475875.97603916901</v>
      </c>
      <c r="GH35" s="4">
        <v>17.121300000000002</v>
      </c>
      <c r="GI35" s="4">
        <v>0</v>
      </c>
      <c r="GJ35" s="4">
        <v>0</v>
      </c>
      <c r="GK35" s="4">
        <v>0.41588924532450799</v>
      </c>
      <c r="GL35" s="4">
        <v>0.41588924532450799</v>
      </c>
      <c r="GM35" s="4" t="s">
        <v>57</v>
      </c>
      <c r="GN35" s="4">
        <v>17.121300000000002</v>
      </c>
      <c r="GO35" s="4">
        <v>475875.97603916901</v>
      </c>
      <c r="GP35" s="4">
        <v>18.961400000000001</v>
      </c>
      <c r="GQ35" s="4">
        <v>0</v>
      </c>
      <c r="GR35" s="4">
        <v>0</v>
      </c>
      <c r="GS35" s="4">
        <v>0</v>
      </c>
      <c r="GT35" s="4">
        <v>0</v>
      </c>
      <c r="GU35" s="4" t="s">
        <v>57</v>
      </c>
      <c r="GV35" s="4">
        <v>17.121300000000002</v>
      </c>
      <c r="GW35" s="4">
        <v>475875.97603916901</v>
      </c>
      <c r="GX35" s="4">
        <v>19.040583333333299</v>
      </c>
      <c r="GY35" s="4">
        <v>155.91326036867699</v>
      </c>
      <c r="GZ35" s="4">
        <v>3.2763423290744999E-4</v>
      </c>
      <c r="HA35" s="4">
        <v>0.63419378129791304</v>
      </c>
      <c r="HB35" s="4">
        <v>0.63419378129791304</v>
      </c>
      <c r="HC35" s="4" t="s">
        <v>57</v>
      </c>
      <c r="HD35" s="4">
        <v>17.121300000000002</v>
      </c>
      <c r="HE35" s="4">
        <v>475875.97603916901</v>
      </c>
      <c r="HF35" s="4">
        <v>19.3686333333333</v>
      </c>
      <c r="HG35" s="4">
        <v>0</v>
      </c>
      <c r="HH35" s="4">
        <v>0</v>
      </c>
      <c r="HI35" s="4">
        <v>0</v>
      </c>
      <c r="HJ35" s="4">
        <v>0</v>
      </c>
      <c r="HK35" s="4" t="s">
        <v>57</v>
      </c>
      <c r="HL35" s="4">
        <v>17.121300000000002</v>
      </c>
      <c r="HM35" s="4">
        <v>475875.97603916901</v>
      </c>
    </row>
    <row r="36" spans="1:221" x14ac:dyDescent="0.2">
      <c r="A36" s="2"/>
      <c r="B36" s="2"/>
      <c r="C36" s="2" t="s">
        <v>107</v>
      </c>
      <c r="D36" s="2" t="s">
        <v>188</v>
      </c>
      <c r="E36" s="2" t="s">
        <v>106</v>
      </c>
      <c r="F36" s="2" t="s">
        <v>57</v>
      </c>
      <c r="G36" s="3">
        <v>42528.904861111099</v>
      </c>
      <c r="H36" s="4">
        <v>3.2825333333333302</v>
      </c>
      <c r="I36" s="4">
        <v>263317.91392617102</v>
      </c>
      <c r="J36" s="4">
        <v>0</v>
      </c>
      <c r="K36" s="4">
        <v>69081.067499780198</v>
      </c>
      <c r="L36" s="4">
        <v>69081.067499780198</v>
      </c>
      <c r="M36" s="4" t="s">
        <v>57</v>
      </c>
      <c r="N36" s="4">
        <v>4.0374999999999996</v>
      </c>
      <c r="O36" s="4">
        <v>0</v>
      </c>
      <c r="P36" s="4">
        <v>0</v>
      </c>
      <c r="Q36" s="4" t="s">
        <v>195</v>
      </c>
      <c r="R36" s="4" t="s">
        <v>195</v>
      </c>
      <c r="S36" s="4" t="s">
        <v>57</v>
      </c>
      <c r="T36" s="4">
        <v>4.9360333333333299</v>
      </c>
      <c r="U36" s="4">
        <v>623658.58275390998</v>
      </c>
      <c r="V36" s="4">
        <v>4.9632500000000004</v>
      </c>
      <c r="W36" s="4">
        <v>572.54801371831604</v>
      </c>
      <c r="X36" s="4">
        <v>9.1804719689753296E-4</v>
      </c>
      <c r="Y36" s="4">
        <v>0</v>
      </c>
      <c r="Z36" s="4">
        <v>0</v>
      </c>
      <c r="AA36" s="4" t="s">
        <v>57</v>
      </c>
      <c r="AB36" s="4">
        <v>4.9360333333333299</v>
      </c>
      <c r="AC36" s="4">
        <v>623658.58275390998</v>
      </c>
      <c r="AD36" s="4">
        <v>6.0202</v>
      </c>
      <c r="AE36" s="4">
        <v>212.59961219752699</v>
      </c>
      <c r="AF36" s="4">
        <v>3.40891022871431E-4</v>
      </c>
      <c r="AG36" s="4">
        <v>0</v>
      </c>
      <c r="AH36" s="4">
        <v>0</v>
      </c>
      <c r="AI36" s="4" t="s">
        <v>57</v>
      </c>
      <c r="AJ36" s="4">
        <v>4.9360333333333299</v>
      </c>
      <c r="AK36" s="4">
        <v>623658.58275390998</v>
      </c>
      <c r="AL36" s="4">
        <v>6.1662499999999998</v>
      </c>
      <c r="AM36" s="4">
        <v>105.5835</v>
      </c>
      <c r="AN36" s="4">
        <v>1.6929695657160899E-4</v>
      </c>
      <c r="AO36" s="4">
        <v>0.43187672747170303</v>
      </c>
      <c r="AP36" s="4">
        <v>0.43187672747170303</v>
      </c>
      <c r="AQ36" s="4" t="s">
        <v>57</v>
      </c>
      <c r="AR36" s="4">
        <v>4.9360333333333299</v>
      </c>
      <c r="AS36" s="4">
        <v>623658.58275390998</v>
      </c>
      <c r="AT36" s="4">
        <v>6.6349666666666698</v>
      </c>
      <c r="AU36" s="4">
        <v>848.74350000000004</v>
      </c>
      <c r="AV36" s="4">
        <v>1.4312690100006301E-3</v>
      </c>
      <c r="AW36" s="4" t="s">
        <v>196</v>
      </c>
      <c r="AX36" s="4" t="s">
        <v>196</v>
      </c>
      <c r="AY36" s="4" t="s">
        <v>57</v>
      </c>
      <c r="AZ36" s="4">
        <v>10.0284</v>
      </c>
      <c r="BA36" s="4">
        <v>593000.68265966803</v>
      </c>
      <c r="BB36" s="4">
        <v>7.38486666666667</v>
      </c>
      <c r="BC36" s="4">
        <v>485.20733311645898</v>
      </c>
      <c r="BD36" s="4">
        <v>1.4452081321862499E-3</v>
      </c>
      <c r="BE36" s="4">
        <v>1.1819653140919599</v>
      </c>
      <c r="BF36" s="4">
        <v>1.1819653140919599</v>
      </c>
      <c r="BG36" s="4" t="s">
        <v>57</v>
      </c>
      <c r="BH36" s="4">
        <v>7.64408333333333</v>
      </c>
      <c r="BI36" s="4">
        <v>335735.26353083597</v>
      </c>
      <c r="BJ36" s="4">
        <v>7.6950000000000003</v>
      </c>
      <c r="BK36" s="4">
        <v>551.64414365700202</v>
      </c>
      <c r="BL36" s="4">
        <v>1.64309264941523E-3</v>
      </c>
      <c r="BM36" s="4">
        <v>0</v>
      </c>
      <c r="BN36" s="4">
        <v>0</v>
      </c>
      <c r="BO36" s="4" t="s">
        <v>57</v>
      </c>
      <c r="BP36" s="4">
        <v>7.64408333333333</v>
      </c>
      <c r="BQ36" s="4">
        <v>335735.26353083597</v>
      </c>
      <c r="BR36" s="4">
        <v>8.5328333333333308</v>
      </c>
      <c r="BS36" s="4">
        <v>4431.0483270281902</v>
      </c>
      <c r="BT36" s="4">
        <v>1.31980426495211E-2</v>
      </c>
      <c r="BU36" s="4">
        <v>10.994232550285499</v>
      </c>
      <c r="BV36" s="4">
        <v>10.994232550285499</v>
      </c>
      <c r="BW36" s="4" t="s">
        <v>57</v>
      </c>
      <c r="BX36" s="4">
        <v>7.64408333333333</v>
      </c>
      <c r="BY36" s="4">
        <v>335735.26353083597</v>
      </c>
      <c r="BZ36" s="4">
        <v>8.7596500000000006</v>
      </c>
      <c r="CA36" s="4">
        <v>236.312499999995</v>
      </c>
      <c r="CB36" s="4">
        <v>3.9850291392601599E-4</v>
      </c>
      <c r="CC36" s="4">
        <v>140.407765474613</v>
      </c>
      <c r="CD36" s="4">
        <v>140.407765474613</v>
      </c>
      <c r="CE36" s="4" t="s">
        <v>57</v>
      </c>
      <c r="CF36" s="4">
        <v>10.0284</v>
      </c>
      <c r="CG36" s="4">
        <v>593000.68265966803</v>
      </c>
      <c r="CH36" s="4">
        <v>9.8569999999999993</v>
      </c>
      <c r="CI36" s="4">
        <v>2762.6295896698198</v>
      </c>
      <c r="CJ36" s="4">
        <v>4.6587291894490696E-3</v>
      </c>
      <c r="CK36" s="4">
        <v>128.02875147793301</v>
      </c>
      <c r="CL36" s="4">
        <v>128.02875147793301</v>
      </c>
      <c r="CM36" s="4" t="s">
        <v>57</v>
      </c>
      <c r="CN36" s="4">
        <v>10.0284</v>
      </c>
      <c r="CO36" s="4">
        <v>593000.68265966803</v>
      </c>
      <c r="CP36" s="4">
        <v>10.065466666666699</v>
      </c>
      <c r="CQ36" s="4">
        <v>52295.970000000103</v>
      </c>
      <c r="CR36" s="4">
        <v>8.8188718038986702E-2</v>
      </c>
      <c r="CS36" s="4">
        <v>85.034188412297794</v>
      </c>
      <c r="CT36" s="4">
        <v>85.034188412297794</v>
      </c>
      <c r="CU36" s="4" t="s">
        <v>57</v>
      </c>
      <c r="CV36" s="4">
        <v>10.0284</v>
      </c>
      <c r="CW36" s="4">
        <v>593000.68265966803</v>
      </c>
      <c r="CX36" s="4">
        <v>10.116433333333299</v>
      </c>
      <c r="CY36" s="4">
        <v>170118.12399405401</v>
      </c>
      <c r="CZ36" s="4">
        <v>0.28687677597782302</v>
      </c>
      <c r="DA36" s="4" t="s">
        <v>57</v>
      </c>
      <c r="DB36" s="4" t="s">
        <v>57</v>
      </c>
      <c r="DC36" s="4" t="s">
        <v>57</v>
      </c>
      <c r="DD36" s="4">
        <v>10.0284</v>
      </c>
      <c r="DE36" s="4">
        <v>593000.68265966803</v>
      </c>
      <c r="DF36" s="4">
        <v>10.148849999999999</v>
      </c>
      <c r="DG36" s="4">
        <v>4642.9979245280801</v>
      </c>
      <c r="DH36" s="4">
        <v>7.8296670818383696E-3</v>
      </c>
      <c r="DI36" s="4">
        <v>11.505598392675401</v>
      </c>
      <c r="DJ36" s="4">
        <v>11.505598392675401</v>
      </c>
      <c r="DK36" s="4" t="s">
        <v>57</v>
      </c>
      <c r="DL36" s="4">
        <v>10.0284</v>
      </c>
      <c r="DM36" s="4">
        <v>593000.68265966803</v>
      </c>
      <c r="DN36" s="4">
        <v>11.988016666666701</v>
      </c>
      <c r="DO36" s="4">
        <v>7903.4710000000196</v>
      </c>
      <c r="DP36" s="4">
        <v>1.2501118991594701E-2</v>
      </c>
      <c r="DQ36" s="4">
        <v>13.0922113154767</v>
      </c>
      <c r="DR36" s="4">
        <v>13.0922113154767</v>
      </c>
      <c r="DS36" s="4" t="s">
        <v>57</v>
      </c>
      <c r="DT36" s="4">
        <v>14.444266666666699</v>
      </c>
      <c r="DU36" s="4">
        <v>632221.08399368299</v>
      </c>
      <c r="DV36" s="4">
        <v>12.3076833333333</v>
      </c>
      <c r="DW36" s="4">
        <v>212772.97952673701</v>
      </c>
      <c r="DX36" s="4">
        <v>0.358807309584246</v>
      </c>
      <c r="DY36" s="4">
        <v>30564525.996137701</v>
      </c>
      <c r="DZ36" s="4">
        <v>30564525.996137701</v>
      </c>
      <c r="EA36" s="4" t="s">
        <v>57</v>
      </c>
      <c r="EB36" s="4">
        <v>10.0284</v>
      </c>
      <c r="EC36" s="4">
        <v>593000.68265966803</v>
      </c>
      <c r="ED36" s="4">
        <v>12.335466666666701</v>
      </c>
      <c r="EE36" s="4">
        <v>5672.5824999999904</v>
      </c>
      <c r="EF36" s="4">
        <v>8.9724665051769507E-3</v>
      </c>
      <c r="EG36" s="4">
        <v>9.6849219125777708</v>
      </c>
      <c r="EH36" s="4">
        <v>9.6849219125777708</v>
      </c>
      <c r="EI36" s="4" t="s">
        <v>57</v>
      </c>
      <c r="EJ36" s="4">
        <v>14.444266666666699</v>
      </c>
      <c r="EK36" s="4">
        <v>632221.08399368299</v>
      </c>
      <c r="EL36" s="4">
        <v>12.702199999999999</v>
      </c>
      <c r="EM36" s="4">
        <v>179279.856843396</v>
      </c>
      <c r="EN36" s="4">
        <v>0.28357146160153601</v>
      </c>
      <c r="EO36" s="4">
        <v>53464087.061325699</v>
      </c>
      <c r="EP36" s="4">
        <v>53464087.061325699</v>
      </c>
      <c r="EQ36" s="4" t="s">
        <v>57</v>
      </c>
      <c r="ER36" s="4">
        <v>14.444266666666699</v>
      </c>
      <c r="ES36" s="4">
        <v>632221.08399368299</v>
      </c>
      <c r="ET36" s="4" t="s">
        <v>57</v>
      </c>
      <c r="EU36" s="4" t="s">
        <v>57</v>
      </c>
      <c r="EV36" s="4" t="s">
        <v>57</v>
      </c>
      <c r="EW36" s="4" t="s">
        <v>57</v>
      </c>
      <c r="EX36" s="4" t="s">
        <v>57</v>
      </c>
      <c r="EY36" s="4" t="s">
        <v>57</v>
      </c>
      <c r="EZ36" s="4">
        <v>10.0284</v>
      </c>
      <c r="FA36" s="4">
        <v>593000.68265966803</v>
      </c>
      <c r="FB36" s="4">
        <v>14.387700000000001</v>
      </c>
      <c r="FC36" s="4">
        <v>217391.17547394801</v>
      </c>
      <c r="FD36" s="4">
        <v>0.34385309344748199</v>
      </c>
      <c r="FE36" s="4" t="s">
        <v>57</v>
      </c>
      <c r="FF36" s="4" t="s">
        <v>57</v>
      </c>
      <c r="FG36" s="4" t="s">
        <v>57</v>
      </c>
      <c r="FH36" s="4">
        <v>14.444266666666699</v>
      </c>
      <c r="FI36" s="4">
        <v>632221.08399368299</v>
      </c>
      <c r="FJ36" s="4">
        <v>14.43295</v>
      </c>
      <c r="FK36" s="4">
        <v>5574.6517504355497</v>
      </c>
      <c r="FL36" s="4">
        <v>8.8175669739151592E-3</v>
      </c>
      <c r="FM36" s="4">
        <v>8.6651889424106905</v>
      </c>
      <c r="FN36" s="4">
        <v>8.6651889424106905</v>
      </c>
      <c r="FO36" s="4" t="s">
        <v>57</v>
      </c>
      <c r="FP36" s="4">
        <v>14.444266666666699</v>
      </c>
      <c r="FQ36" s="4">
        <v>632221.08399368299</v>
      </c>
      <c r="FR36" s="4">
        <v>14.489516666666701</v>
      </c>
      <c r="FS36" s="4">
        <v>3899.37751980235</v>
      </c>
      <c r="FT36" s="4">
        <v>6.1677435607973398E-3</v>
      </c>
      <c r="FU36" s="4">
        <v>4.9490913474398397</v>
      </c>
      <c r="FV36" s="4">
        <v>4.9490913474398397</v>
      </c>
      <c r="FW36" s="4" t="s">
        <v>57</v>
      </c>
      <c r="FX36" s="4">
        <v>14.444266666666699</v>
      </c>
      <c r="FY36" s="4">
        <v>632221.08399368299</v>
      </c>
      <c r="FZ36" s="4">
        <v>16.435183333333299</v>
      </c>
      <c r="GA36" s="4">
        <v>6832.6348690968498</v>
      </c>
      <c r="GB36" s="4">
        <v>1.11287439627445E-2</v>
      </c>
      <c r="GC36" s="4">
        <v>5.1247954710958901</v>
      </c>
      <c r="GD36" s="4">
        <v>5.1247954710958901</v>
      </c>
      <c r="GE36" s="4" t="s">
        <v>57</v>
      </c>
      <c r="GF36" s="4">
        <v>17.121449999999999</v>
      </c>
      <c r="GG36" s="4">
        <v>613962.80586293596</v>
      </c>
      <c r="GH36" s="4">
        <v>17.0158666666667</v>
      </c>
      <c r="GI36" s="4">
        <v>2490.5277887015</v>
      </c>
      <c r="GJ36" s="4">
        <v>4.0564799120054503E-3</v>
      </c>
      <c r="GK36" s="4">
        <v>5.6589408795922802</v>
      </c>
      <c r="GL36" s="4">
        <v>5.6589408795922802</v>
      </c>
      <c r="GM36" s="4" t="s">
        <v>57</v>
      </c>
      <c r="GN36" s="4">
        <v>17.121449999999999</v>
      </c>
      <c r="GO36" s="4">
        <v>613962.80586293596</v>
      </c>
      <c r="GP36" s="4">
        <v>18.950216666666702</v>
      </c>
      <c r="GQ36" s="4">
        <v>3275.6507167875602</v>
      </c>
      <c r="GR36" s="4">
        <v>5.3352592135993901E-3</v>
      </c>
      <c r="GS36" s="4">
        <v>3.3330212331590898</v>
      </c>
      <c r="GT36" s="4">
        <v>3.3330212331590898</v>
      </c>
      <c r="GU36" s="4" t="s">
        <v>57</v>
      </c>
      <c r="GV36" s="4">
        <v>17.121449999999999</v>
      </c>
      <c r="GW36" s="4">
        <v>613962.80586293596</v>
      </c>
      <c r="GX36" s="4">
        <v>19.0256333333333</v>
      </c>
      <c r="GY36" s="4">
        <v>2628.4976592214398</v>
      </c>
      <c r="GZ36" s="4">
        <v>4.2812001543432801E-3</v>
      </c>
      <c r="HA36" s="4">
        <v>3.7358059027716499</v>
      </c>
      <c r="HB36" s="4">
        <v>3.7358059027716499</v>
      </c>
      <c r="HC36" s="4" t="s">
        <v>57</v>
      </c>
      <c r="HD36" s="4">
        <v>17.121449999999999</v>
      </c>
      <c r="HE36" s="4">
        <v>613962.80586293596</v>
      </c>
      <c r="HF36" s="4">
        <v>19.35745</v>
      </c>
      <c r="HG36" s="4">
        <v>3212.97025719454</v>
      </c>
      <c r="HH36" s="4">
        <v>5.23316759014196E-3</v>
      </c>
      <c r="HI36" s="4">
        <v>3.3517194164677502</v>
      </c>
      <c r="HJ36" s="4">
        <v>3.3517194164677502</v>
      </c>
      <c r="HK36" s="4" t="s">
        <v>57</v>
      </c>
      <c r="HL36" s="4">
        <v>17.121449999999999</v>
      </c>
      <c r="HM36" s="4">
        <v>613962.80586293596</v>
      </c>
    </row>
    <row r="37" spans="1:221" x14ac:dyDescent="0.2">
      <c r="A37" s="2"/>
      <c r="B37" s="2"/>
      <c r="C37" s="2" t="s">
        <v>111</v>
      </c>
      <c r="D37" s="2" t="s">
        <v>94</v>
      </c>
      <c r="E37" s="2" t="s">
        <v>106</v>
      </c>
      <c r="F37" s="2" t="s">
        <v>57</v>
      </c>
      <c r="G37" s="3">
        <v>42528.925694444399</v>
      </c>
      <c r="H37" s="4">
        <v>3.2822833333333299</v>
      </c>
      <c r="I37" s="4">
        <v>244108.72393356601</v>
      </c>
      <c r="J37" s="4">
        <v>0</v>
      </c>
      <c r="K37" s="4">
        <v>54143.667228087703</v>
      </c>
      <c r="L37" s="4">
        <v>54143.667228087703</v>
      </c>
      <c r="M37" s="4" t="s">
        <v>57</v>
      </c>
      <c r="N37" s="4">
        <v>4.0496333333333299</v>
      </c>
      <c r="O37" s="4">
        <v>10031.299999999999</v>
      </c>
      <c r="P37" s="4">
        <v>1.7444003799065799E-2</v>
      </c>
      <c r="Q37" s="4" t="s">
        <v>196</v>
      </c>
      <c r="R37" s="4" t="s">
        <v>196</v>
      </c>
      <c r="S37" s="4" t="s">
        <v>57</v>
      </c>
      <c r="T37" s="4">
        <v>4.9357833333333296</v>
      </c>
      <c r="U37" s="4">
        <v>575057.20106167602</v>
      </c>
      <c r="V37" s="4">
        <v>4.9654833333333297</v>
      </c>
      <c r="W37" s="4">
        <v>13648.3597569659</v>
      </c>
      <c r="X37" s="4">
        <v>2.3733916785614002E-2</v>
      </c>
      <c r="Y37" s="4">
        <v>24.830817649614801</v>
      </c>
      <c r="Z37" s="4">
        <v>24.830817649614801</v>
      </c>
      <c r="AA37" s="4" t="s">
        <v>57</v>
      </c>
      <c r="AB37" s="4">
        <v>4.9357833333333296</v>
      </c>
      <c r="AC37" s="4">
        <v>575057.20106167602</v>
      </c>
      <c r="AD37" s="4">
        <v>6.0174833333333302</v>
      </c>
      <c r="AE37" s="4">
        <v>8533.4895233878196</v>
      </c>
      <c r="AF37" s="4">
        <v>1.4839375122393399E-2</v>
      </c>
      <c r="AG37" s="4">
        <v>25.7350403839792</v>
      </c>
      <c r="AH37" s="4">
        <v>25.7350403839792</v>
      </c>
      <c r="AI37" s="4" t="s">
        <v>57</v>
      </c>
      <c r="AJ37" s="4">
        <v>4.9357833333333296</v>
      </c>
      <c r="AK37" s="4">
        <v>575057.20106167602</v>
      </c>
      <c r="AL37" s="4">
        <v>6.1635166666666699</v>
      </c>
      <c r="AM37" s="4">
        <v>5060.6315000000704</v>
      </c>
      <c r="AN37" s="4">
        <v>8.8002228137602397E-3</v>
      </c>
      <c r="AO37" s="4">
        <v>17.484342781983699</v>
      </c>
      <c r="AP37" s="4">
        <v>17.484342781983699</v>
      </c>
      <c r="AQ37" s="4" t="s">
        <v>57</v>
      </c>
      <c r="AR37" s="4">
        <v>4.9357833333333296</v>
      </c>
      <c r="AS37" s="4">
        <v>575057.20106167602</v>
      </c>
      <c r="AT37" s="4">
        <v>6.6347166666666704</v>
      </c>
      <c r="AU37" s="4">
        <v>152089.23249999899</v>
      </c>
      <c r="AV37" s="4">
        <v>0.27940561402446601</v>
      </c>
      <c r="AW37" s="4" t="s">
        <v>196</v>
      </c>
      <c r="AX37" s="4" t="s">
        <v>196</v>
      </c>
      <c r="AY37" s="4" t="s">
        <v>57</v>
      </c>
      <c r="AZ37" s="4">
        <v>10.02815</v>
      </c>
      <c r="BA37" s="4">
        <v>544331.34076784004</v>
      </c>
      <c r="BB37" s="4">
        <v>7.41238333333333</v>
      </c>
      <c r="BC37" s="4">
        <v>3003.5253804464601</v>
      </c>
      <c r="BD37" s="4">
        <v>9.7136204600994508E-3</v>
      </c>
      <c r="BE37" s="4">
        <v>8.77797660265038</v>
      </c>
      <c r="BF37" s="4">
        <v>8.77797660265038</v>
      </c>
      <c r="BG37" s="4" t="s">
        <v>57</v>
      </c>
      <c r="BH37" s="4">
        <v>7.6438333333333297</v>
      </c>
      <c r="BI37" s="4">
        <v>309207.61139309598</v>
      </c>
      <c r="BJ37" s="4">
        <v>7.69011666666667</v>
      </c>
      <c r="BK37" s="4">
        <v>5571.9473127412102</v>
      </c>
      <c r="BL37" s="4">
        <v>1.8020084588595699E-2</v>
      </c>
      <c r="BM37" s="4">
        <v>18.125432858124</v>
      </c>
      <c r="BN37" s="4">
        <v>18.125432858124</v>
      </c>
      <c r="BO37" s="4" t="s">
        <v>57</v>
      </c>
      <c r="BP37" s="4">
        <v>7.6438333333333297</v>
      </c>
      <c r="BQ37" s="4">
        <v>309207.61139309598</v>
      </c>
      <c r="BR37" s="4">
        <v>8.5325833333333296</v>
      </c>
      <c r="BS37" s="4">
        <v>6437.3471536938796</v>
      </c>
      <c r="BT37" s="4">
        <v>2.0818850883686901E-2</v>
      </c>
      <c r="BU37" s="4">
        <v>18.552817411403499</v>
      </c>
      <c r="BV37" s="4">
        <v>18.552817411403499</v>
      </c>
      <c r="BW37" s="4" t="s">
        <v>57</v>
      </c>
      <c r="BX37" s="4">
        <v>7.6438333333333297</v>
      </c>
      <c r="BY37" s="4">
        <v>309207.61139309598</v>
      </c>
      <c r="BZ37" s="4">
        <v>8.7593999999999994</v>
      </c>
      <c r="CA37" s="4">
        <v>222.41781431726901</v>
      </c>
      <c r="CB37" s="4">
        <v>4.0860740078556599E-4</v>
      </c>
      <c r="CC37" s="4">
        <v>141.600496480408</v>
      </c>
      <c r="CD37" s="4">
        <v>141.600496480408</v>
      </c>
      <c r="CE37" s="4" t="s">
        <v>57</v>
      </c>
      <c r="CF37" s="4">
        <v>10.02815</v>
      </c>
      <c r="CG37" s="4">
        <v>544331.34076784004</v>
      </c>
      <c r="CH37" s="4">
        <v>9.8567499999999999</v>
      </c>
      <c r="CI37" s="4">
        <v>1570.83817039004</v>
      </c>
      <c r="CJ37" s="4">
        <v>2.8858124688800799E-3</v>
      </c>
      <c r="CK37" s="4">
        <v>74.598815083917899</v>
      </c>
      <c r="CL37" s="4">
        <v>74.598815083917899</v>
      </c>
      <c r="CM37" s="4" t="s">
        <v>57</v>
      </c>
      <c r="CN37" s="4">
        <v>10.02815</v>
      </c>
      <c r="CO37" s="4">
        <v>544331.34076784004</v>
      </c>
      <c r="CP37" s="4">
        <v>10.0605833333333</v>
      </c>
      <c r="CQ37" s="4">
        <v>26428.408890515999</v>
      </c>
      <c r="CR37" s="4">
        <v>4.8552061788754999E-2</v>
      </c>
      <c r="CS37" s="4">
        <v>46.948165546568802</v>
      </c>
      <c r="CT37" s="4">
        <v>46.948165546568802</v>
      </c>
      <c r="CU37" s="4" t="s">
        <v>57</v>
      </c>
      <c r="CV37" s="4">
        <v>10.02815</v>
      </c>
      <c r="CW37" s="4">
        <v>544331.34076784004</v>
      </c>
      <c r="CX37" s="4">
        <v>10.1161833333333</v>
      </c>
      <c r="CY37" s="4">
        <v>182900.09397928099</v>
      </c>
      <c r="CZ37" s="4">
        <v>0.336008751069303</v>
      </c>
      <c r="DA37" s="4" t="s">
        <v>57</v>
      </c>
      <c r="DB37" s="4" t="s">
        <v>57</v>
      </c>
      <c r="DC37" s="4" t="s">
        <v>57</v>
      </c>
      <c r="DD37" s="4">
        <v>10.02815</v>
      </c>
      <c r="DE37" s="4">
        <v>544331.34076784004</v>
      </c>
      <c r="DF37" s="4">
        <v>10.143966666666699</v>
      </c>
      <c r="DG37" s="4">
        <v>4008.9626713330399</v>
      </c>
      <c r="DH37" s="4">
        <v>7.3649308262830502E-3</v>
      </c>
      <c r="DI37" s="4">
        <v>10.835656601739</v>
      </c>
      <c r="DJ37" s="4">
        <v>10.835656601739</v>
      </c>
      <c r="DK37" s="4" t="s">
        <v>57</v>
      </c>
      <c r="DL37" s="4">
        <v>10.02815</v>
      </c>
      <c r="DM37" s="4">
        <v>544331.34076784004</v>
      </c>
      <c r="DN37" s="4">
        <v>11.98315</v>
      </c>
      <c r="DO37" s="4">
        <v>6464.7340000000804</v>
      </c>
      <c r="DP37" s="4">
        <v>1.0935992625013199E-2</v>
      </c>
      <c r="DQ37" s="4">
        <v>11.2771506029723</v>
      </c>
      <c r="DR37" s="4">
        <v>11.2771506029723</v>
      </c>
      <c r="DS37" s="4" t="s">
        <v>57</v>
      </c>
      <c r="DT37" s="4">
        <v>14.440250000000001</v>
      </c>
      <c r="DU37" s="4">
        <v>591142.86390553101</v>
      </c>
      <c r="DV37" s="4">
        <v>12.3074333333333</v>
      </c>
      <c r="DW37" s="4">
        <v>199270.83850000499</v>
      </c>
      <c r="DX37" s="4">
        <v>0.36608371331129103</v>
      </c>
      <c r="DY37" s="4">
        <v>31184370.061756101</v>
      </c>
      <c r="DZ37" s="4">
        <v>31184370.061756101</v>
      </c>
      <c r="EA37" s="4" t="s">
        <v>57</v>
      </c>
      <c r="EB37" s="4">
        <v>10.02815</v>
      </c>
      <c r="EC37" s="4">
        <v>544331.34076784004</v>
      </c>
      <c r="ED37" s="4">
        <v>12.3306</v>
      </c>
      <c r="EE37" s="4">
        <v>5688.6669419643204</v>
      </c>
      <c r="EF37" s="4">
        <v>9.6231677472696509E-3</v>
      </c>
      <c r="EG37" s="4">
        <v>10.327512257973201</v>
      </c>
      <c r="EH37" s="4">
        <v>10.327512257973201</v>
      </c>
      <c r="EI37" s="4" t="s">
        <v>57</v>
      </c>
      <c r="EJ37" s="4">
        <v>14.440250000000001</v>
      </c>
      <c r="EK37" s="4">
        <v>591142.86390553101</v>
      </c>
      <c r="EL37" s="4">
        <v>12.698183333333301</v>
      </c>
      <c r="EM37" s="4">
        <v>165595.09582279899</v>
      </c>
      <c r="EN37" s="4">
        <v>0.28012703177833298</v>
      </c>
      <c r="EO37" s="4">
        <v>52814485.318203203</v>
      </c>
      <c r="EP37" s="4">
        <v>52814485.318203203</v>
      </c>
      <c r="EQ37" s="4" t="s">
        <v>57</v>
      </c>
      <c r="ER37" s="4">
        <v>14.440250000000001</v>
      </c>
      <c r="ES37" s="4">
        <v>591142.86390553101</v>
      </c>
      <c r="ET37" s="4" t="s">
        <v>57</v>
      </c>
      <c r="EU37" s="4" t="s">
        <v>57</v>
      </c>
      <c r="EV37" s="4" t="s">
        <v>57</v>
      </c>
      <c r="EW37" s="4" t="s">
        <v>57</v>
      </c>
      <c r="EX37" s="4" t="s">
        <v>57</v>
      </c>
      <c r="EY37" s="4" t="s">
        <v>57</v>
      </c>
      <c r="EZ37" s="4">
        <v>10.02815</v>
      </c>
      <c r="FA37" s="4">
        <v>544331.34076784004</v>
      </c>
      <c r="FB37" s="4">
        <v>14.387449999999999</v>
      </c>
      <c r="FC37" s="4">
        <v>210336.74203870699</v>
      </c>
      <c r="FD37" s="4">
        <v>0.35581372098288699</v>
      </c>
      <c r="FE37" s="4" t="s">
        <v>57</v>
      </c>
      <c r="FF37" s="4" t="s">
        <v>57</v>
      </c>
      <c r="FG37" s="4" t="s">
        <v>57</v>
      </c>
      <c r="FH37" s="4">
        <v>14.440250000000001</v>
      </c>
      <c r="FI37" s="4">
        <v>591142.86390553101</v>
      </c>
      <c r="FJ37" s="4">
        <v>14.428933333333299</v>
      </c>
      <c r="FK37" s="4">
        <v>6475.7635930657598</v>
      </c>
      <c r="FL37" s="4">
        <v>1.0954650708767799E-2</v>
      </c>
      <c r="FM37" s="4">
        <v>11.8554821192877</v>
      </c>
      <c r="FN37" s="4">
        <v>11.8554821192877</v>
      </c>
      <c r="FO37" s="4" t="s">
        <v>57</v>
      </c>
      <c r="FP37" s="4">
        <v>14.440250000000001</v>
      </c>
      <c r="FQ37" s="4">
        <v>591142.86390553101</v>
      </c>
      <c r="FR37" s="4">
        <v>14.485483333333301</v>
      </c>
      <c r="FS37" s="4">
        <v>4350.6222387964799</v>
      </c>
      <c r="FT37" s="4">
        <v>7.3596798751033301E-3</v>
      </c>
      <c r="FU37" s="4">
        <v>6.2343607927762301</v>
      </c>
      <c r="FV37" s="4">
        <v>6.2343607927762301</v>
      </c>
      <c r="FW37" s="4" t="s">
        <v>57</v>
      </c>
      <c r="FX37" s="4">
        <v>14.440250000000001</v>
      </c>
      <c r="FY37" s="4">
        <v>591142.86390553101</v>
      </c>
      <c r="FZ37" s="4">
        <v>16.434933333333301</v>
      </c>
      <c r="GA37" s="4">
        <v>7528.0658204819601</v>
      </c>
      <c r="GB37" s="4">
        <v>1.26652669426297E-2</v>
      </c>
      <c r="GC37" s="4">
        <v>5.8943276576019796</v>
      </c>
      <c r="GD37" s="4">
        <v>5.8943276576019796</v>
      </c>
      <c r="GE37" s="4" t="s">
        <v>57</v>
      </c>
      <c r="GF37" s="4">
        <v>17.121200000000002</v>
      </c>
      <c r="GG37" s="4">
        <v>594386.66824647901</v>
      </c>
      <c r="GH37" s="4">
        <v>17.011849999999999</v>
      </c>
      <c r="GI37" s="4">
        <v>2681.3573243575602</v>
      </c>
      <c r="GJ37" s="4">
        <v>4.5111330176161703E-3</v>
      </c>
      <c r="GK37" s="4">
        <v>6.2465857737139698</v>
      </c>
      <c r="GL37" s="4">
        <v>6.2465857737139698</v>
      </c>
      <c r="GM37" s="4" t="s">
        <v>57</v>
      </c>
      <c r="GN37" s="4">
        <v>17.121200000000002</v>
      </c>
      <c r="GO37" s="4">
        <v>594386.66824647901</v>
      </c>
      <c r="GP37" s="4">
        <v>18.946200000000001</v>
      </c>
      <c r="GQ37" s="4">
        <v>3754.2515439784702</v>
      </c>
      <c r="GR37" s="4">
        <v>6.3161772370400196E-3</v>
      </c>
      <c r="GS37" s="4">
        <v>4.1006708563129699</v>
      </c>
      <c r="GT37" s="4">
        <v>4.1006708563129699</v>
      </c>
      <c r="GU37" s="4" t="s">
        <v>57</v>
      </c>
      <c r="GV37" s="4">
        <v>17.121200000000002</v>
      </c>
      <c r="GW37" s="4">
        <v>594386.66824647901</v>
      </c>
      <c r="GX37" s="4">
        <v>19.021616666666699</v>
      </c>
      <c r="GY37" s="4">
        <v>3283.6333347903101</v>
      </c>
      <c r="GZ37" s="4">
        <v>5.5244060982684402E-3</v>
      </c>
      <c r="HA37" s="4">
        <v>4.7111134357155002</v>
      </c>
      <c r="HB37" s="4">
        <v>4.7111134357155002</v>
      </c>
      <c r="HC37" s="4" t="s">
        <v>57</v>
      </c>
      <c r="HD37" s="4">
        <v>17.121200000000002</v>
      </c>
      <c r="HE37" s="4">
        <v>594386.66824647901</v>
      </c>
      <c r="HF37" s="4">
        <v>19.3534333333333</v>
      </c>
      <c r="HG37" s="4">
        <v>3553.3015842836899</v>
      </c>
      <c r="HH37" s="4">
        <v>5.9780977167041898E-3</v>
      </c>
      <c r="HI37" s="4">
        <v>3.9641152795141101</v>
      </c>
      <c r="HJ37" s="4">
        <v>3.9641152795141101</v>
      </c>
      <c r="HK37" s="4" t="s">
        <v>57</v>
      </c>
      <c r="HL37" s="4">
        <v>17.121200000000002</v>
      </c>
      <c r="HM37" s="4">
        <v>594386.66824647901</v>
      </c>
    </row>
    <row r="38" spans="1:221" x14ac:dyDescent="0.2">
      <c r="A38" s="2"/>
      <c r="B38" s="2"/>
      <c r="C38" s="2" t="s">
        <v>56</v>
      </c>
      <c r="D38" s="2" t="s">
        <v>22</v>
      </c>
      <c r="E38" s="2" t="s">
        <v>106</v>
      </c>
      <c r="F38" s="2" t="s">
        <v>57</v>
      </c>
      <c r="G38" s="3">
        <v>42528.9465277778</v>
      </c>
      <c r="H38" s="4">
        <v>3.2799666666666698</v>
      </c>
      <c r="I38" s="4">
        <v>215516.41870266601</v>
      </c>
      <c r="J38" s="4">
        <v>0</v>
      </c>
      <c r="K38" s="4">
        <v>31909.793332895999</v>
      </c>
      <c r="L38" s="4">
        <v>31909.793332895999</v>
      </c>
      <c r="M38" s="4" t="s">
        <v>57</v>
      </c>
      <c r="N38" s="4">
        <v>4.0373999999999999</v>
      </c>
      <c r="O38" s="4">
        <v>0</v>
      </c>
      <c r="P38" s="4">
        <v>0</v>
      </c>
      <c r="Q38" s="4" t="s">
        <v>195</v>
      </c>
      <c r="R38" s="4" t="s">
        <v>195</v>
      </c>
      <c r="S38" s="4" t="s">
        <v>57</v>
      </c>
      <c r="T38" s="4">
        <v>4.9334499999999997</v>
      </c>
      <c r="U38" s="4">
        <v>501896.18293527397</v>
      </c>
      <c r="V38" s="4">
        <v>4.9582166666666696</v>
      </c>
      <c r="W38" s="4">
        <v>392.87949999999699</v>
      </c>
      <c r="X38" s="4">
        <v>7.8279037250750304E-4</v>
      </c>
      <c r="Y38" s="4">
        <v>0</v>
      </c>
      <c r="Z38" s="4">
        <v>0</v>
      </c>
      <c r="AA38" s="4" t="s">
        <v>57</v>
      </c>
      <c r="AB38" s="4">
        <v>4.9334499999999997</v>
      </c>
      <c r="AC38" s="4">
        <v>501896.18293527397</v>
      </c>
      <c r="AD38" s="4">
        <v>6.0176333333333298</v>
      </c>
      <c r="AE38" s="4">
        <v>270.770658287088</v>
      </c>
      <c r="AF38" s="4">
        <v>5.3949535281085602E-4</v>
      </c>
      <c r="AG38" s="4">
        <v>0</v>
      </c>
      <c r="AH38" s="4">
        <v>0</v>
      </c>
      <c r="AI38" s="4" t="s">
        <v>57</v>
      </c>
      <c r="AJ38" s="4">
        <v>4.9334499999999997</v>
      </c>
      <c r="AK38" s="4">
        <v>501896.18293527397</v>
      </c>
      <c r="AL38" s="4">
        <v>6.1636666666666704</v>
      </c>
      <c r="AM38" s="4">
        <v>120.752607092555</v>
      </c>
      <c r="AN38" s="4">
        <v>2.40592798268257E-4</v>
      </c>
      <c r="AO38" s="4">
        <v>0.57273877871355805</v>
      </c>
      <c r="AP38" s="4">
        <v>0.57273877871355805</v>
      </c>
      <c r="AQ38" s="4" t="s">
        <v>57</v>
      </c>
      <c r="AR38" s="4">
        <v>4.9334499999999997</v>
      </c>
      <c r="AS38" s="4">
        <v>501896.18293527397</v>
      </c>
      <c r="AT38" s="4">
        <v>6.63486666666667</v>
      </c>
      <c r="AU38" s="4">
        <v>10570.0641923077</v>
      </c>
      <c r="AV38" s="4">
        <v>2.2403191833058399E-2</v>
      </c>
      <c r="AW38" s="4" t="s">
        <v>196</v>
      </c>
      <c r="AX38" s="4" t="s">
        <v>196</v>
      </c>
      <c r="AY38" s="4" t="s">
        <v>57</v>
      </c>
      <c r="AZ38" s="4">
        <v>10.023666666666699</v>
      </c>
      <c r="BA38" s="4">
        <v>471810.63622864499</v>
      </c>
      <c r="BB38" s="4">
        <v>7.4125333333333296</v>
      </c>
      <c r="BC38" s="4">
        <v>921.91317896048395</v>
      </c>
      <c r="BD38" s="4">
        <v>3.4545794896859998E-3</v>
      </c>
      <c r="BE38" s="4">
        <v>3.02793125158485</v>
      </c>
      <c r="BF38" s="4">
        <v>3.02793125158485</v>
      </c>
      <c r="BG38" s="4" t="s">
        <v>57</v>
      </c>
      <c r="BH38" s="4">
        <v>7.6439833333333302</v>
      </c>
      <c r="BI38" s="4">
        <v>266866.97518842702</v>
      </c>
      <c r="BJ38" s="4">
        <v>7.6902666666666697</v>
      </c>
      <c r="BK38" s="4">
        <v>2885.7690657630501</v>
      </c>
      <c r="BL38" s="4">
        <v>1.08135113523339E-2</v>
      </c>
      <c r="BM38" s="4">
        <v>9.8634087679537696</v>
      </c>
      <c r="BN38" s="4">
        <v>9.8634087679537696</v>
      </c>
      <c r="BO38" s="4" t="s">
        <v>57</v>
      </c>
      <c r="BP38" s="4">
        <v>7.6439833333333302</v>
      </c>
      <c r="BQ38" s="4">
        <v>266866.97518842702</v>
      </c>
      <c r="BR38" s="4">
        <v>8.5327333333333293</v>
      </c>
      <c r="BS38" s="4">
        <v>5874.2855532765498</v>
      </c>
      <c r="BT38" s="4">
        <v>2.2012036330568401E-2</v>
      </c>
      <c r="BU38" s="4">
        <v>19.7362605814956</v>
      </c>
      <c r="BV38" s="4">
        <v>19.7362605814956</v>
      </c>
      <c r="BW38" s="4" t="s">
        <v>57</v>
      </c>
      <c r="BX38" s="4">
        <v>7.6439833333333302</v>
      </c>
      <c r="BY38" s="4">
        <v>266866.97518842702</v>
      </c>
      <c r="BZ38" s="4">
        <v>8.7549333333333301</v>
      </c>
      <c r="CA38" s="4">
        <v>225.756726499335</v>
      </c>
      <c r="CB38" s="4">
        <v>4.7849011693312099E-4</v>
      </c>
      <c r="CC38" s="4">
        <v>149.849434153038</v>
      </c>
      <c r="CD38" s="4">
        <v>149.849434153038</v>
      </c>
      <c r="CE38" s="4" t="s">
        <v>57</v>
      </c>
      <c r="CF38" s="4">
        <v>10.023666666666699</v>
      </c>
      <c r="CG38" s="4">
        <v>471810.63622864499</v>
      </c>
      <c r="CH38" s="4">
        <v>9.8568999999999996</v>
      </c>
      <c r="CI38" s="4">
        <v>1998.7245326710699</v>
      </c>
      <c r="CJ38" s="4">
        <v>4.2362854484324598E-3</v>
      </c>
      <c r="CK38" s="4">
        <v>115.297672826183</v>
      </c>
      <c r="CL38" s="4">
        <v>115.297672826183</v>
      </c>
      <c r="CM38" s="4" t="s">
        <v>57</v>
      </c>
      <c r="CN38" s="4">
        <v>10.023666666666699</v>
      </c>
      <c r="CO38" s="4">
        <v>471810.63622864499</v>
      </c>
      <c r="CP38" s="4">
        <v>10.0607333333333</v>
      </c>
      <c r="CQ38" s="4">
        <v>29125.395600445201</v>
      </c>
      <c r="CR38" s="4">
        <v>6.17311127897733E-2</v>
      </c>
      <c r="CS38" s="4">
        <v>59.611636314753497</v>
      </c>
      <c r="CT38" s="4">
        <v>59.611636314753497</v>
      </c>
      <c r="CU38" s="4" t="s">
        <v>57</v>
      </c>
      <c r="CV38" s="4">
        <v>10.023666666666699</v>
      </c>
      <c r="CW38" s="4">
        <v>471810.63622864499</v>
      </c>
      <c r="CX38" s="4">
        <v>10.1163333333333</v>
      </c>
      <c r="CY38" s="4">
        <v>141792.44035736201</v>
      </c>
      <c r="CZ38" s="4">
        <v>0.30052828289493599</v>
      </c>
      <c r="DA38" s="4" t="s">
        <v>57</v>
      </c>
      <c r="DB38" s="4" t="s">
        <v>57</v>
      </c>
      <c r="DC38" s="4" t="s">
        <v>57</v>
      </c>
      <c r="DD38" s="4">
        <v>10.023666666666699</v>
      </c>
      <c r="DE38" s="4">
        <v>471810.63622864499</v>
      </c>
      <c r="DF38" s="4">
        <v>10.144116666666701</v>
      </c>
      <c r="DG38" s="4">
        <v>3118.4106637742402</v>
      </c>
      <c r="DH38" s="4">
        <v>6.6094539298665201E-3</v>
      </c>
      <c r="DI38" s="4">
        <v>9.7465968631317796</v>
      </c>
      <c r="DJ38" s="4">
        <v>9.7465968631317796</v>
      </c>
      <c r="DK38" s="4" t="s">
        <v>57</v>
      </c>
      <c r="DL38" s="4">
        <v>10.023666666666699</v>
      </c>
      <c r="DM38" s="4">
        <v>471810.63622864499</v>
      </c>
      <c r="DN38" s="4">
        <v>11.9833</v>
      </c>
      <c r="DO38" s="4">
        <v>3744.78207273818</v>
      </c>
      <c r="DP38" s="4">
        <v>7.8698454623249096E-3</v>
      </c>
      <c r="DQ38" s="4">
        <v>7.7213717389894301</v>
      </c>
      <c r="DR38" s="4">
        <v>7.7213717389894301</v>
      </c>
      <c r="DS38" s="4" t="s">
        <v>57</v>
      </c>
      <c r="DT38" s="4">
        <v>14.4366166666667</v>
      </c>
      <c r="DU38" s="4">
        <v>475839.34025966201</v>
      </c>
      <c r="DV38" s="4">
        <v>12.302949999999999</v>
      </c>
      <c r="DW38" s="4">
        <v>149991.59532279501</v>
      </c>
      <c r="DX38" s="4">
        <v>0.31790634590549399</v>
      </c>
      <c r="DY38" s="4">
        <v>27080357.0899905</v>
      </c>
      <c r="DZ38" s="4">
        <v>27080357.0899905</v>
      </c>
      <c r="EA38" s="4" t="s">
        <v>57</v>
      </c>
      <c r="EB38" s="4">
        <v>10.023666666666699</v>
      </c>
      <c r="EC38" s="4">
        <v>471810.63622864499</v>
      </c>
      <c r="ED38" s="4">
        <v>12.33075</v>
      </c>
      <c r="EE38" s="4">
        <v>3183.5785029277499</v>
      </c>
      <c r="EF38" s="4">
        <v>6.6904482954067901E-3</v>
      </c>
      <c r="EG38" s="4">
        <v>7.43134872913219</v>
      </c>
      <c r="EH38" s="4">
        <v>7.43134872913219</v>
      </c>
      <c r="EI38" s="4" t="s">
        <v>57</v>
      </c>
      <c r="EJ38" s="4">
        <v>14.4366166666667</v>
      </c>
      <c r="EK38" s="4">
        <v>475839.34025966201</v>
      </c>
      <c r="EL38" s="4">
        <v>12.6983333333333</v>
      </c>
      <c r="EM38" s="4">
        <v>115552.057629476</v>
      </c>
      <c r="EN38" s="4">
        <v>0.24283838651596201</v>
      </c>
      <c r="EO38" s="4">
        <v>45782038.671174102</v>
      </c>
      <c r="EP38" s="4">
        <v>45782038.671174102</v>
      </c>
      <c r="EQ38" s="4" t="s">
        <v>57</v>
      </c>
      <c r="ER38" s="4">
        <v>14.4366166666667</v>
      </c>
      <c r="ES38" s="4">
        <v>475839.34025966201</v>
      </c>
      <c r="ET38" s="4" t="s">
        <v>57</v>
      </c>
      <c r="EU38" s="4" t="s">
        <v>57</v>
      </c>
      <c r="EV38" s="4" t="s">
        <v>57</v>
      </c>
      <c r="EW38" s="4" t="s">
        <v>57</v>
      </c>
      <c r="EX38" s="4" t="s">
        <v>57</v>
      </c>
      <c r="EY38" s="4" t="s">
        <v>57</v>
      </c>
      <c r="EZ38" s="4">
        <v>10.023666666666699</v>
      </c>
      <c r="FA38" s="4">
        <v>471810.63622864499</v>
      </c>
      <c r="FB38" s="4">
        <v>14.3838333333333</v>
      </c>
      <c r="FC38" s="4">
        <v>137040.145769975</v>
      </c>
      <c r="FD38" s="4">
        <v>0.28799667067290702</v>
      </c>
      <c r="FE38" s="4" t="s">
        <v>57</v>
      </c>
      <c r="FF38" s="4" t="s">
        <v>57</v>
      </c>
      <c r="FG38" s="4" t="s">
        <v>57</v>
      </c>
      <c r="FH38" s="4">
        <v>14.4366166666667</v>
      </c>
      <c r="FI38" s="4">
        <v>475839.34025966201</v>
      </c>
      <c r="FJ38" s="4">
        <v>14.425316666666699</v>
      </c>
      <c r="FK38" s="4">
        <v>2784.1533018719201</v>
      </c>
      <c r="FL38" s="4">
        <v>5.8510364030696302E-3</v>
      </c>
      <c r="FM38" s="4">
        <v>4.2366763461000101</v>
      </c>
      <c r="FN38" s="4">
        <v>4.2366763461000101</v>
      </c>
      <c r="FO38" s="4" t="s">
        <v>57</v>
      </c>
      <c r="FP38" s="4">
        <v>14.4366166666667</v>
      </c>
      <c r="FQ38" s="4">
        <v>475839.34025966201</v>
      </c>
      <c r="FR38" s="4">
        <v>14.489416666666701</v>
      </c>
      <c r="FS38" s="4">
        <v>2044.68920360161</v>
      </c>
      <c r="FT38" s="4">
        <v>4.2970158845753101E-3</v>
      </c>
      <c r="FU38" s="4">
        <v>2.9318786038267</v>
      </c>
      <c r="FV38" s="4">
        <v>2.9318786038267</v>
      </c>
      <c r="FW38" s="4" t="s">
        <v>57</v>
      </c>
      <c r="FX38" s="4">
        <v>14.4366166666667</v>
      </c>
      <c r="FY38" s="4">
        <v>475839.34025966201</v>
      </c>
      <c r="FZ38" s="4">
        <v>16.495416666666699</v>
      </c>
      <c r="GA38" s="4">
        <v>4438.1171456668799</v>
      </c>
      <c r="GB38" s="4">
        <v>9.7796826842982392E-3</v>
      </c>
      <c r="GC38" s="4">
        <v>4.4491491651675199</v>
      </c>
      <c r="GD38" s="4">
        <v>4.4491491651675199</v>
      </c>
      <c r="GE38" s="4" t="s">
        <v>57</v>
      </c>
      <c r="GF38" s="4">
        <v>17.117566666666701</v>
      </c>
      <c r="GG38" s="4">
        <v>453809.93319880299</v>
      </c>
      <c r="GH38" s="4">
        <v>17.012</v>
      </c>
      <c r="GI38" s="4">
        <v>1410.4847843637599</v>
      </c>
      <c r="GJ38" s="4">
        <v>3.1080958815105199E-3</v>
      </c>
      <c r="GK38" s="4">
        <v>4.4331425152804904</v>
      </c>
      <c r="GL38" s="4">
        <v>4.4331425152804904</v>
      </c>
      <c r="GM38" s="4" t="s">
        <v>57</v>
      </c>
      <c r="GN38" s="4">
        <v>17.117566666666701</v>
      </c>
      <c r="GO38" s="4">
        <v>453809.93319880299</v>
      </c>
      <c r="GP38" s="4">
        <v>18.9614333333333</v>
      </c>
      <c r="GQ38" s="4">
        <v>2011.8509999999701</v>
      </c>
      <c r="GR38" s="4">
        <v>4.4332458432958799E-3</v>
      </c>
      <c r="GS38" s="4">
        <v>2.6271210383961101</v>
      </c>
      <c r="GT38" s="4">
        <v>2.6271210383961101</v>
      </c>
      <c r="GU38" s="4" t="s">
        <v>57</v>
      </c>
      <c r="GV38" s="4">
        <v>17.117566666666701</v>
      </c>
      <c r="GW38" s="4">
        <v>453809.93319880299</v>
      </c>
      <c r="GX38" s="4">
        <v>19.029299999999999</v>
      </c>
      <c r="GY38" s="4">
        <v>1675.0383461538399</v>
      </c>
      <c r="GZ38" s="4">
        <v>3.69105703426735E-3</v>
      </c>
      <c r="HA38" s="4">
        <v>3.2728327056617599</v>
      </c>
      <c r="HB38" s="4">
        <v>3.2728327056617599</v>
      </c>
      <c r="HC38" s="4" t="s">
        <v>57</v>
      </c>
      <c r="HD38" s="4">
        <v>17.117566666666701</v>
      </c>
      <c r="HE38" s="4">
        <v>453809.93319880299</v>
      </c>
      <c r="HF38" s="4">
        <v>19.364899999999999</v>
      </c>
      <c r="HG38" s="4">
        <v>1940.4571380621801</v>
      </c>
      <c r="HH38" s="4">
        <v>4.2759247784294697E-3</v>
      </c>
      <c r="HI38" s="4">
        <v>2.5647844853636799</v>
      </c>
      <c r="HJ38" s="4">
        <v>2.5647844853636799</v>
      </c>
      <c r="HK38" s="4" t="s">
        <v>57</v>
      </c>
      <c r="HL38" s="4">
        <v>17.117566666666701</v>
      </c>
      <c r="HM38" s="4">
        <v>453809.93319880299</v>
      </c>
    </row>
    <row r="39" spans="1:221" x14ac:dyDescent="0.2">
      <c r="A39" s="2"/>
      <c r="B39" s="2"/>
      <c r="C39" s="2" t="s">
        <v>43</v>
      </c>
      <c r="D39" s="2" t="s">
        <v>135</v>
      </c>
      <c r="E39" s="2" t="s">
        <v>106</v>
      </c>
      <c r="F39" s="2" t="s">
        <v>57</v>
      </c>
      <c r="G39" s="3">
        <v>42528.967361111099</v>
      </c>
      <c r="H39" s="4">
        <v>3.28236666666667</v>
      </c>
      <c r="I39" s="4">
        <v>243183.06739581499</v>
      </c>
      <c r="J39" s="4">
        <v>0</v>
      </c>
      <c r="K39" s="4">
        <v>53423.860603038796</v>
      </c>
      <c r="L39" s="4">
        <v>53423.860603038796</v>
      </c>
      <c r="M39" s="4" t="s">
        <v>57</v>
      </c>
      <c r="N39" s="4">
        <v>4.0422833333333301</v>
      </c>
      <c r="O39" s="4">
        <v>0</v>
      </c>
      <c r="P39" s="4">
        <v>0</v>
      </c>
      <c r="Q39" s="4" t="s">
        <v>195</v>
      </c>
      <c r="R39" s="4" t="s">
        <v>195</v>
      </c>
      <c r="S39" s="4" t="s">
        <v>57</v>
      </c>
      <c r="T39" s="4">
        <v>4.9333833333333299</v>
      </c>
      <c r="U39" s="4">
        <v>560751.22801256203</v>
      </c>
      <c r="V39" s="4">
        <v>4.96308333333333</v>
      </c>
      <c r="W39" s="4">
        <v>631.47598614069</v>
      </c>
      <c r="X39" s="4">
        <v>1.1261250169327199E-3</v>
      </c>
      <c r="Y39" s="4">
        <v>0</v>
      </c>
      <c r="Z39" s="4">
        <v>0</v>
      </c>
      <c r="AA39" s="4" t="s">
        <v>57</v>
      </c>
      <c r="AB39" s="4">
        <v>4.9333833333333299</v>
      </c>
      <c r="AC39" s="4">
        <v>560751.22801256203</v>
      </c>
      <c r="AD39" s="4">
        <v>6.0175666666666698</v>
      </c>
      <c r="AE39" s="4">
        <v>1786.84941862612</v>
      </c>
      <c r="AF39" s="4">
        <v>3.1865278743287801E-3</v>
      </c>
      <c r="AG39" s="4">
        <v>3.7094495008972501</v>
      </c>
      <c r="AH39" s="4">
        <v>3.7094495008972501</v>
      </c>
      <c r="AI39" s="4" t="s">
        <v>57</v>
      </c>
      <c r="AJ39" s="4">
        <v>4.9333833333333299</v>
      </c>
      <c r="AK39" s="4">
        <v>560751.22801256203</v>
      </c>
      <c r="AL39" s="4">
        <v>6.1611333333333302</v>
      </c>
      <c r="AM39" s="4">
        <v>1249.8286677109199</v>
      </c>
      <c r="AN39" s="4">
        <v>2.2288469561459801E-3</v>
      </c>
      <c r="AO39" s="4">
        <v>4.5010121871467001</v>
      </c>
      <c r="AP39" s="4">
        <v>4.5010121871467001</v>
      </c>
      <c r="AQ39" s="4" t="s">
        <v>57</v>
      </c>
      <c r="AR39" s="4">
        <v>4.9333833333333299</v>
      </c>
      <c r="AS39" s="4">
        <v>560751.22801256203</v>
      </c>
      <c r="AT39" s="4">
        <v>6.6301666666666703</v>
      </c>
      <c r="AU39" s="4">
        <v>60025.896500000497</v>
      </c>
      <c r="AV39" s="4">
        <v>0.113449442408896</v>
      </c>
      <c r="AW39" s="4" t="s">
        <v>196</v>
      </c>
      <c r="AX39" s="4" t="s">
        <v>196</v>
      </c>
      <c r="AY39" s="4" t="s">
        <v>57</v>
      </c>
      <c r="AZ39" s="4">
        <v>10.0236</v>
      </c>
      <c r="BA39" s="4">
        <v>529098.20643855201</v>
      </c>
      <c r="BB39" s="4">
        <v>7.4078333333333299</v>
      </c>
      <c r="BC39" s="4">
        <v>2277.8868644834101</v>
      </c>
      <c r="BD39" s="4">
        <v>7.4838541245744903E-3</v>
      </c>
      <c r="BE39" s="4">
        <v>6.7295385732216104</v>
      </c>
      <c r="BF39" s="4">
        <v>6.7295385732216104</v>
      </c>
      <c r="BG39" s="4" t="s">
        <v>57</v>
      </c>
      <c r="BH39" s="4">
        <v>7.6439166666666702</v>
      </c>
      <c r="BI39" s="4">
        <v>304373.49881040398</v>
      </c>
      <c r="BJ39" s="4">
        <v>7.6901999999999999</v>
      </c>
      <c r="BK39" s="4">
        <v>6590.4223504179099</v>
      </c>
      <c r="BL39" s="4">
        <v>2.1652418414137699E-2</v>
      </c>
      <c r="BM39" s="4">
        <v>22.289746268437099</v>
      </c>
      <c r="BN39" s="4">
        <v>22.289746268437099</v>
      </c>
      <c r="BO39" s="4" t="s">
        <v>57</v>
      </c>
      <c r="BP39" s="4">
        <v>7.6439166666666702</v>
      </c>
      <c r="BQ39" s="4">
        <v>304373.49881040398</v>
      </c>
      <c r="BR39" s="4">
        <v>8.5280333333333296</v>
      </c>
      <c r="BS39" s="4">
        <v>9510.8457902970495</v>
      </c>
      <c r="BT39" s="4">
        <v>3.1247286072764901E-2</v>
      </c>
      <c r="BU39" s="4">
        <v>28.896105147201499</v>
      </c>
      <c r="BV39" s="4">
        <v>28.896105147201499</v>
      </c>
      <c r="BW39" s="4" t="s">
        <v>57</v>
      </c>
      <c r="BX39" s="4">
        <v>7.6439166666666702</v>
      </c>
      <c r="BY39" s="4">
        <v>304373.49881040398</v>
      </c>
      <c r="BZ39" s="4">
        <v>8.7594833333333302</v>
      </c>
      <c r="CA39" s="4">
        <v>290.82900000000501</v>
      </c>
      <c r="CB39" s="4">
        <v>5.4966922295507901E-4</v>
      </c>
      <c r="CC39" s="4">
        <v>158.251397349901</v>
      </c>
      <c r="CD39" s="4">
        <v>158.251397349901</v>
      </c>
      <c r="CE39" s="4" t="s">
        <v>57</v>
      </c>
      <c r="CF39" s="4">
        <v>10.0236</v>
      </c>
      <c r="CG39" s="4">
        <v>529098.20643855201</v>
      </c>
      <c r="CH39" s="4">
        <v>9.8568333333333307</v>
      </c>
      <c r="CI39" s="4">
        <v>2481.9416063615799</v>
      </c>
      <c r="CJ39" s="4">
        <v>4.6908902282393802E-3</v>
      </c>
      <c r="CK39" s="4">
        <v>128.99798045355001</v>
      </c>
      <c r="CL39" s="4">
        <v>128.99798045355001</v>
      </c>
      <c r="CM39" s="4" t="s">
        <v>57</v>
      </c>
      <c r="CN39" s="4">
        <v>10.0236</v>
      </c>
      <c r="CO39" s="4">
        <v>529098.20643855201</v>
      </c>
      <c r="CP39" s="4">
        <v>10.0606666666667</v>
      </c>
      <c r="CQ39" s="4">
        <v>45067.363413616797</v>
      </c>
      <c r="CR39" s="4">
        <v>8.5177690767414799E-2</v>
      </c>
      <c r="CS39" s="4">
        <v>82.140956127756795</v>
      </c>
      <c r="CT39" s="4">
        <v>82.140956127756795</v>
      </c>
      <c r="CU39" s="4" t="s">
        <v>57</v>
      </c>
      <c r="CV39" s="4">
        <v>10.0236</v>
      </c>
      <c r="CW39" s="4">
        <v>529098.20643855201</v>
      </c>
      <c r="CX39" s="4">
        <v>10.116250000000001</v>
      </c>
      <c r="CY39" s="4">
        <v>152842.04201257901</v>
      </c>
      <c r="CZ39" s="4">
        <v>0.28887272750626802</v>
      </c>
      <c r="DA39" s="4" t="s">
        <v>57</v>
      </c>
      <c r="DB39" s="4" t="s">
        <v>57</v>
      </c>
      <c r="DC39" s="4" t="s">
        <v>57</v>
      </c>
      <c r="DD39" s="4">
        <v>10.0236</v>
      </c>
      <c r="DE39" s="4">
        <v>529098.20643855201</v>
      </c>
      <c r="DF39" s="4">
        <v>10.14405</v>
      </c>
      <c r="DG39" s="4">
        <v>4174.9344777279002</v>
      </c>
      <c r="DH39" s="4">
        <v>7.8906608015742001E-3</v>
      </c>
      <c r="DI39" s="4">
        <v>11.593524052331301</v>
      </c>
      <c r="DJ39" s="4">
        <v>11.593524052331301</v>
      </c>
      <c r="DK39" s="4" t="s">
        <v>57</v>
      </c>
      <c r="DL39" s="4">
        <v>10.0236</v>
      </c>
      <c r="DM39" s="4">
        <v>529098.20643855201</v>
      </c>
      <c r="DN39" s="4">
        <v>11.983216666666699</v>
      </c>
      <c r="DO39" s="4">
        <v>4391.7799999999597</v>
      </c>
      <c r="DP39" s="4">
        <v>8.1416521328994702E-3</v>
      </c>
      <c r="DQ39" s="4">
        <v>8.0365830980786495</v>
      </c>
      <c r="DR39" s="4">
        <v>8.0365830980786495</v>
      </c>
      <c r="DS39" s="4" t="s">
        <v>57</v>
      </c>
      <c r="DT39" s="4">
        <v>14.43655</v>
      </c>
      <c r="DU39" s="4">
        <v>539421.22904677899</v>
      </c>
      <c r="DV39" s="4">
        <v>12.3028833333333</v>
      </c>
      <c r="DW39" s="4">
        <v>160084.91900000401</v>
      </c>
      <c r="DX39" s="4">
        <v>0.30256182510532897</v>
      </c>
      <c r="DY39" s="4">
        <v>25773226.464130901</v>
      </c>
      <c r="DZ39" s="4">
        <v>25773226.464130901</v>
      </c>
      <c r="EA39" s="4" t="s">
        <v>57</v>
      </c>
      <c r="EB39" s="4">
        <v>10.0236</v>
      </c>
      <c r="EC39" s="4">
        <v>529098.20643855201</v>
      </c>
      <c r="ED39" s="4">
        <v>12.3306666666667</v>
      </c>
      <c r="EE39" s="4">
        <v>3475.0169999999498</v>
      </c>
      <c r="EF39" s="4">
        <v>6.4421213198092202E-3</v>
      </c>
      <c r="EG39" s="4">
        <v>7.1861171133033297</v>
      </c>
      <c r="EH39" s="4">
        <v>7.1861171133033297</v>
      </c>
      <c r="EI39" s="4" t="s">
        <v>57</v>
      </c>
      <c r="EJ39" s="4">
        <v>14.43655</v>
      </c>
      <c r="EK39" s="4">
        <v>539421.22904677899</v>
      </c>
      <c r="EL39" s="4">
        <v>12.698266666666701</v>
      </c>
      <c r="EM39" s="4">
        <v>117954.855634782</v>
      </c>
      <c r="EN39" s="4">
        <v>0.218669287160281</v>
      </c>
      <c r="EO39" s="4">
        <v>41223870.882303096</v>
      </c>
      <c r="EP39" s="4">
        <v>41223870.882303096</v>
      </c>
      <c r="EQ39" s="4" t="s">
        <v>57</v>
      </c>
      <c r="ER39" s="4">
        <v>14.43655</v>
      </c>
      <c r="ES39" s="4">
        <v>539421.22904677899</v>
      </c>
      <c r="ET39" s="4" t="s">
        <v>57</v>
      </c>
      <c r="EU39" s="4" t="s">
        <v>57</v>
      </c>
      <c r="EV39" s="4" t="s">
        <v>57</v>
      </c>
      <c r="EW39" s="4" t="s">
        <v>57</v>
      </c>
      <c r="EX39" s="4" t="s">
        <v>57</v>
      </c>
      <c r="EY39" s="4" t="s">
        <v>57</v>
      </c>
      <c r="EZ39" s="4">
        <v>10.0236</v>
      </c>
      <c r="FA39" s="4">
        <v>529098.20643855201</v>
      </c>
      <c r="FB39" s="4">
        <v>14.3837666666667</v>
      </c>
      <c r="FC39" s="4">
        <v>137890.87096713501</v>
      </c>
      <c r="FD39" s="4">
        <v>0.25562744575478402</v>
      </c>
      <c r="FE39" s="4" t="s">
        <v>57</v>
      </c>
      <c r="FF39" s="4" t="s">
        <v>57</v>
      </c>
      <c r="FG39" s="4" t="s">
        <v>57</v>
      </c>
      <c r="FH39" s="4">
        <v>14.43655</v>
      </c>
      <c r="FI39" s="4">
        <v>539421.22904677899</v>
      </c>
      <c r="FJ39" s="4">
        <v>14.429016666666699</v>
      </c>
      <c r="FK39" s="4">
        <v>3196.3497208331701</v>
      </c>
      <c r="FL39" s="4">
        <v>5.9255171074403196E-3</v>
      </c>
      <c r="FM39" s="4">
        <v>4.3478630436952601</v>
      </c>
      <c r="FN39" s="4">
        <v>4.3478630436952601</v>
      </c>
      <c r="FO39" s="4" t="s">
        <v>57</v>
      </c>
      <c r="FP39" s="4">
        <v>14.43655</v>
      </c>
      <c r="FQ39" s="4">
        <v>539421.22904677899</v>
      </c>
      <c r="FR39" s="4">
        <v>14.4818</v>
      </c>
      <c r="FS39" s="4">
        <v>2198.9078863869699</v>
      </c>
      <c r="FT39" s="4">
        <v>4.07642074130583E-3</v>
      </c>
      <c r="FU39" s="4">
        <v>2.6940100247500198</v>
      </c>
      <c r="FV39" s="4">
        <v>2.6940100247500198</v>
      </c>
      <c r="FW39" s="4" t="s">
        <v>57</v>
      </c>
      <c r="FX39" s="4">
        <v>14.43655</v>
      </c>
      <c r="FY39" s="4">
        <v>539421.22904677899</v>
      </c>
      <c r="FZ39" s="4">
        <v>16.491566666666699</v>
      </c>
      <c r="GA39" s="4">
        <v>3989.7898266666598</v>
      </c>
      <c r="GB39" s="4">
        <v>8.0997996648972496E-3</v>
      </c>
      <c r="GC39" s="4">
        <v>3.6078184008917402</v>
      </c>
      <c r="GD39" s="4">
        <v>3.6078184008917402</v>
      </c>
      <c r="GE39" s="4" t="s">
        <v>57</v>
      </c>
      <c r="GF39" s="4">
        <v>17.1175</v>
      </c>
      <c r="GG39" s="4">
        <v>492578.82808602502</v>
      </c>
      <c r="GH39" s="4">
        <v>17.008150000000001</v>
      </c>
      <c r="GI39" s="4">
        <v>1298.81702474646</v>
      </c>
      <c r="GJ39" s="4">
        <v>2.63676989486773E-3</v>
      </c>
      <c r="GK39" s="4">
        <v>3.8239477113751001</v>
      </c>
      <c r="GL39" s="4">
        <v>3.8239477113751001</v>
      </c>
      <c r="GM39" s="4" t="s">
        <v>57</v>
      </c>
      <c r="GN39" s="4">
        <v>17.1175</v>
      </c>
      <c r="GO39" s="4">
        <v>492578.82808602502</v>
      </c>
      <c r="GP39" s="4">
        <v>18.961366666666699</v>
      </c>
      <c r="GQ39" s="4">
        <v>1890.15496644832</v>
      </c>
      <c r="GR39" s="4">
        <v>3.8372639234064299E-3</v>
      </c>
      <c r="GS39" s="4">
        <v>2.16071580852284</v>
      </c>
      <c r="GT39" s="4">
        <v>2.16071580852284</v>
      </c>
      <c r="GU39" s="4" t="s">
        <v>57</v>
      </c>
      <c r="GV39" s="4">
        <v>17.1175</v>
      </c>
      <c r="GW39" s="4">
        <v>492578.82808602502</v>
      </c>
      <c r="GX39" s="4">
        <v>19.033000000000001</v>
      </c>
      <c r="GY39" s="4">
        <v>1575.42951008403</v>
      </c>
      <c r="GZ39" s="4">
        <v>3.1983297296913002E-3</v>
      </c>
      <c r="HA39" s="4">
        <v>2.8862831929375301</v>
      </c>
      <c r="HB39" s="4">
        <v>2.8862831929375301</v>
      </c>
      <c r="HC39" s="4" t="s">
        <v>57</v>
      </c>
      <c r="HD39" s="4">
        <v>17.1175</v>
      </c>
      <c r="HE39" s="4">
        <v>492578.82808602502</v>
      </c>
      <c r="HF39" s="4">
        <v>19.3723666666667</v>
      </c>
      <c r="HG39" s="4">
        <v>1880.2216001962399</v>
      </c>
      <c r="HH39" s="4">
        <v>3.8170978795456401E-3</v>
      </c>
      <c r="HI39" s="4">
        <v>2.18758978654333</v>
      </c>
      <c r="HJ39" s="4">
        <v>2.18758978654333</v>
      </c>
      <c r="HK39" s="4" t="s">
        <v>57</v>
      </c>
      <c r="HL39" s="4">
        <v>17.1175</v>
      </c>
      <c r="HM39" s="4">
        <v>492578.82808602502</v>
      </c>
    </row>
    <row r="40" spans="1:221" x14ac:dyDescent="0.2">
      <c r="A40" s="2"/>
      <c r="B40" s="2"/>
      <c r="C40" s="2" t="s">
        <v>27</v>
      </c>
      <c r="D40" s="2" t="s">
        <v>132</v>
      </c>
      <c r="E40" s="2" t="s">
        <v>106</v>
      </c>
      <c r="F40" s="2" t="s">
        <v>57</v>
      </c>
      <c r="G40" s="3">
        <v>42528.988194444399</v>
      </c>
      <c r="H40" s="4">
        <v>3.2825000000000002</v>
      </c>
      <c r="I40" s="4">
        <v>0</v>
      </c>
      <c r="J40" s="4">
        <v>0</v>
      </c>
      <c r="K40" s="4">
        <v>0</v>
      </c>
      <c r="L40" s="4">
        <v>0</v>
      </c>
      <c r="M40" s="4" t="s">
        <v>57</v>
      </c>
      <c r="N40" s="4">
        <v>4.9582666666666704</v>
      </c>
      <c r="O40" s="4">
        <v>0</v>
      </c>
      <c r="P40" s="4">
        <v>0</v>
      </c>
      <c r="Q40" s="4" t="s">
        <v>195</v>
      </c>
      <c r="R40" s="4" t="s">
        <v>195</v>
      </c>
      <c r="S40" s="4" t="s">
        <v>57</v>
      </c>
      <c r="T40" s="4">
        <v>4.9409333333333301</v>
      </c>
      <c r="U40" s="4">
        <v>226.30998476530101</v>
      </c>
      <c r="V40" s="4">
        <v>4.9657</v>
      </c>
      <c r="W40" s="4">
        <v>0</v>
      </c>
      <c r="X40" s="4">
        <v>0</v>
      </c>
      <c r="Y40" s="4">
        <v>0</v>
      </c>
      <c r="Z40" s="4">
        <v>0</v>
      </c>
      <c r="AA40" s="4" t="s">
        <v>57</v>
      </c>
      <c r="AB40" s="4">
        <v>4.9409333333333301</v>
      </c>
      <c r="AC40" s="4">
        <v>226.30998476530101</v>
      </c>
      <c r="AD40" s="4">
        <v>6.1661999999999999</v>
      </c>
      <c r="AE40" s="4">
        <v>0</v>
      </c>
      <c r="AF40" s="4">
        <v>0</v>
      </c>
      <c r="AG40" s="4">
        <v>0</v>
      </c>
      <c r="AH40" s="4">
        <v>0</v>
      </c>
      <c r="AI40" s="4" t="s">
        <v>57</v>
      </c>
      <c r="AJ40" s="4">
        <v>4.9409333333333301</v>
      </c>
      <c r="AK40" s="4">
        <v>226.30998476530101</v>
      </c>
      <c r="AL40" s="4">
        <v>6.4285833333333304</v>
      </c>
      <c r="AM40" s="4">
        <v>0</v>
      </c>
      <c r="AN40" s="4">
        <v>0</v>
      </c>
      <c r="AO40" s="4">
        <v>9.7389946697767099E-2</v>
      </c>
      <c r="AP40" s="4">
        <v>9.7389946697767099E-2</v>
      </c>
      <c r="AQ40" s="4" t="s">
        <v>57</v>
      </c>
      <c r="AR40" s="4">
        <v>4.9409333333333301</v>
      </c>
      <c r="AS40" s="4">
        <v>226.30998476530101</v>
      </c>
      <c r="AT40" s="4" t="s">
        <v>57</v>
      </c>
      <c r="AU40" s="4" t="s">
        <v>57</v>
      </c>
      <c r="AV40" s="4" t="s">
        <v>57</v>
      </c>
      <c r="AW40" s="4" t="s">
        <v>57</v>
      </c>
      <c r="AX40" s="4" t="s">
        <v>57</v>
      </c>
      <c r="AY40" s="4" t="s">
        <v>57</v>
      </c>
      <c r="AZ40" s="4">
        <v>10.0515333333333</v>
      </c>
      <c r="BA40" s="4">
        <v>0</v>
      </c>
      <c r="BB40" s="4">
        <v>6.6164166666666704</v>
      </c>
      <c r="BC40" s="4">
        <v>0</v>
      </c>
      <c r="BD40" s="4">
        <v>0</v>
      </c>
      <c r="BE40" s="4">
        <v>0</v>
      </c>
      <c r="BF40" s="4">
        <v>0</v>
      </c>
      <c r="BG40" s="4" t="s">
        <v>57</v>
      </c>
      <c r="BH40" s="4">
        <v>7.80141666666667</v>
      </c>
      <c r="BI40" s="4">
        <v>14.1080769230768</v>
      </c>
      <c r="BJ40" s="4">
        <v>7.9865833333333303</v>
      </c>
      <c r="BK40" s="4">
        <v>0</v>
      </c>
      <c r="BL40" s="4">
        <v>0</v>
      </c>
      <c r="BM40" s="4">
        <v>0</v>
      </c>
      <c r="BN40" s="4">
        <v>0</v>
      </c>
      <c r="BO40" s="4" t="s">
        <v>57</v>
      </c>
      <c r="BP40" s="4">
        <v>7.80141666666667</v>
      </c>
      <c r="BQ40" s="4">
        <v>14.1080769230768</v>
      </c>
      <c r="BR40" s="4">
        <v>8.5559333333333303</v>
      </c>
      <c r="BS40" s="4">
        <v>0</v>
      </c>
      <c r="BT40" s="4">
        <v>0</v>
      </c>
      <c r="BU40" s="4">
        <v>0</v>
      </c>
      <c r="BV40" s="4">
        <v>0</v>
      </c>
      <c r="BW40" s="4" t="s">
        <v>57</v>
      </c>
      <c r="BX40" s="4">
        <v>7.80141666666667</v>
      </c>
      <c r="BY40" s="4">
        <v>14.1080769230768</v>
      </c>
      <c r="BZ40" s="4" t="s">
        <v>57</v>
      </c>
      <c r="CA40" s="4" t="s">
        <v>57</v>
      </c>
      <c r="CB40" s="4" t="s">
        <v>57</v>
      </c>
      <c r="CC40" s="4" t="s">
        <v>57</v>
      </c>
      <c r="CD40" s="4" t="s">
        <v>57</v>
      </c>
      <c r="CE40" s="4" t="s">
        <v>57</v>
      </c>
      <c r="CF40" s="4">
        <v>10.0515333333333</v>
      </c>
      <c r="CG40" s="4">
        <v>0</v>
      </c>
      <c r="CH40" s="4" t="s">
        <v>57</v>
      </c>
      <c r="CI40" s="4" t="s">
        <v>57</v>
      </c>
      <c r="CJ40" s="4" t="s">
        <v>57</v>
      </c>
      <c r="CK40" s="4" t="s">
        <v>57</v>
      </c>
      <c r="CL40" s="4" t="s">
        <v>57</v>
      </c>
      <c r="CM40" s="4" t="s">
        <v>57</v>
      </c>
      <c r="CN40" s="4">
        <v>10.0515333333333</v>
      </c>
      <c r="CO40" s="4">
        <v>0</v>
      </c>
      <c r="CP40" s="4" t="s">
        <v>57</v>
      </c>
      <c r="CQ40" s="4" t="s">
        <v>57</v>
      </c>
      <c r="CR40" s="4" t="s">
        <v>57</v>
      </c>
      <c r="CS40" s="4" t="s">
        <v>57</v>
      </c>
      <c r="CT40" s="4" t="s">
        <v>57</v>
      </c>
      <c r="CU40" s="4" t="s">
        <v>57</v>
      </c>
      <c r="CV40" s="4">
        <v>10.0515333333333</v>
      </c>
      <c r="CW40" s="4">
        <v>0</v>
      </c>
      <c r="CX40" s="4">
        <v>10.0515333333333</v>
      </c>
      <c r="CY40" s="4">
        <v>0</v>
      </c>
      <c r="CZ40" s="4">
        <v>0</v>
      </c>
      <c r="DA40" s="4" t="s">
        <v>57</v>
      </c>
      <c r="DB40" s="4" t="s">
        <v>57</v>
      </c>
      <c r="DC40" s="4" t="s">
        <v>57</v>
      </c>
      <c r="DD40" s="4">
        <v>10.0515333333333</v>
      </c>
      <c r="DE40" s="4">
        <v>0</v>
      </c>
      <c r="DF40" s="4" t="s">
        <v>57</v>
      </c>
      <c r="DG40" s="4" t="s">
        <v>57</v>
      </c>
      <c r="DH40" s="4" t="s">
        <v>57</v>
      </c>
      <c r="DI40" s="4" t="s">
        <v>57</v>
      </c>
      <c r="DJ40" s="4" t="s">
        <v>57</v>
      </c>
      <c r="DK40" s="4" t="s">
        <v>57</v>
      </c>
      <c r="DL40" s="4">
        <v>10.0515333333333</v>
      </c>
      <c r="DM40" s="4">
        <v>0</v>
      </c>
      <c r="DN40" s="4">
        <v>12.0018833333333</v>
      </c>
      <c r="DO40" s="4">
        <v>0</v>
      </c>
      <c r="DP40" s="4">
        <v>0</v>
      </c>
      <c r="DQ40" s="4">
        <v>0</v>
      </c>
      <c r="DR40" s="4">
        <v>0</v>
      </c>
      <c r="DS40" s="4" t="s">
        <v>57</v>
      </c>
      <c r="DT40" s="4">
        <v>14.466850000000001</v>
      </c>
      <c r="DU40" s="4">
        <v>639.12436158257105</v>
      </c>
      <c r="DV40" s="4" t="s">
        <v>57</v>
      </c>
      <c r="DW40" s="4" t="s">
        <v>57</v>
      </c>
      <c r="DX40" s="4" t="s">
        <v>57</v>
      </c>
      <c r="DY40" s="4" t="s">
        <v>57</v>
      </c>
      <c r="DZ40" s="4" t="s">
        <v>57</v>
      </c>
      <c r="EA40" s="4" t="s">
        <v>57</v>
      </c>
      <c r="EB40" s="4">
        <v>10.0515333333333</v>
      </c>
      <c r="EC40" s="4">
        <v>0</v>
      </c>
      <c r="ED40" s="4">
        <v>12.3632333333333</v>
      </c>
      <c r="EE40" s="4">
        <v>0</v>
      </c>
      <c r="EF40" s="4">
        <v>0</v>
      </c>
      <c r="EG40" s="4">
        <v>0.82429590229412297</v>
      </c>
      <c r="EH40" s="4">
        <v>0.82429590229412297</v>
      </c>
      <c r="EI40" s="4" t="s">
        <v>57</v>
      </c>
      <c r="EJ40" s="4">
        <v>14.466850000000001</v>
      </c>
      <c r="EK40" s="4">
        <v>639.12436158257105</v>
      </c>
      <c r="EL40" s="4">
        <v>12.709716666666701</v>
      </c>
      <c r="EM40" s="4">
        <v>101.750018136538</v>
      </c>
      <c r="EN40" s="4">
        <v>0.159202221434009</v>
      </c>
      <c r="EO40" s="4">
        <v>30008688.2433833</v>
      </c>
      <c r="EP40" s="4">
        <v>30008688.2433833</v>
      </c>
      <c r="EQ40" s="4" t="s">
        <v>57</v>
      </c>
      <c r="ER40" s="4">
        <v>14.466850000000001</v>
      </c>
      <c r="ES40" s="4">
        <v>639.12436158257105</v>
      </c>
      <c r="ET40" s="4" t="s">
        <v>57</v>
      </c>
      <c r="EU40" s="4" t="s">
        <v>57</v>
      </c>
      <c r="EV40" s="4" t="s">
        <v>57</v>
      </c>
      <c r="EW40" s="4" t="s">
        <v>57</v>
      </c>
      <c r="EX40" s="4" t="s">
        <v>57</v>
      </c>
      <c r="EY40" s="4" t="s">
        <v>57</v>
      </c>
      <c r="EZ40" s="4">
        <v>10.0515333333333</v>
      </c>
      <c r="FA40" s="4">
        <v>0</v>
      </c>
      <c r="FB40" s="4">
        <v>14.466850000000001</v>
      </c>
      <c r="FC40" s="4">
        <v>0</v>
      </c>
      <c r="FD40" s="4">
        <v>0</v>
      </c>
      <c r="FE40" s="4" t="s">
        <v>57</v>
      </c>
      <c r="FF40" s="4" t="s">
        <v>57</v>
      </c>
      <c r="FG40" s="4" t="s">
        <v>57</v>
      </c>
      <c r="FH40" s="4">
        <v>14.466850000000001</v>
      </c>
      <c r="FI40" s="4">
        <v>639.12436158257105</v>
      </c>
      <c r="FJ40" s="4">
        <v>14.5121</v>
      </c>
      <c r="FK40" s="4">
        <v>0</v>
      </c>
      <c r="FL40" s="4">
        <v>0</v>
      </c>
      <c r="FM40" s="4">
        <v>0</v>
      </c>
      <c r="FN40" s="4">
        <v>0</v>
      </c>
      <c r="FO40" s="4" t="s">
        <v>57</v>
      </c>
      <c r="FP40" s="4">
        <v>14.466850000000001</v>
      </c>
      <c r="FQ40" s="4">
        <v>639.12436158257105</v>
      </c>
      <c r="FR40" s="4">
        <v>14.5121</v>
      </c>
      <c r="FS40" s="4">
        <v>0</v>
      </c>
      <c r="FT40" s="4">
        <v>0</v>
      </c>
      <c r="FU40" s="4">
        <v>0</v>
      </c>
      <c r="FV40" s="4">
        <v>0</v>
      </c>
      <c r="FW40" s="4" t="s">
        <v>57</v>
      </c>
      <c r="FX40" s="4">
        <v>14.466850000000001</v>
      </c>
      <c r="FY40" s="4">
        <v>639.12436158257105</v>
      </c>
      <c r="FZ40" s="4">
        <v>15.933633333333299</v>
      </c>
      <c r="GA40" s="4">
        <v>0</v>
      </c>
      <c r="GB40" s="4">
        <v>0</v>
      </c>
      <c r="GC40" s="4">
        <v>0</v>
      </c>
      <c r="GD40" s="4">
        <v>0</v>
      </c>
      <c r="GE40" s="4" t="s">
        <v>57</v>
      </c>
      <c r="GF40" s="4">
        <v>17.151566666666699</v>
      </c>
      <c r="GG40" s="4">
        <v>425.59561595866899</v>
      </c>
      <c r="GH40" s="4">
        <v>16.755649999999999</v>
      </c>
      <c r="GI40" s="4">
        <v>0</v>
      </c>
      <c r="GJ40" s="4">
        <v>0</v>
      </c>
      <c r="GK40" s="4">
        <v>0.41588924532450799</v>
      </c>
      <c r="GL40" s="4">
        <v>0.41588924532450799</v>
      </c>
      <c r="GM40" s="4" t="s">
        <v>57</v>
      </c>
      <c r="GN40" s="4">
        <v>17.151566666666699</v>
      </c>
      <c r="GO40" s="4">
        <v>425.59561595866899</v>
      </c>
      <c r="GP40" s="4" t="s">
        <v>57</v>
      </c>
      <c r="GQ40" s="4" t="s">
        <v>57</v>
      </c>
      <c r="GR40" s="4" t="s">
        <v>57</v>
      </c>
      <c r="GS40" s="4" t="s">
        <v>57</v>
      </c>
      <c r="GT40" s="4" t="s">
        <v>57</v>
      </c>
      <c r="GU40" s="4" t="s">
        <v>57</v>
      </c>
      <c r="GV40" s="4">
        <v>17.151566666666699</v>
      </c>
      <c r="GW40" s="4">
        <v>425.59561595866899</v>
      </c>
      <c r="GX40" s="4">
        <v>19.048216666666701</v>
      </c>
      <c r="GY40" s="4">
        <v>0</v>
      </c>
      <c r="GZ40" s="4">
        <v>0</v>
      </c>
      <c r="HA40" s="4">
        <v>0.37716143925808698</v>
      </c>
      <c r="HB40" s="4">
        <v>0.37716143925808698</v>
      </c>
      <c r="HC40" s="4" t="s">
        <v>57</v>
      </c>
      <c r="HD40" s="4">
        <v>17.151566666666699</v>
      </c>
      <c r="HE40" s="4">
        <v>425.59561595866899</v>
      </c>
      <c r="HF40" s="4" t="s">
        <v>57</v>
      </c>
      <c r="HG40" s="4" t="s">
        <v>57</v>
      </c>
      <c r="HH40" s="4" t="s">
        <v>57</v>
      </c>
      <c r="HI40" s="4" t="s">
        <v>57</v>
      </c>
      <c r="HJ40" s="4" t="s">
        <v>57</v>
      </c>
      <c r="HK40" s="4" t="s">
        <v>57</v>
      </c>
      <c r="HL40" s="4">
        <v>17.151566666666699</v>
      </c>
      <c r="HM40" s="4">
        <v>425.59561595866899</v>
      </c>
    </row>
    <row r="41" spans="1:221" x14ac:dyDescent="0.2">
      <c r="A41" s="2"/>
      <c r="B41" s="2"/>
      <c r="C41" s="2" t="s">
        <v>160</v>
      </c>
      <c r="D41" s="2" t="s">
        <v>16</v>
      </c>
      <c r="E41" s="2" t="s">
        <v>106</v>
      </c>
      <c r="F41" s="2" t="s">
        <v>57</v>
      </c>
      <c r="G41" s="3">
        <v>42529.0090277778</v>
      </c>
      <c r="H41" s="4">
        <v>3.2799499999999999</v>
      </c>
      <c r="I41" s="4">
        <v>172522.98619693899</v>
      </c>
      <c r="J41" s="4">
        <v>0</v>
      </c>
      <c r="K41" s="4">
        <v>0</v>
      </c>
      <c r="L41" s="4">
        <v>0</v>
      </c>
      <c r="M41" s="4" t="s">
        <v>57</v>
      </c>
      <c r="N41" s="4">
        <v>4.9606833333333302</v>
      </c>
      <c r="O41" s="4">
        <v>0</v>
      </c>
      <c r="P41" s="4">
        <v>0</v>
      </c>
      <c r="Q41" s="4" t="s">
        <v>195</v>
      </c>
      <c r="R41" s="4" t="s">
        <v>195</v>
      </c>
      <c r="S41" s="4" t="s">
        <v>57</v>
      </c>
      <c r="T41" s="4">
        <v>4.9334499999999997</v>
      </c>
      <c r="U41" s="4">
        <v>380282.80636538903</v>
      </c>
      <c r="V41" s="4">
        <v>4.9606833333333302</v>
      </c>
      <c r="W41" s="4">
        <v>159242.15524563999</v>
      </c>
      <c r="X41" s="4">
        <v>0.41874666059089399</v>
      </c>
      <c r="Y41" s="4">
        <v>477.56902746434997</v>
      </c>
      <c r="Z41" s="4">
        <v>477.56902746434997</v>
      </c>
      <c r="AA41" s="4" t="s">
        <v>57</v>
      </c>
      <c r="AB41" s="4">
        <v>4.9334499999999997</v>
      </c>
      <c r="AC41" s="4">
        <v>380282.80636538903</v>
      </c>
      <c r="AD41" s="4">
        <v>6.0176333333333298</v>
      </c>
      <c r="AE41" s="4">
        <v>102147.09774606</v>
      </c>
      <c r="AF41" s="4">
        <v>0.26860824637944097</v>
      </c>
      <c r="AG41" s="4">
        <v>505.39543738244998</v>
      </c>
      <c r="AH41" s="4">
        <v>505.39543738244998</v>
      </c>
      <c r="AI41" s="4" t="s">
        <v>57</v>
      </c>
      <c r="AJ41" s="4">
        <v>4.9334499999999997</v>
      </c>
      <c r="AK41" s="4">
        <v>380282.80636538903</v>
      </c>
      <c r="AL41" s="4">
        <v>6.1612</v>
      </c>
      <c r="AM41" s="4">
        <v>91915.830499999705</v>
      </c>
      <c r="AN41" s="4">
        <v>0.24170388185177</v>
      </c>
      <c r="AO41" s="4">
        <v>477.64143431920201</v>
      </c>
      <c r="AP41" s="4">
        <v>477.64143431920201</v>
      </c>
      <c r="AQ41" s="4" t="s">
        <v>57</v>
      </c>
      <c r="AR41" s="4">
        <v>4.9334499999999997</v>
      </c>
      <c r="AS41" s="4">
        <v>380282.80636538903</v>
      </c>
      <c r="AT41" s="4" t="s">
        <v>57</v>
      </c>
      <c r="AU41" s="4" t="s">
        <v>57</v>
      </c>
      <c r="AV41" s="4" t="s">
        <v>57</v>
      </c>
      <c r="AW41" s="4" t="s">
        <v>57</v>
      </c>
      <c r="AX41" s="4" t="s">
        <v>57</v>
      </c>
      <c r="AY41" s="4" t="s">
        <v>57</v>
      </c>
      <c r="AZ41" s="4">
        <v>10.023666666666699</v>
      </c>
      <c r="BA41" s="4">
        <v>300839.70427498798</v>
      </c>
      <c r="BB41" s="4">
        <v>7.4078999999999997</v>
      </c>
      <c r="BC41" s="4">
        <v>105547.71911521599</v>
      </c>
      <c r="BD41" s="4">
        <v>0.54421389336755199</v>
      </c>
      <c r="BE41" s="4">
        <v>499.81179854162701</v>
      </c>
      <c r="BF41" s="4">
        <v>499.81179854162701</v>
      </c>
      <c r="BG41" s="4" t="s">
        <v>57</v>
      </c>
      <c r="BH41" s="4">
        <v>7.6393500000000003</v>
      </c>
      <c r="BI41" s="4">
        <v>193945.285854602</v>
      </c>
      <c r="BJ41" s="4">
        <v>7.6902666666666697</v>
      </c>
      <c r="BK41" s="4">
        <v>85135.150808737104</v>
      </c>
      <c r="BL41" s="4">
        <v>0.43896478552493201</v>
      </c>
      <c r="BM41" s="4">
        <v>500.720300869146</v>
      </c>
      <c r="BN41" s="4">
        <v>500.720300869146</v>
      </c>
      <c r="BO41" s="4" t="s">
        <v>57</v>
      </c>
      <c r="BP41" s="4">
        <v>7.6393500000000003</v>
      </c>
      <c r="BQ41" s="4">
        <v>193945.285854602</v>
      </c>
      <c r="BR41" s="4">
        <v>8.5281000000000002</v>
      </c>
      <c r="BS41" s="4">
        <v>97395.3487389496</v>
      </c>
      <c r="BT41" s="4">
        <v>0.50217951062736899</v>
      </c>
      <c r="BU41" s="4">
        <v>495.98320060417302</v>
      </c>
      <c r="BV41" s="4">
        <v>495.98320060417302</v>
      </c>
      <c r="BW41" s="4" t="s">
        <v>57</v>
      </c>
      <c r="BX41" s="4">
        <v>7.6393500000000003</v>
      </c>
      <c r="BY41" s="4">
        <v>193945.285854602</v>
      </c>
      <c r="BZ41" s="4">
        <v>8.7040000000000006</v>
      </c>
      <c r="CA41" s="4">
        <v>1027.21246429178</v>
      </c>
      <c r="CB41" s="4">
        <v>3.41448435726702E-3</v>
      </c>
      <c r="CC41" s="4">
        <v>496.413432103221</v>
      </c>
      <c r="CD41" s="4">
        <v>496.413432103221</v>
      </c>
      <c r="CE41" s="4" t="s">
        <v>57</v>
      </c>
      <c r="CF41" s="4">
        <v>10.023666666666699</v>
      </c>
      <c r="CG41" s="4">
        <v>300839.70427498798</v>
      </c>
      <c r="CH41" s="4">
        <v>9.8615166666666703</v>
      </c>
      <c r="CI41" s="4">
        <v>4933.1078743917997</v>
      </c>
      <c r="CJ41" s="4">
        <v>1.63977952520609E-2</v>
      </c>
      <c r="CK41" s="4">
        <v>481.80597393494702</v>
      </c>
      <c r="CL41" s="4">
        <v>481.80597393494702</v>
      </c>
      <c r="CM41" s="4" t="s">
        <v>57</v>
      </c>
      <c r="CN41" s="4">
        <v>10.023666666666699</v>
      </c>
      <c r="CO41" s="4">
        <v>300839.70427498798</v>
      </c>
      <c r="CP41" s="4">
        <v>10.0607333333333</v>
      </c>
      <c r="CQ41" s="4">
        <v>140083.42504816499</v>
      </c>
      <c r="CR41" s="4">
        <v>0.465641413209606</v>
      </c>
      <c r="CS41" s="4">
        <v>447.72048284247398</v>
      </c>
      <c r="CT41" s="4">
        <v>447.72048284247398</v>
      </c>
      <c r="CU41" s="4" t="s">
        <v>57</v>
      </c>
      <c r="CV41" s="4">
        <v>10.023666666666699</v>
      </c>
      <c r="CW41" s="4">
        <v>300839.70427498798</v>
      </c>
      <c r="CX41" s="4">
        <v>10.023666666666699</v>
      </c>
      <c r="CY41" s="4">
        <v>0</v>
      </c>
      <c r="CZ41" s="4">
        <v>0</v>
      </c>
      <c r="DA41" s="4" t="s">
        <v>57</v>
      </c>
      <c r="DB41" s="4" t="s">
        <v>57</v>
      </c>
      <c r="DC41" s="4" t="s">
        <v>57</v>
      </c>
      <c r="DD41" s="4">
        <v>10.023666666666699</v>
      </c>
      <c r="DE41" s="4">
        <v>300839.70427498798</v>
      </c>
      <c r="DF41" s="4">
        <v>10.144116666666701</v>
      </c>
      <c r="DG41" s="4">
        <v>109762.072658506</v>
      </c>
      <c r="DH41" s="4">
        <v>0.36485234860547699</v>
      </c>
      <c r="DI41" s="4">
        <v>526.17259888107901</v>
      </c>
      <c r="DJ41" s="4">
        <v>526.17259888107901</v>
      </c>
      <c r="DK41" s="4" t="s">
        <v>57</v>
      </c>
      <c r="DL41" s="4">
        <v>10.023666666666699</v>
      </c>
      <c r="DM41" s="4">
        <v>300839.70427498798</v>
      </c>
      <c r="DN41" s="4">
        <v>11.983283333333301</v>
      </c>
      <c r="DO41" s="4">
        <v>126765.52813956801</v>
      </c>
      <c r="DP41" s="4">
        <v>0.42515511321529698</v>
      </c>
      <c r="DQ41" s="4">
        <v>491.64274165344102</v>
      </c>
      <c r="DR41" s="4">
        <v>491.64274165344102</v>
      </c>
      <c r="DS41" s="4" t="s">
        <v>57</v>
      </c>
      <c r="DT41" s="4">
        <v>14.4366166666667</v>
      </c>
      <c r="DU41" s="4">
        <v>298163.00968577102</v>
      </c>
      <c r="DV41" s="4">
        <v>12.4095</v>
      </c>
      <c r="DW41" s="4">
        <v>0</v>
      </c>
      <c r="DX41" s="4">
        <v>0</v>
      </c>
      <c r="DY41" s="4">
        <v>0</v>
      </c>
      <c r="DZ41" s="4">
        <v>0</v>
      </c>
      <c r="EA41" s="4" t="s">
        <v>57</v>
      </c>
      <c r="EB41" s="4">
        <v>10.023666666666699</v>
      </c>
      <c r="EC41" s="4">
        <v>300839.70427498798</v>
      </c>
      <c r="ED41" s="4">
        <v>12.330733333333299</v>
      </c>
      <c r="EE41" s="4">
        <v>136386.26510636101</v>
      </c>
      <c r="EF41" s="4">
        <v>0.457421815167803</v>
      </c>
      <c r="EG41" s="4">
        <v>452.54441442360201</v>
      </c>
      <c r="EH41" s="4">
        <v>452.54441442360201</v>
      </c>
      <c r="EI41" s="4" t="s">
        <v>57</v>
      </c>
      <c r="EJ41" s="4">
        <v>14.4366166666667</v>
      </c>
      <c r="EK41" s="4">
        <v>298163.00968577102</v>
      </c>
      <c r="EL41" s="4">
        <v>12.705866666666701</v>
      </c>
      <c r="EM41" s="4">
        <v>56.464188356163802</v>
      </c>
      <c r="EN41" s="4">
        <v>1.89373552459342E-4</v>
      </c>
      <c r="EO41" s="4">
        <v>19683.251356538101</v>
      </c>
      <c r="EP41" s="4">
        <v>19683.251356538101</v>
      </c>
      <c r="EQ41" s="4" t="s">
        <v>57</v>
      </c>
      <c r="ER41" s="4">
        <v>14.4366166666667</v>
      </c>
      <c r="ES41" s="4">
        <v>298163.00968577102</v>
      </c>
      <c r="ET41" s="4" t="s">
        <v>57</v>
      </c>
      <c r="EU41" s="4" t="s">
        <v>57</v>
      </c>
      <c r="EV41" s="4" t="s">
        <v>57</v>
      </c>
      <c r="EW41" s="4" t="s">
        <v>57</v>
      </c>
      <c r="EX41" s="4" t="s">
        <v>57</v>
      </c>
      <c r="EY41" s="4" t="s">
        <v>57</v>
      </c>
      <c r="EZ41" s="4">
        <v>10.023666666666699</v>
      </c>
      <c r="FA41" s="4">
        <v>300839.70427498798</v>
      </c>
      <c r="FB41" s="4">
        <v>14.4366166666667</v>
      </c>
      <c r="FC41" s="4">
        <v>0</v>
      </c>
      <c r="FD41" s="4">
        <v>0</v>
      </c>
      <c r="FE41" s="4" t="s">
        <v>57</v>
      </c>
      <c r="FF41" s="4" t="s">
        <v>57</v>
      </c>
      <c r="FG41" s="4" t="s">
        <v>57</v>
      </c>
      <c r="FH41" s="4">
        <v>14.4366166666667</v>
      </c>
      <c r="FI41" s="4">
        <v>298163.00968577102</v>
      </c>
      <c r="FJ41" s="4">
        <v>14.421533333333301</v>
      </c>
      <c r="FK41" s="4">
        <v>100381.17192767101</v>
      </c>
      <c r="FL41" s="4">
        <v>0.33666541008376799</v>
      </c>
      <c r="FM41" s="4">
        <v>498.08482181390099</v>
      </c>
      <c r="FN41" s="4">
        <v>498.08482181390099</v>
      </c>
      <c r="FO41" s="4" t="s">
        <v>57</v>
      </c>
      <c r="FP41" s="4">
        <v>14.4366166666667</v>
      </c>
      <c r="FQ41" s="4">
        <v>298163.00968577102</v>
      </c>
      <c r="FR41" s="4">
        <v>14.4856333333333</v>
      </c>
      <c r="FS41" s="4">
        <v>132754.17963531101</v>
      </c>
      <c r="FT41" s="4">
        <v>0.445240272343703</v>
      </c>
      <c r="FU41" s="4">
        <v>478.40266328583101</v>
      </c>
      <c r="FV41" s="4">
        <v>478.40266328583101</v>
      </c>
      <c r="FW41" s="4" t="s">
        <v>57</v>
      </c>
      <c r="FX41" s="4">
        <v>14.4366166666667</v>
      </c>
      <c r="FY41" s="4">
        <v>298163.00968577102</v>
      </c>
      <c r="FZ41" s="4">
        <v>16.427533333333301</v>
      </c>
      <c r="GA41" s="4">
        <v>232871.13232891701</v>
      </c>
      <c r="GB41" s="4">
        <v>0.985977601786172</v>
      </c>
      <c r="GC41" s="4">
        <v>493.35541935013799</v>
      </c>
      <c r="GD41" s="4">
        <v>493.35541935013799</v>
      </c>
      <c r="GE41" s="4" t="s">
        <v>57</v>
      </c>
      <c r="GF41" s="4">
        <v>17.117566666666701</v>
      </c>
      <c r="GG41" s="4">
        <v>236182.98418448199</v>
      </c>
      <c r="GH41" s="4">
        <v>17.008216666666701</v>
      </c>
      <c r="GI41" s="4">
        <v>87857.760645257498</v>
      </c>
      <c r="GJ41" s="4">
        <v>0.37199022168604601</v>
      </c>
      <c r="GK41" s="4">
        <v>481.21795952562201</v>
      </c>
      <c r="GL41" s="4">
        <v>481.21795952562201</v>
      </c>
      <c r="GM41" s="4" t="s">
        <v>57</v>
      </c>
      <c r="GN41" s="4">
        <v>17.117566666666701</v>
      </c>
      <c r="GO41" s="4">
        <v>236182.98418448199</v>
      </c>
      <c r="GP41" s="4">
        <v>18.938800000000001</v>
      </c>
      <c r="GQ41" s="4">
        <v>140928.30371889699</v>
      </c>
      <c r="GR41" s="4">
        <v>0.59669118080419503</v>
      </c>
      <c r="GS41" s="4">
        <v>466.118024170068</v>
      </c>
      <c r="GT41" s="4">
        <v>466.118024170068</v>
      </c>
      <c r="GU41" s="4" t="s">
        <v>57</v>
      </c>
      <c r="GV41" s="4">
        <v>17.117566666666701</v>
      </c>
      <c r="GW41" s="4">
        <v>236182.98418448199</v>
      </c>
      <c r="GX41" s="4">
        <v>19.017983333333301</v>
      </c>
      <c r="GY41" s="4">
        <v>119338.977569265</v>
      </c>
      <c r="GZ41" s="4">
        <v>0.50528186008543896</v>
      </c>
      <c r="HA41" s="4">
        <v>396.77584888864601</v>
      </c>
      <c r="HB41" s="4">
        <v>396.77584888864601</v>
      </c>
      <c r="HC41" s="4" t="s">
        <v>57</v>
      </c>
      <c r="HD41" s="4">
        <v>17.117566666666701</v>
      </c>
      <c r="HE41" s="4">
        <v>236182.98418448199</v>
      </c>
      <c r="HF41" s="4">
        <v>19.346033333333299</v>
      </c>
      <c r="HG41" s="4">
        <v>136046.38118920699</v>
      </c>
      <c r="HH41" s="4">
        <v>0.57602109507999799</v>
      </c>
      <c r="HI41" s="4">
        <v>472.58789742516001</v>
      </c>
      <c r="HJ41" s="4">
        <v>472.58789742516001</v>
      </c>
      <c r="HK41" s="4" t="s">
        <v>57</v>
      </c>
      <c r="HL41" s="4">
        <v>17.117566666666701</v>
      </c>
      <c r="HM41" s="4">
        <v>236182.98418448199</v>
      </c>
    </row>
    <row r="42" spans="1:221" x14ac:dyDescent="0.2">
      <c r="A42" s="2"/>
      <c r="B42" s="2"/>
      <c r="C42" s="2" t="s">
        <v>173</v>
      </c>
      <c r="D42" s="2" t="s">
        <v>102</v>
      </c>
      <c r="E42" s="2" t="s">
        <v>106</v>
      </c>
      <c r="F42" s="2" t="s">
        <v>57</v>
      </c>
      <c r="G42" s="3">
        <v>42529.029861111099</v>
      </c>
      <c r="H42" s="4">
        <v>3.2773666666666701</v>
      </c>
      <c r="I42" s="4">
        <v>223386.643329285</v>
      </c>
      <c r="J42" s="4">
        <v>0</v>
      </c>
      <c r="K42" s="4">
        <v>38029.816900844198</v>
      </c>
      <c r="L42" s="4">
        <v>38029.816900844198</v>
      </c>
      <c r="M42" s="4" t="s">
        <v>57</v>
      </c>
      <c r="N42" s="4">
        <v>4.0471833333333302</v>
      </c>
      <c r="O42" s="4">
        <v>8667.5334538237694</v>
      </c>
      <c r="P42" s="4">
        <v>1.7330936324945801E-2</v>
      </c>
      <c r="Q42" s="4" t="s">
        <v>196</v>
      </c>
      <c r="R42" s="4" t="s">
        <v>196</v>
      </c>
      <c r="S42" s="4" t="s">
        <v>57</v>
      </c>
      <c r="T42" s="4">
        <v>4.9308666666666703</v>
      </c>
      <c r="U42" s="4">
        <v>500119.16790369101</v>
      </c>
      <c r="V42" s="4">
        <v>4.9605666666666703</v>
      </c>
      <c r="W42" s="4">
        <v>16774.043998370598</v>
      </c>
      <c r="X42" s="4">
        <v>3.35400941913125E-2</v>
      </c>
      <c r="Y42" s="4">
        <v>36.0700277090505</v>
      </c>
      <c r="Z42" s="4">
        <v>36.0700277090505</v>
      </c>
      <c r="AA42" s="4" t="s">
        <v>57</v>
      </c>
      <c r="AB42" s="4">
        <v>4.9308666666666703</v>
      </c>
      <c r="AC42" s="4">
        <v>500119.16790369101</v>
      </c>
      <c r="AD42" s="4">
        <v>6.0150333333333297</v>
      </c>
      <c r="AE42" s="4">
        <v>9346.6468707065796</v>
      </c>
      <c r="AF42" s="4">
        <v>1.8688839521756699E-2</v>
      </c>
      <c r="AG42" s="4">
        <v>33.011092852052698</v>
      </c>
      <c r="AH42" s="4">
        <v>33.011092852052698</v>
      </c>
      <c r="AI42" s="4" t="s">
        <v>57</v>
      </c>
      <c r="AJ42" s="4">
        <v>4.9308666666666703</v>
      </c>
      <c r="AK42" s="4">
        <v>500119.16790369101</v>
      </c>
      <c r="AL42" s="4">
        <v>6.1610833333333304</v>
      </c>
      <c r="AM42" s="4">
        <v>5815.3959001298799</v>
      </c>
      <c r="AN42" s="4">
        <v>1.1628020426623101E-2</v>
      </c>
      <c r="AO42" s="4">
        <v>23.071335834671199</v>
      </c>
      <c r="AP42" s="4">
        <v>23.071335834671199</v>
      </c>
      <c r="AQ42" s="4" t="s">
        <v>57</v>
      </c>
      <c r="AR42" s="4">
        <v>4.9308666666666703</v>
      </c>
      <c r="AS42" s="4">
        <v>500119.16790369101</v>
      </c>
      <c r="AT42" s="4">
        <v>6.6301333333333297</v>
      </c>
      <c r="AU42" s="4">
        <v>151309.67500000101</v>
      </c>
      <c r="AV42" s="4">
        <v>0.32809511229375898</v>
      </c>
      <c r="AW42" s="4" t="s">
        <v>196</v>
      </c>
      <c r="AX42" s="4" t="s">
        <v>196</v>
      </c>
      <c r="AY42" s="4" t="s">
        <v>57</v>
      </c>
      <c r="AZ42" s="4">
        <v>10.02355</v>
      </c>
      <c r="BA42" s="4">
        <v>461176.25447747199</v>
      </c>
      <c r="BB42" s="4">
        <v>7.4077833333333301</v>
      </c>
      <c r="BC42" s="4">
        <v>2780.6251448032799</v>
      </c>
      <c r="BD42" s="4">
        <v>1.03138385156296E-2</v>
      </c>
      <c r="BE42" s="4">
        <v>9.3293839278525805</v>
      </c>
      <c r="BF42" s="4">
        <v>9.3293839278525805</v>
      </c>
      <c r="BG42" s="4" t="s">
        <v>57</v>
      </c>
      <c r="BH42" s="4">
        <v>7.6392333333333298</v>
      </c>
      <c r="BI42" s="4">
        <v>269601.384643508</v>
      </c>
      <c r="BJ42" s="4">
        <v>7.69015</v>
      </c>
      <c r="BK42" s="4">
        <v>6717.4649151229396</v>
      </c>
      <c r="BL42" s="4">
        <v>2.4916284921924201E-2</v>
      </c>
      <c r="BM42" s="4">
        <v>26.031627857698599</v>
      </c>
      <c r="BN42" s="4">
        <v>26.031627857698599</v>
      </c>
      <c r="BO42" s="4" t="s">
        <v>57</v>
      </c>
      <c r="BP42" s="4">
        <v>7.6392333333333298</v>
      </c>
      <c r="BQ42" s="4">
        <v>269601.384643508</v>
      </c>
      <c r="BR42" s="4">
        <v>8.5279833333333297</v>
      </c>
      <c r="BS42" s="4">
        <v>7793.2776462928696</v>
      </c>
      <c r="BT42" s="4">
        <v>2.89066677331716E-2</v>
      </c>
      <c r="BU42" s="4">
        <v>26.574597794741301</v>
      </c>
      <c r="BV42" s="4">
        <v>26.574597794741301</v>
      </c>
      <c r="BW42" s="4" t="s">
        <v>57</v>
      </c>
      <c r="BX42" s="4">
        <v>7.6392333333333298</v>
      </c>
      <c r="BY42" s="4">
        <v>269601.384643508</v>
      </c>
      <c r="BZ42" s="4">
        <v>8.7547999999999995</v>
      </c>
      <c r="CA42" s="4">
        <v>235.057337590359</v>
      </c>
      <c r="CB42" s="4">
        <v>5.0969089433428602E-4</v>
      </c>
      <c r="CC42" s="4">
        <v>153.53236581780499</v>
      </c>
      <c r="CD42" s="4">
        <v>153.53236581780499</v>
      </c>
      <c r="CE42" s="4" t="s">
        <v>57</v>
      </c>
      <c r="CF42" s="4">
        <v>10.02355</v>
      </c>
      <c r="CG42" s="4">
        <v>461176.25447747199</v>
      </c>
      <c r="CH42" s="4">
        <v>9.85215</v>
      </c>
      <c r="CI42" s="4">
        <v>1753.2216498560599</v>
      </c>
      <c r="CJ42" s="4">
        <v>3.8016303589665898E-3</v>
      </c>
      <c r="CK42" s="4">
        <v>102.198583898845</v>
      </c>
      <c r="CL42" s="4">
        <v>102.198583898845</v>
      </c>
      <c r="CM42" s="4" t="s">
        <v>57</v>
      </c>
      <c r="CN42" s="4">
        <v>10.02355</v>
      </c>
      <c r="CO42" s="4">
        <v>461176.25447747199</v>
      </c>
      <c r="CP42" s="4">
        <v>10.0559833333333</v>
      </c>
      <c r="CQ42" s="4">
        <v>28351.5703377114</v>
      </c>
      <c r="CR42" s="4">
        <v>6.1476648163151099E-2</v>
      </c>
      <c r="CS42" s="4">
        <v>59.367126648578001</v>
      </c>
      <c r="CT42" s="4">
        <v>59.367126648578001</v>
      </c>
      <c r="CU42" s="4" t="s">
        <v>57</v>
      </c>
      <c r="CV42" s="4">
        <v>10.02355</v>
      </c>
      <c r="CW42" s="4">
        <v>461176.25447747199</v>
      </c>
      <c r="CX42" s="4">
        <v>10.1115666666667</v>
      </c>
      <c r="CY42" s="4">
        <v>175011.842744831</v>
      </c>
      <c r="CZ42" s="4">
        <v>0.37949014296741002</v>
      </c>
      <c r="DA42" s="4" t="s">
        <v>57</v>
      </c>
      <c r="DB42" s="4" t="s">
        <v>57</v>
      </c>
      <c r="DC42" s="4" t="s">
        <v>57</v>
      </c>
      <c r="DD42" s="4">
        <v>10.02355</v>
      </c>
      <c r="DE42" s="4">
        <v>461176.25447747199</v>
      </c>
      <c r="DF42" s="4">
        <v>10.144</v>
      </c>
      <c r="DG42" s="4">
        <v>4067.58178769083</v>
      </c>
      <c r="DH42" s="4">
        <v>8.8200156625573307E-3</v>
      </c>
      <c r="DI42" s="4">
        <v>12.9332380353485</v>
      </c>
      <c r="DJ42" s="4">
        <v>12.9332380353485</v>
      </c>
      <c r="DK42" s="4" t="s">
        <v>57</v>
      </c>
      <c r="DL42" s="4">
        <v>10.02355</v>
      </c>
      <c r="DM42" s="4">
        <v>461176.25447747199</v>
      </c>
      <c r="DN42" s="4">
        <v>11.983166666666699</v>
      </c>
      <c r="DO42" s="4">
        <v>3924.1235000000402</v>
      </c>
      <c r="DP42" s="4">
        <v>8.1277411594147392E-3</v>
      </c>
      <c r="DQ42" s="4">
        <v>8.0204506873136605</v>
      </c>
      <c r="DR42" s="4">
        <v>8.0204506873136605</v>
      </c>
      <c r="DS42" s="4" t="s">
        <v>57</v>
      </c>
      <c r="DT42" s="4">
        <v>14.436500000000001</v>
      </c>
      <c r="DU42" s="4">
        <v>482806.16016598197</v>
      </c>
      <c r="DV42" s="4">
        <v>12.3028333333333</v>
      </c>
      <c r="DW42" s="4">
        <v>183657.6715</v>
      </c>
      <c r="DX42" s="4">
        <v>0.39823748451248803</v>
      </c>
      <c r="DY42" s="4">
        <v>33923405.032044202</v>
      </c>
      <c r="DZ42" s="4">
        <v>33923405.032044202</v>
      </c>
      <c r="EA42" s="4" t="s">
        <v>57</v>
      </c>
      <c r="EB42" s="4">
        <v>10.02355</v>
      </c>
      <c r="EC42" s="4">
        <v>461176.25447747199</v>
      </c>
      <c r="ED42" s="4">
        <v>12.3306166666667</v>
      </c>
      <c r="EE42" s="4">
        <v>4279.1170472566</v>
      </c>
      <c r="EF42" s="4">
        <v>8.8630125302989003E-3</v>
      </c>
      <c r="EG42" s="4">
        <v>9.5768322656369005</v>
      </c>
      <c r="EH42" s="4">
        <v>9.5768322656369005</v>
      </c>
      <c r="EI42" s="4" t="s">
        <v>57</v>
      </c>
      <c r="EJ42" s="4">
        <v>14.436500000000001</v>
      </c>
      <c r="EK42" s="4">
        <v>482806.16016598197</v>
      </c>
      <c r="EL42" s="4">
        <v>12.69445</v>
      </c>
      <c r="EM42" s="4">
        <v>147278.835566455</v>
      </c>
      <c r="EN42" s="4">
        <v>0.30504754851475402</v>
      </c>
      <c r="EO42" s="4">
        <v>57514366.559051901</v>
      </c>
      <c r="EP42" s="4">
        <v>57514366.559051901</v>
      </c>
      <c r="EQ42" s="4" t="s">
        <v>57</v>
      </c>
      <c r="ER42" s="4">
        <v>14.436500000000001</v>
      </c>
      <c r="ES42" s="4">
        <v>482806.16016598197</v>
      </c>
      <c r="ET42" s="4" t="s">
        <v>57</v>
      </c>
      <c r="EU42" s="4" t="s">
        <v>57</v>
      </c>
      <c r="EV42" s="4" t="s">
        <v>57</v>
      </c>
      <c r="EW42" s="4" t="s">
        <v>57</v>
      </c>
      <c r="EX42" s="4" t="s">
        <v>57</v>
      </c>
      <c r="EY42" s="4" t="s">
        <v>57</v>
      </c>
      <c r="EZ42" s="4">
        <v>10.02355</v>
      </c>
      <c r="FA42" s="4">
        <v>461176.25447747199</v>
      </c>
      <c r="FB42" s="4">
        <v>14.3799333333333</v>
      </c>
      <c r="FC42" s="4">
        <v>169588.78343436899</v>
      </c>
      <c r="FD42" s="4">
        <v>0.35125646154984203</v>
      </c>
      <c r="FE42" s="4" t="s">
        <v>57</v>
      </c>
      <c r="FF42" s="4" t="s">
        <v>57</v>
      </c>
      <c r="FG42" s="4" t="s">
        <v>57</v>
      </c>
      <c r="FH42" s="4">
        <v>14.436500000000001</v>
      </c>
      <c r="FI42" s="4">
        <v>482806.16016598197</v>
      </c>
      <c r="FJ42" s="4">
        <v>14.425183333333299</v>
      </c>
      <c r="FK42" s="4">
        <v>3898.1533891082099</v>
      </c>
      <c r="FL42" s="4">
        <v>8.0739512266539294E-3</v>
      </c>
      <c r="FM42" s="4">
        <v>7.55510036421588</v>
      </c>
      <c r="FN42" s="4">
        <v>7.55510036421588</v>
      </c>
      <c r="FO42" s="4" t="s">
        <v>57</v>
      </c>
      <c r="FP42" s="4">
        <v>14.436500000000001</v>
      </c>
      <c r="FQ42" s="4">
        <v>482806.16016598197</v>
      </c>
      <c r="FR42" s="4">
        <v>14.48175</v>
      </c>
      <c r="FS42" s="4">
        <v>3132.5811552376499</v>
      </c>
      <c r="FT42" s="4">
        <v>6.4882791763897904E-3</v>
      </c>
      <c r="FU42" s="4">
        <v>5.2947261166119999</v>
      </c>
      <c r="FV42" s="4">
        <v>5.2947261166119999</v>
      </c>
      <c r="FW42" s="4" t="s">
        <v>57</v>
      </c>
      <c r="FX42" s="4">
        <v>14.436500000000001</v>
      </c>
      <c r="FY42" s="4">
        <v>482806.16016598197</v>
      </c>
      <c r="FZ42" s="4">
        <v>16.4387333333333</v>
      </c>
      <c r="GA42" s="4">
        <v>6322.6953714107003</v>
      </c>
      <c r="GB42" s="4">
        <v>1.4299379632616301E-2</v>
      </c>
      <c r="GC42" s="4">
        <v>6.7127354053446799</v>
      </c>
      <c r="GD42" s="4">
        <v>6.7127354053446799</v>
      </c>
      <c r="GE42" s="4" t="s">
        <v>57</v>
      </c>
      <c r="GF42" s="4">
        <v>17.117450000000002</v>
      </c>
      <c r="GG42" s="4">
        <v>442165.71165009798</v>
      </c>
      <c r="GH42" s="4">
        <v>17.011866666666702</v>
      </c>
      <c r="GI42" s="4">
        <v>1834.8354999999899</v>
      </c>
      <c r="GJ42" s="4">
        <v>4.1496557775876804E-3</v>
      </c>
      <c r="GK42" s="4">
        <v>5.7793718653021804</v>
      </c>
      <c r="GL42" s="4">
        <v>5.7793718653021804</v>
      </c>
      <c r="GM42" s="4" t="s">
        <v>57</v>
      </c>
      <c r="GN42" s="4">
        <v>17.117450000000002</v>
      </c>
      <c r="GO42" s="4">
        <v>442165.71165009798</v>
      </c>
      <c r="GP42" s="4">
        <v>18.961316666666701</v>
      </c>
      <c r="GQ42" s="4">
        <v>3244.2265000000102</v>
      </c>
      <c r="GR42" s="4">
        <v>7.3371281728133904E-3</v>
      </c>
      <c r="GS42" s="4">
        <v>4.8996495501247601</v>
      </c>
      <c r="GT42" s="4">
        <v>4.8996495501247601</v>
      </c>
      <c r="GU42" s="4" t="s">
        <v>57</v>
      </c>
      <c r="GV42" s="4">
        <v>17.117450000000002</v>
      </c>
      <c r="GW42" s="4">
        <v>442165.71165009798</v>
      </c>
      <c r="GX42" s="4">
        <v>19.0291833333333</v>
      </c>
      <c r="GY42" s="4">
        <v>2492.6279837150801</v>
      </c>
      <c r="GZ42" s="4">
        <v>5.6373163229074402E-3</v>
      </c>
      <c r="HA42" s="4">
        <v>4.7996926394869304</v>
      </c>
      <c r="HB42" s="4">
        <v>4.7996926394869304</v>
      </c>
      <c r="HC42" s="4" t="s">
        <v>57</v>
      </c>
      <c r="HD42" s="4">
        <v>17.117450000000002</v>
      </c>
      <c r="HE42" s="4">
        <v>442165.71165009798</v>
      </c>
      <c r="HF42" s="4">
        <v>19.368549999999999</v>
      </c>
      <c r="HG42" s="4">
        <v>3293.6686396970099</v>
      </c>
      <c r="HH42" s="4">
        <v>7.44894629528264E-3</v>
      </c>
      <c r="HI42" s="4">
        <v>5.1732777936493397</v>
      </c>
      <c r="HJ42" s="4">
        <v>5.1732777936493397</v>
      </c>
      <c r="HK42" s="4" t="s">
        <v>57</v>
      </c>
      <c r="HL42" s="4">
        <v>17.117450000000002</v>
      </c>
      <c r="HM42" s="4">
        <v>442165.71165009798</v>
      </c>
    </row>
    <row r="43" spans="1:221" x14ac:dyDescent="0.2">
      <c r="A43" s="2"/>
      <c r="B43" s="2"/>
      <c r="C43" s="2" t="s">
        <v>179</v>
      </c>
      <c r="D43" s="2" t="s">
        <v>35</v>
      </c>
      <c r="E43" s="2" t="s">
        <v>106</v>
      </c>
      <c r="F43" s="2" t="s">
        <v>57</v>
      </c>
      <c r="G43" s="3">
        <v>42529.050694444399</v>
      </c>
      <c r="H43" s="4">
        <v>3.27993333333333</v>
      </c>
      <c r="I43" s="4">
        <v>238728.095267292</v>
      </c>
      <c r="J43" s="4">
        <v>0</v>
      </c>
      <c r="K43" s="4">
        <v>49959.596784075402</v>
      </c>
      <c r="L43" s="4">
        <v>49959.596784075402</v>
      </c>
      <c r="M43" s="4" t="s">
        <v>57</v>
      </c>
      <c r="N43" s="4">
        <v>4.0423166666666699</v>
      </c>
      <c r="O43" s="4">
        <v>0</v>
      </c>
      <c r="P43" s="4">
        <v>0</v>
      </c>
      <c r="Q43" s="4" t="s">
        <v>195</v>
      </c>
      <c r="R43" s="4" t="s">
        <v>195</v>
      </c>
      <c r="S43" s="4" t="s">
        <v>57</v>
      </c>
      <c r="T43" s="4">
        <v>4.9309500000000002</v>
      </c>
      <c r="U43" s="4">
        <v>527105.822466432</v>
      </c>
      <c r="V43" s="4">
        <v>4.9606500000000002</v>
      </c>
      <c r="W43" s="4">
        <v>371.865703218227</v>
      </c>
      <c r="X43" s="4">
        <v>7.0548585761810397E-4</v>
      </c>
      <c r="Y43" s="4">
        <v>0</v>
      </c>
      <c r="Z43" s="4">
        <v>0</v>
      </c>
      <c r="AA43" s="4" t="s">
        <v>57</v>
      </c>
      <c r="AB43" s="4">
        <v>4.9309500000000002</v>
      </c>
      <c r="AC43" s="4">
        <v>527105.822466432</v>
      </c>
      <c r="AD43" s="4">
        <v>6.0151333333333303</v>
      </c>
      <c r="AE43" s="4">
        <v>573.44507057821897</v>
      </c>
      <c r="AF43" s="4">
        <v>1.08791260907526E-3</v>
      </c>
      <c r="AG43" s="4">
        <v>0</v>
      </c>
      <c r="AH43" s="4">
        <v>0</v>
      </c>
      <c r="AI43" s="4" t="s">
        <v>57</v>
      </c>
      <c r="AJ43" s="4">
        <v>4.9309500000000002</v>
      </c>
      <c r="AK43" s="4">
        <v>527105.822466432</v>
      </c>
      <c r="AL43" s="4">
        <v>6.1636499999999996</v>
      </c>
      <c r="AM43" s="4">
        <v>494.63857624792399</v>
      </c>
      <c r="AN43" s="4">
        <v>9.3840469060541302E-4</v>
      </c>
      <c r="AO43" s="4">
        <v>1.9514336955055001</v>
      </c>
      <c r="AP43" s="4">
        <v>1.9514336955055001</v>
      </c>
      <c r="AQ43" s="4" t="s">
        <v>57</v>
      </c>
      <c r="AR43" s="4">
        <v>4.9309500000000002</v>
      </c>
      <c r="AS43" s="4">
        <v>527105.822466432</v>
      </c>
      <c r="AT43" s="4">
        <v>6.6302166666666702</v>
      </c>
      <c r="AU43" s="4">
        <v>28634.682000000099</v>
      </c>
      <c r="AV43" s="4">
        <v>5.89700855296088E-2</v>
      </c>
      <c r="AW43" s="4" t="s">
        <v>196</v>
      </c>
      <c r="AX43" s="4" t="s">
        <v>196</v>
      </c>
      <c r="AY43" s="4" t="s">
        <v>57</v>
      </c>
      <c r="AZ43" s="4">
        <v>10.02365</v>
      </c>
      <c r="BA43" s="4">
        <v>485579.79427760403</v>
      </c>
      <c r="BB43" s="4">
        <v>7.4078833333333298</v>
      </c>
      <c r="BC43" s="4">
        <v>2071.24150041853</v>
      </c>
      <c r="BD43" s="4">
        <v>7.3031921342897998E-3</v>
      </c>
      <c r="BE43" s="4">
        <v>6.5635683163945204</v>
      </c>
      <c r="BF43" s="4">
        <v>6.5635683163945204</v>
      </c>
      <c r="BG43" s="4" t="s">
        <v>57</v>
      </c>
      <c r="BH43" s="4">
        <v>7.6393333333333304</v>
      </c>
      <c r="BI43" s="4">
        <v>283607.69678969297</v>
      </c>
      <c r="BJ43" s="4">
        <v>7.6856166666666699</v>
      </c>
      <c r="BK43" s="4">
        <v>4609.8622560730801</v>
      </c>
      <c r="BL43" s="4">
        <v>1.6254362304883099E-2</v>
      </c>
      <c r="BM43" s="4">
        <v>16.101108735366498</v>
      </c>
      <c r="BN43" s="4">
        <v>16.101108735366498</v>
      </c>
      <c r="BO43" s="4" t="s">
        <v>57</v>
      </c>
      <c r="BP43" s="4">
        <v>7.6393333333333304</v>
      </c>
      <c r="BQ43" s="4">
        <v>283607.69678969297</v>
      </c>
      <c r="BR43" s="4">
        <v>8.5280833333333295</v>
      </c>
      <c r="BS43" s="4">
        <v>7514.2564314548799</v>
      </c>
      <c r="BT43" s="4">
        <v>2.6495248600488502E-2</v>
      </c>
      <c r="BU43" s="4">
        <v>24.182867732778401</v>
      </c>
      <c r="BV43" s="4">
        <v>24.182867732778401</v>
      </c>
      <c r="BW43" s="4" t="s">
        <v>57</v>
      </c>
      <c r="BX43" s="4">
        <v>7.6393333333333304</v>
      </c>
      <c r="BY43" s="4">
        <v>283607.69678969297</v>
      </c>
      <c r="BZ43" s="4">
        <v>8.7548999999999992</v>
      </c>
      <c r="CA43" s="4">
        <v>286.00700000000597</v>
      </c>
      <c r="CB43" s="4">
        <v>5.8900103210739597E-4</v>
      </c>
      <c r="CC43" s="4">
        <v>162.894113891774</v>
      </c>
      <c r="CD43" s="4">
        <v>162.894113891774</v>
      </c>
      <c r="CE43" s="4" t="s">
        <v>57</v>
      </c>
      <c r="CF43" s="4">
        <v>10.02365</v>
      </c>
      <c r="CG43" s="4">
        <v>485579.79427760403</v>
      </c>
      <c r="CH43" s="4">
        <v>9.8522333333333307</v>
      </c>
      <c r="CI43" s="4">
        <v>2102.3241422936599</v>
      </c>
      <c r="CJ43" s="4">
        <v>4.3295132274218497E-3</v>
      </c>
      <c r="CK43" s="4">
        <v>118.107254485472</v>
      </c>
      <c r="CL43" s="4">
        <v>118.107254485472</v>
      </c>
      <c r="CM43" s="4" t="s">
        <v>57</v>
      </c>
      <c r="CN43" s="4">
        <v>10.02365</v>
      </c>
      <c r="CO43" s="4">
        <v>485579.79427760403</v>
      </c>
      <c r="CP43" s="4">
        <v>10.0560833333333</v>
      </c>
      <c r="CQ43" s="4">
        <v>36374.137498978198</v>
      </c>
      <c r="CR43" s="4">
        <v>7.4908671916820505E-2</v>
      </c>
      <c r="CS43" s="4">
        <v>72.273673572860403</v>
      </c>
      <c r="CT43" s="4">
        <v>72.273673572860403</v>
      </c>
      <c r="CU43" s="4" t="s">
        <v>57</v>
      </c>
      <c r="CV43" s="4">
        <v>10.02365</v>
      </c>
      <c r="CW43" s="4">
        <v>485579.79427760403</v>
      </c>
      <c r="CX43" s="4">
        <v>10.1116666666667</v>
      </c>
      <c r="CY43" s="4">
        <v>145307.61716043801</v>
      </c>
      <c r="CZ43" s="4">
        <v>0.29924560056419103</v>
      </c>
      <c r="DA43" s="4" t="s">
        <v>57</v>
      </c>
      <c r="DB43" s="4" t="s">
        <v>57</v>
      </c>
      <c r="DC43" s="4" t="s">
        <v>57</v>
      </c>
      <c r="DD43" s="4">
        <v>10.02365</v>
      </c>
      <c r="DE43" s="4">
        <v>485579.79427760403</v>
      </c>
      <c r="DF43" s="4">
        <v>10.1441</v>
      </c>
      <c r="DG43" s="4">
        <v>3982.5202544239501</v>
      </c>
      <c r="DH43" s="4">
        <v>8.2015773748344307E-3</v>
      </c>
      <c r="DI43" s="4">
        <v>12.0417266692605</v>
      </c>
      <c r="DJ43" s="4">
        <v>12.0417266692605</v>
      </c>
      <c r="DK43" s="4" t="s">
        <v>57</v>
      </c>
      <c r="DL43" s="4">
        <v>10.02365</v>
      </c>
      <c r="DM43" s="4">
        <v>485579.79427760403</v>
      </c>
      <c r="DN43" s="4">
        <v>11.983266666666699</v>
      </c>
      <c r="DO43" s="4">
        <v>4232.5500000001002</v>
      </c>
      <c r="DP43" s="4">
        <v>8.4439496543354999E-3</v>
      </c>
      <c r="DQ43" s="4">
        <v>8.3871543786867893</v>
      </c>
      <c r="DR43" s="4">
        <v>8.3871543786867893</v>
      </c>
      <c r="DS43" s="4" t="s">
        <v>57</v>
      </c>
      <c r="DT43" s="4">
        <v>14.432816666666699</v>
      </c>
      <c r="DU43" s="4">
        <v>501252.39648094302</v>
      </c>
      <c r="DV43" s="4">
        <v>12.2982833333333</v>
      </c>
      <c r="DW43" s="4">
        <v>157505.041000003</v>
      </c>
      <c r="DX43" s="4">
        <v>0.32436489914973199</v>
      </c>
      <c r="DY43" s="4">
        <v>27630532.156011298</v>
      </c>
      <c r="DZ43" s="4">
        <v>27630532.156011298</v>
      </c>
      <c r="EA43" s="4" t="s">
        <v>57</v>
      </c>
      <c r="EB43" s="4">
        <v>10.02365</v>
      </c>
      <c r="EC43" s="4">
        <v>485579.79427760403</v>
      </c>
      <c r="ED43" s="4">
        <v>12.330716666666699</v>
      </c>
      <c r="EE43" s="4">
        <v>4037.3939999999898</v>
      </c>
      <c r="EF43" s="4">
        <v>8.0546128623915393E-3</v>
      </c>
      <c r="EG43" s="4">
        <v>8.7785091824543908</v>
      </c>
      <c r="EH43" s="4">
        <v>8.7785091824543908</v>
      </c>
      <c r="EI43" s="4" t="s">
        <v>57</v>
      </c>
      <c r="EJ43" s="4">
        <v>14.432816666666699</v>
      </c>
      <c r="EK43" s="4">
        <v>501252.39648094302</v>
      </c>
      <c r="EL43" s="4">
        <v>12.6945333333333</v>
      </c>
      <c r="EM43" s="4">
        <v>130018.903128616</v>
      </c>
      <c r="EN43" s="4">
        <v>0.259388092788019</v>
      </c>
      <c r="EO43" s="4">
        <v>48903228.126123004</v>
      </c>
      <c r="EP43" s="4">
        <v>48903228.126123004</v>
      </c>
      <c r="EQ43" s="4" t="s">
        <v>57</v>
      </c>
      <c r="ER43" s="4">
        <v>14.432816666666699</v>
      </c>
      <c r="ES43" s="4">
        <v>501252.39648094302</v>
      </c>
      <c r="ET43" s="4" t="s">
        <v>57</v>
      </c>
      <c r="EU43" s="4" t="s">
        <v>57</v>
      </c>
      <c r="EV43" s="4" t="s">
        <v>57</v>
      </c>
      <c r="EW43" s="4" t="s">
        <v>57</v>
      </c>
      <c r="EX43" s="4" t="s">
        <v>57</v>
      </c>
      <c r="EY43" s="4" t="s">
        <v>57</v>
      </c>
      <c r="EZ43" s="4">
        <v>10.02365</v>
      </c>
      <c r="FA43" s="4">
        <v>485579.79427760403</v>
      </c>
      <c r="FB43" s="4">
        <v>14.3800333333333</v>
      </c>
      <c r="FC43" s="4">
        <v>148102.00130441901</v>
      </c>
      <c r="FD43" s="4">
        <v>0.29546392664488602</v>
      </c>
      <c r="FE43" s="4" t="s">
        <v>57</v>
      </c>
      <c r="FF43" s="4" t="s">
        <v>57</v>
      </c>
      <c r="FG43" s="4" t="s">
        <v>57</v>
      </c>
      <c r="FH43" s="4">
        <v>14.432816666666699</v>
      </c>
      <c r="FI43" s="4">
        <v>501252.39648094302</v>
      </c>
      <c r="FJ43" s="4">
        <v>14.421516666666699</v>
      </c>
      <c r="FK43" s="4">
        <v>3522.2420103426098</v>
      </c>
      <c r="FL43" s="4">
        <v>7.0268831332690202E-3</v>
      </c>
      <c r="FM43" s="4">
        <v>5.9920103740701096</v>
      </c>
      <c r="FN43" s="4">
        <v>5.9920103740701096</v>
      </c>
      <c r="FO43" s="4" t="s">
        <v>57</v>
      </c>
      <c r="FP43" s="4">
        <v>14.432816666666699</v>
      </c>
      <c r="FQ43" s="4">
        <v>501252.39648094302</v>
      </c>
      <c r="FR43" s="4">
        <v>14.48185</v>
      </c>
      <c r="FS43" s="4">
        <v>2966.2698581826799</v>
      </c>
      <c r="FT43" s="4">
        <v>5.9177170603222301E-3</v>
      </c>
      <c r="FU43" s="4">
        <v>4.6794868243390102</v>
      </c>
      <c r="FV43" s="4">
        <v>4.6794868243390102</v>
      </c>
      <c r="FW43" s="4" t="s">
        <v>57</v>
      </c>
      <c r="FX43" s="4">
        <v>14.432816666666699</v>
      </c>
      <c r="FY43" s="4">
        <v>501252.39648094302</v>
      </c>
      <c r="FZ43" s="4">
        <v>16.487850000000002</v>
      </c>
      <c r="GA43" s="4">
        <v>4538.9859999999999</v>
      </c>
      <c r="GB43" s="4">
        <v>1.0027086848789699E-2</v>
      </c>
      <c r="GC43" s="4">
        <v>4.5730558493786901</v>
      </c>
      <c r="GD43" s="4">
        <v>4.5730558493786901</v>
      </c>
      <c r="GE43" s="4" t="s">
        <v>57</v>
      </c>
      <c r="GF43" s="4">
        <v>17.113783333333298</v>
      </c>
      <c r="GG43" s="4">
        <v>452672.45297150803</v>
      </c>
      <c r="GH43" s="4">
        <v>17.004433333333299</v>
      </c>
      <c r="GI43" s="4">
        <v>1559.5479050844101</v>
      </c>
      <c r="GJ43" s="4">
        <v>3.4452017012454898E-3</v>
      </c>
      <c r="GK43" s="4">
        <v>4.8688560544630004</v>
      </c>
      <c r="GL43" s="4">
        <v>4.8688560544630004</v>
      </c>
      <c r="GM43" s="4" t="s">
        <v>57</v>
      </c>
      <c r="GN43" s="4">
        <v>17.113783333333298</v>
      </c>
      <c r="GO43" s="4">
        <v>452672.45297150803</v>
      </c>
      <c r="GP43" s="4">
        <v>18.961400000000001</v>
      </c>
      <c r="GQ43" s="4">
        <v>2690.7783571893901</v>
      </c>
      <c r="GR43" s="4">
        <v>5.9442061020637104E-3</v>
      </c>
      <c r="GS43" s="4">
        <v>3.8095726250998001</v>
      </c>
      <c r="GT43" s="4">
        <v>3.8095726250998001</v>
      </c>
      <c r="GU43" s="4" t="s">
        <v>57</v>
      </c>
      <c r="GV43" s="4">
        <v>17.113783333333298</v>
      </c>
      <c r="GW43" s="4">
        <v>452672.45297150803</v>
      </c>
      <c r="GX43" s="4">
        <v>19.0255166666667</v>
      </c>
      <c r="GY43" s="4">
        <v>1842.1224024062301</v>
      </c>
      <c r="GZ43" s="4">
        <v>4.0694378248861103E-3</v>
      </c>
      <c r="HA43" s="4">
        <v>3.5696762312377102</v>
      </c>
      <c r="HB43" s="4">
        <v>3.5696762312377102</v>
      </c>
      <c r="HC43" s="4" t="s">
        <v>57</v>
      </c>
      <c r="HD43" s="4">
        <v>17.113783333333298</v>
      </c>
      <c r="HE43" s="4">
        <v>452672.45297150803</v>
      </c>
      <c r="HF43" s="4">
        <v>19.3686333333333</v>
      </c>
      <c r="HG43" s="4">
        <v>2481.9749933849898</v>
      </c>
      <c r="HH43" s="4">
        <v>5.4829379987503101E-3</v>
      </c>
      <c r="HI43" s="4">
        <v>3.5570519161063898</v>
      </c>
      <c r="HJ43" s="4">
        <v>3.5570519161063898</v>
      </c>
      <c r="HK43" s="4" t="s">
        <v>57</v>
      </c>
      <c r="HL43" s="4">
        <v>17.113783333333298</v>
      </c>
      <c r="HM43" s="4">
        <v>452672.45297150803</v>
      </c>
    </row>
    <row r="44" spans="1:221" x14ac:dyDescent="0.2">
      <c r="A44" s="2"/>
      <c r="B44" s="2"/>
      <c r="C44" s="2" t="s">
        <v>97</v>
      </c>
      <c r="D44" s="2" t="s">
        <v>128</v>
      </c>
      <c r="E44" s="2" t="s">
        <v>106</v>
      </c>
      <c r="F44" s="2" t="s">
        <v>57</v>
      </c>
      <c r="G44" s="3">
        <v>42529.0715277778</v>
      </c>
      <c r="H44" s="4">
        <v>3.2773166666666702</v>
      </c>
      <c r="I44" s="4">
        <v>230919.629301471</v>
      </c>
      <c r="J44" s="4">
        <v>0</v>
      </c>
      <c r="K44" s="4">
        <v>43887.597825021803</v>
      </c>
      <c r="L44" s="4">
        <v>43887.597825021803</v>
      </c>
      <c r="M44" s="4" t="s">
        <v>57</v>
      </c>
      <c r="N44" s="4">
        <v>4.9580500000000001</v>
      </c>
      <c r="O44" s="4">
        <v>0</v>
      </c>
      <c r="P44" s="4">
        <v>0</v>
      </c>
      <c r="Q44" s="4" t="s">
        <v>195</v>
      </c>
      <c r="R44" s="4" t="s">
        <v>195</v>
      </c>
      <c r="S44" s="4" t="s">
        <v>57</v>
      </c>
      <c r="T44" s="4">
        <v>4.9308166666666704</v>
      </c>
      <c r="U44" s="4">
        <v>511509.09919303702</v>
      </c>
      <c r="V44" s="4">
        <v>4.9580500000000001</v>
      </c>
      <c r="W44" s="4">
        <v>225.38149999999999</v>
      </c>
      <c r="X44" s="4">
        <v>4.4062070519481299E-4</v>
      </c>
      <c r="Y44" s="4">
        <v>0</v>
      </c>
      <c r="Z44" s="4">
        <v>0</v>
      </c>
      <c r="AA44" s="4" t="s">
        <v>57</v>
      </c>
      <c r="AB44" s="4">
        <v>4.9308166666666704</v>
      </c>
      <c r="AC44" s="4">
        <v>511509.09919303702</v>
      </c>
      <c r="AD44" s="4">
        <v>6.0174666666666701</v>
      </c>
      <c r="AE44" s="4">
        <v>143.491923231181</v>
      </c>
      <c r="AF44" s="4">
        <v>2.8052662886653401E-4</v>
      </c>
      <c r="AG44" s="4">
        <v>0</v>
      </c>
      <c r="AH44" s="4">
        <v>0</v>
      </c>
      <c r="AI44" s="4" t="s">
        <v>57</v>
      </c>
      <c r="AJ44" s="4">
        <v>4.9308166666666704</v>
      </c>
      <c r="AK44" s="4">
        <v>511509.09919303702</v>
      </c>
      <c r="AL44" s="4">
        <v>6.1610333333333296</v>
      </c>
      <c r="AM44" s="4">
        <v>70.945019999999403</v>
      </c>
      <c r="AN44" s="4">
        <v>1.38697474027193E-4</v>
      </c>
      <c r="AO44" s="4">
        <v>0.37142010369713102</v>
      </c>
      <c r="AP44" s="4">
        <v>0.37142010369713102</v>
      </c>
      <c r="AQ44" s="4" t="s">
        <v>57</v>
      </c>
      <c r="AR44" s="4">
        <v>4.9308166666666704</v>
      </c>
      <c r="AS44" s="4">
        <v>511509.09919303702</v>
      </c>
      <c r="AT44" s="4">
        <v>6.6300833333333298</v>
      </c>
      <c r="AU44" s="4">
        <v>6184.6645384615604</v>
      </c>
      <c r="AV44" s="4">
        <v>1.3524171224889499E-2</v>
      </c>
      <c r="AW44" s="4" t="s">
        <v>196</v>
      </c>
      <c r="AX44" s="4" t="s">
        <v>196</v>
      </c>
      <c r="AY44" s="4" t="s">
        <v>57</v>
      </c>
      <c r="AZ44" s="4">
        <v>10.023516666666699</v>
      </c>
      <c r="BA44" s="4">
        <v>457304.51320221799</v>
      </c>
      <c r="BB44" s="4">
        <v>7.3799666666666699</v>
      </c>
      <c r="BC44" s="4">
        <v>1073.74106405508</v>
      </c>
      <c r="BD44" s="4">
        <v>3.9725824472614003E-3</v>
      </c>
      <c r="BE44" s="4">
        <v>3.5038093473065799</v>
      </c>
      <c r="BF44" s="4">
        <v>3.5038093473065799</v>
      </c>
      <c r="BG44" s="4" t="s">
        <v>57</v>
      </c>
      <c r="BH44" s="4">
        <v>7.6391833333333299</v>
      </c>
      <c r="BI44" s="4">
        <v>270287.92436901899</v>
      </c>
      <c r="BJ44" s="4">
        <v>7.6901000000000002</v>
      </c>
      <c r="BK44" s="4">
        <v>2299.1520566478098</v>
      </c>
      <c r="BL44" s="4">
        <v>8.5063069762185001E-3</v>
      </c>
      <c r="BM44" s="4">
        <v>7.2182988784858004</v>
      </c>
      <c r="BN44" s="4">
        <v>7.2182988784858004</v>
      </c>
      <c r="BO44" s="4" t="s">
        <v>57</v>
      </c>
      <c r="BP44" s="4">
        <v>7.6391833333333299</v>
      </c>
      <c r="BQ44" s="4">
        <v>270287.92436901899</v>
      </c>
      <c r="BR44" s="4">
        <v>8.5279500000000006</v>
      </c>
      <c r="BS44" s="4">
        <v>5644.9029195842904</v>
      </c>
      <c r="BT44" s="4">
        <v>2.08847766054003E-2</v>
      </c>
      <c r="BU44" s="4">
        <v>18.618204854150999</v>
      </c>
      <c r="BV44" s="4">
        <v>18.618204854150999</v>
      </c>
      <c r="BW44" s="4" t="s">
        <v>57</v>
      </c>
      <c r="BX44" s="4">
        <v>7.6391833333333299</v>
      </c>
      <c r="BY44" s="4">
        <v>270287.92436901899</v>
      </c>
      <c r="BZ44" s="4">
        <v>8.7547666666666704</v>
      </c>
      <c r="CA44" s="4">
        <v>256.902499999996</v>
      </c>
      <c r="CB44" s="4">
        <v>5.6177556219829902E-4</v>
      </c>
      <c r="CC44" s="4">
        <v>159.68042649138701</v>
      </c>
      <c r="CD44" s="4">
        <v>159.68042649138701</v>
      </c>
      <c r="CE44" s="4" t="s">
        <v>57</v>
      </c>
      <c r="CF44" s="4">
        <v>10.023516666666699</v>
      </c>
      <c r="CG44" s="4">
        <v>457304.51320221799</v>
      </c>
      <c r="CH44" s="4">
        <v>9.8521000000000001</v>
      </c>
      <c r="CI44" s="4">
        <v>1964.7386816742201</v>
      </c>
      <c r="CJ44" s="4">
        <v>4.2963465807857098E-3</v>
      </c>
      <c r="CK44" s="4">
        <v>117.107719764178</v>
      </c>
      <c r="CL44" s="4">
        <v>117.107719764178</v>
      </c>
      <c r="CM44" s="4" t="s">
        <v>57</v>
      </c>
      <c r="CN44" s="4">
        <v>10.023516666666699</v>
      </c>
      <c r="CO44" s="4">
        <v>457304.51320221799</v>
      </c>
      <c r="CP44" s="4">
        <v>10.0559333333333</v>
      </c>
      <c r="CQ44" s="4">
        <v>30033.553779786602</v>
      </c>
      <c r="CR44" s="4">
        <v>6.5675174665301997E-2</v>
      </c>
      <c r="CS44" s="4">
        <v>63.401401773951498</v>
      </c>
      <c r="CT44" s="4">
        <v>63.401401773951498</v>
      </c>
      <c r="CU44" s="4" t="s">
        <v>57</v>
      </c>
      <c r="CV44" s="4">
        <v>10.023516666666699</v>
      </c>
      <c r="CW44" s="4">
        <v>457304.51320221799</v>
      </c>
      <c r="CX44" s="4">
        <v>10.1115333333333</v>
      </c>
      <c r="CY44" s="4">
        <v>109664.158618883</v>
      </c>
      <c r="CZ44" s="4">
        <v>0.23980554631086801</v>
      </c>
      <c r="DA44" s="4" t="s">
        <v>57</v>
      </c>
      <c r="DB44" s="4" t="s">
        <v>57</v>
      </c>
      <c r="DC44" s="4" t="s">
        <v>57</v>
      </c>
      <c r="DD44" s="4">
        <v>10.023516666666699</v>
      </c>
      <c r="DE44" s="4">
        <v>457304.51320221799</v>
      </c>
      <c r="DF44" s="4">
        <v>10.143966666666699</v>
      </c>
      <c r="DG44" s="4">
        <v>3157.02620635227</v>
      </c>
      <c r="DH44" s="4">
        <v>6.90355357362556E-3</v>
      </c>
      <c r="DI44" s="4">
        <v>10.170556990405</v>
      </c>
      <c r="DJ44" s="4">
        <v>10.170556990405</v>
      </c>
      <c r="DK44" s="4" t="s">
        <v>57</v>
      </c>
      <c r="DL44" s="4">
        <v>10.023516666666699</v>
      </c>
      <c r="DM44" s="4">
        <v>457304.51320221799</v>
      </c>
      <c r="DN44" s="4">
        <v>11.983133333333299</v>
      </c>
      <c r="DO44" s="4">
        <v>3990.6086960642701</v>
      </c>
      <c r="DP44" s="4">
        <v>8.0504699433612895E-3</v>
      </c>
      <c r="DQ44" s="4">
        <v>7.93084006451621</v>
      </c>
      <c r="DR44" s="4">
        <v>7.93084006451621</v>
      </c>
      <c r="DS44" s="4" t="s">
        <v>57</v>
      </c>
      <c r="DT44" s="4">
        <v>14.4326833333333</v>
      </c>
      <c r="DU44" s="4">
        <v>495698.85039507202</v>
      </c>
      <c r="DV44" s="4">
        <v>12.3027833333333</v>
      </c>
      <c r="DW44" s="4">
        <v>118801.45</v>
      </c>
      <c r="DX44" s="4">
        <v>0.25978630555842802</v>
      </c>
      <c r="DY44" s="4">
        <v>22129372.585278898</v>
      </c>
      <c r="DZ44" s="4">
        <v>22129372.585278898</v>
      </c>
      <c r="EA44" s="4" t="s">
        <v>57</v>
      </c>
      <c r="EB44" s="4">
        <v>10.023516666666699</v>
      </c>
      <c r="EC44" s="4">
        <v>457304.51320221799</v>
      </c>
      <c r="ED44" s="4">
        <v>12.330583333333299</v>
      </c>
      <c r="EE44" s="4">
        <v>3734.2849999999598</v>
      </c>
      <c r="EF44" s="4">
        <v>7.5333743401336103E-3</v>
      </c>
      <c r="EG44" s="4">
        <v>8.2637678228499105</v>
      </c>
      <c r="EH44" s="4">
        <v>8.2637678228499105</v>
      </c>
      <c r="EI44" s="4" t="s">
        <v>57</v>
      </c>
      <c r="EJ44" s="4">
        <v>14.4326833333333</v>
      </c>
      <c r="EK44" s="4">
        <v>495698.85039507202</v>
      </c>
      <c r="EL44" s="4">
        <v>12.6944</v>
      </c>
      <c r="EM44" s="4">
        <v>97647.352403617304</v>
      </c>
      <c r="EN44" s="4">
        <v>0.196989265409416</v>
      </c>
      <c r="EO44" s="4">
        <v>37135130.323438101</v>
      </c>
      <c r="EP44" s="4">
        <v>37135130.323438101</v>
      </c>
      <c r="EQ44" s="4" t="s">
        <v>57</v>
      </c>
      <c r="ER44" s="4">
        <v>14.4326833333333</v>
      </c>
      <c r="ES44" s="4">
        <v>495698.85039507202</v>
      </c>
      <c r="ET44" s="4" t="s">
        <v>57</v>
      </c>
      <c r="EU44" s="4" t="s">
        <v>57</v>
      </c>
      <c r="EV44" s="4" t="s">
        <v>57</v>
      </c>
      <c r="EW44" s="4" t="s">
        <v>57</v>
      </c>
      <c r="EX44" s="4" t="s">
        <v>57</v>
      </c>
      <c r="EY44" s="4" t="s">
        <v>57</v>
      </c>
      <c r="EZ44" s="4">
        <v>10.023516666666699</v>
      </c>
      <c r="FA44" s="4">
        <v>457304.51320221799</v>
      </c>
      <c r="FB44" s="4">
        <v>14.379899999999999</v>
      </c>
      <c r="FC44" s="4">
        <v>107569.640337037</v>
      </c>
      <c r="FD44" s="4">
        <v>0.21700603148727099</v>
      </c>
      <c r="FE44" s="4" t="s">
        <v>57</v>
      </c>
      <c r="FF44" s="4" t="s">
        <v>57</v>
      </c>
      <c r="FG44" s="4" t="s">
        <v>57</v>
      </c>
      <c r="FH44" s="4">
        <v>14.4326833333333</v>
      </c>
      <c r="FI44" s="4">
        <v>495698.85039507202</v>
      </c>
      <c r="FJ44" s="4">
        <v>14.4213666666667</v>
      </c>
      <c r="FK44" s="4">
        <v>3263.90982084699</v>
      </c>
      <c r="FL44" s="4">
        <v>6.5844611466128102E-3</v>
      </c>
      <c r="FM44" s="4">
        <v>5.3315515336835801</v>
      </c>
      <c r="FN44" s="4">
        <v>5.3315515336835801</v>
      </c>
      <c r="FO44" s="4" t="s">
        <v>57</v>
      </c>
      <c r="FP44" s="4">
        <v>14.4326833333333</v>
      </c>
      <c r="FQ44" s="4">
        <v>495698.85039507202</v>
      </c>
      <c r="FR44" s="4">
        <v>14.4817</v>
      </c>
      <c r="FS44" s="4">
        <v>2744.9237784158599</v>
      </c>
      <c r="FT44" s="4">
        <v>5.5374826393649202E-3</v>
      </c>
      <c r="FU44" s="4">
        <v>4.2694786070743502</v>
      </c>
      <c r="FV44" s="4">
        <v>4.2694786070743502</v>
      </c>
      <c r="FW44" s="4" t="s">
        <v>57</v>
      </c>
      <c r="FX44" s="4">
        <v>14.4326833333333</v>
      </c>
      <c r="FY44" s="4">
        <v>495698.85039507202</v>
      </c>
      <c r="FZ44" s="4">
        <v>16.434916666666702</v>
      </c>
      <c r="GA44" s="4">
        <v>5204.8180851788602</v>
      </c>
      <c r="GB44" s="4">
        <v>1.1109894045964699E-2</v>
      </c>
      <c r="GC44" s="4">
        <v>5.1153549239221903</v>
      </c>
      <c r="GD44" s="4">
        <v>5.1153549239221903</v>
      </c>
      <c r="GE44" s="4" t="s">
        <v>57</v>
      </c>
      <c r="GF44" s="4">
        <v>17.113633333333301</v>
      </c>
      <c r="GG44" s="4">
        <v>468484.94356877898</v>
      </c>
      <c r="GH44" s="4">
        <v>17.0080666666667</v>
      </c>
      <c r="GI44" s="4">
        <v>1617.17896820495</v>
      </c>
      <c r="GJ44" s="4">
        <v>3.4519337075931602E-3</v>
      </c>
      <c r="GK44" s="4">
        <v>4.8775572578828799</v>
      </c>
      <c r="GL44" s="4">
        <v>4.8775572578828799</v>
      </c>
      <c r="GM44" s="4" t="s">
        <v>57</v>
      </c>
      <c r="GN44" s="4">
        <v>17.113633333333301</v>
      </c>
      <c r="GO44" s="4">
        <v>468484.94356877898</v>
      </c>
      <c r="GP44" s="4">
        <v>18.961266666666699</v>
      </c>
      <c r="GQ44" s="4">
        <v>2913.7751193460299</v>
      </c>
      <c r="GR44" s="4">
        <v>6.2195704671952996E-3</v>
      </c>
      <c r="GS44" s="4">
        <v>4.02506805496441</v>
      </c>
      <c r="GT44" s="4">
        <v>4.02506805496441</v>
      </c>
      <c r="GU44" s="4" t="s">
        <v>57</v>
      </c>
      <c r="GV44" s="4">
        <v>17.113633333333301</v>
      </c>
      <c r="GW44" s="4">
        <v>468484.94356877898</v>
      </c>
      <c r="GX44" s="4">
        <v>19.029133333333299</v>
      </c>
      <c r="GY44" s="4">
        <v>1573.7850939376401</v>
      </c>
      <c r="GZ44" s="4">
        <v>3.3593077334546102E-3</v>
      </c>
      <c r="HA44" s="4">
        <v>3.0125720515741898</v>
      </c>
      <c r="HB44" s="4">
        <v>3.0125720515741898</v>
      </c>
      <c r="HC44" s="4" t="s">
        <v>57</v>
      </c>
      <c r="HD44" s="4">
        <v>17.113633333333301</v>
      </c>
      <c r="HE44" s="4">
        <v>468484.94356877898</v>
      </c>
      <c r="HF44" s="4">
        <v>19.364733333333302</v>
      </c>
      <c r="HG44" s="4">
        <v>2863.86150000002</v>
      </c>
      <c r="HH44" s="4">
        <v>6.1130278343290599E-3</v>
      </c>
      <c r="HI44" s="4">
        <v>4.0750393016303397</v>
      </c>
      <c r="HJ44" s="4">
        <v>4.0750393016303397</v>
      </c>
      <c r="HK44" s="4" t="s">
        <v>57</v>
      </c>
      <c r="HL44" s="4">
        <v>17.113633333333301</v>
      </c>
      <c r="HM44" s="4">
        <v>468484.94356877898</v>
      </c>
    </row>
    <row r="45" spans="1:221" x14ac:dyDescent="0.2">
      <c r="A45" s="2"/>
      <c r="B45" s="2"/>
      <c r="C45" s="2" t="s">
        <v>75</v>
      </c>
      <c r="D45" s="2" t="s">
        <v>184</v>
      </c>
      <c r="E45" s="2" t="s">
        <v>106</v>
      </c>
      <c r="F45" s="2" t="s">
        <v>57</v>
      </c>
      <c r="G45" s="3">
        <v>42529.091666666704</v>
      </c>
      <c r="H45" s="4">
        <v>3.2774666666666699</v>
      </c>
      <c r="I45" s="4">
        <v>206348.83038696001</v>
      </c>
      <c r="J45" s="4">
        <v>0</v>
      </c>
      <c r="K45" s="4">
        <v>24780.917193375899</v>
      </c>
      <c r="L45" s="4">
        <v>24780.917193375899</v>
      </c>
      <c r="M45" s="4" t="s">
        <v>57</v>
      </c>
      <c r="N45" s="4">
        <v>4.03738333333333</v>
      </c>
      <c r="O45" s="4">
        <v>0</v>
      </c>
      <c r="P45" s="4">
        <v>0</v>
      </c>
      <c r="Q45" s="4" t="s">
        <v>195</v>
      </c>
      <c r="R45" s="4" t="s">
        <v>195</v>
      </c>
      <c r="S45" s="4" t="s">
        <v>57</v>
      </c>
      <c r="T45" s="4">
        <v>4.9309666666666701</v>
      </c>
      <c r="U45" s="4">
        <v>458881.19672005798</v>
      </c>
      <c r="V45" s="4">
        <v>4.9606666666666701</v>
      </c>
      <c r="W45" s="4">
        <v>574.879016969178</v>
      </c>
      <c r="X45" s="4">
        <v>1.2527839908853E-3</v>
      </c>
      <c r="Y45" s="4">
        <v>0</v>
      </c>
      <c r="Z45" s="4">
        <v>0</v>
      </c>
      <c r="AA45" s="4" t="s">
        <v>57</v>
      </c>
      <c r="AB45" s="4">
        <v>4.9309666666666701</v>
      </c>
      <c r="AC45" s="4">
        <v>458881.19672005798</v>
      </c>
      <c r="AD45" s="4">
        <v>6.0151333333333303</v>
      </c>
      <c r="AE45" s="4">
        <v>2214.5394497881898</v>
      </c>
      <c r="AF45" s="4">
        <v>4.8259537885122199E-3</v>
      </c>
      <c r="AG45" s="4">
        <v>6.8082049981792103</v>
      </c>
      <c r="AH45" s="4">
        <v>6.8082049981792103</v>
      </c>
      <c r="AI45" s="4" t="s">
        <v>57</v>
      </c>
      <c r="AJ45" s="4">
        <v>4.9309666666666701</v>
      </c>
      <c r="AK45" s="4">
        <v>458881.19672005798</v>
      </c>
      <c r="AL45" s="4">
        <v>6.1611833333333301</v>
      </c>
      <c r="AM45" s="4">
        <v>1546.79667720815</v>
      </c>
      <c r="AN45" s="4">
        <v>3.3707998677308501E-3</v>
      </c>
      <c r="AO45" s="4">
        <v>6.75721431225627</v>
      </c>
      <c r="AP45" s="4">
        <v>6.75721431225627</v>
      </c>
      <c r="AQ45" s="4" t="s">
        <v>57</v>
      </c>
      <c r="AR45" s="4">
        <v>4.9309666666666701</v>
      </c>
      <c r="AS45" s="4">
        <v>458881.19672005798</v>
      </c>
      <c r="AT45" s="4">
        <v>6.6302333333333303</v>
      </c>
      <c r="AU45" s="4">
        <v>57762.690499999502</v>
      </c>
      <c r="AV45" s="4">
        <v>0.13491447970361001</v>
      </c>
      <c r="AW45" s="4" t="s">
        <v>196</v>
      </c>
      <c r="AX45" s="4" t="s">
        <v>196</v>
      </c>
      <c r="AY45" s="4" t="s">
        <v>57</v>
      </c>
      <c r="AZ45" s="4">
        <v>10.019033333333301</v>
      </c>
      <c r="BA45" s="4">
        <v>428143.00308533799</v>
      </c>
      <c r="BB45" s="4">
        <v>7.4078833333333298</v>
      </c>
      <c r="BC45" s="4">
        <v>2024.2938622202901</v>
      </c>
      <c r="BD45" s="4">
        <v>8.2495229601658206E-3</v>
      </c>
      <c r="BE45" s="4">
        <v>7.4329419459362001</v>
      </c>
      <c r="BF45" s="4">
        <v>7.4329419459362001</v>
      </c>
      <c r="BG45" s="4" t="s">
        <v>57</v>
      </c>
      <c r="BH45" s="4">
        <v>7.6393333333333304</v>
      </c>
      <c r="BI45" s="4">
        <v>245383.14178830999</v>
      </c>
      <c r="BJ45" s="4">
        <v>7.68563333333333</v>
      </c>
      <c r="BK45" s="4">
        <v>5877.4733677516697</v>
      </c>
      <c r="BL45" s="4">
        <v>2.3952229663854099E-2</v>
      </c>
      <c r="BM45" s="4">
        <v>24.926380258693801</v>
      </c>
      <c r="BN45" s="4">
        <v>24.926380258693801</v>
      </c>
      <c r="BO45" s="4" t="s">
        <v>57</v>
      </c>
      <c r="BP45" s="4">
        <v>7.6393333333333304</v>
      </c>
      <c r="BQ45" s="4">
        <v>245383.14178830999</v>
      </c>
      <c r="BR45" s="4">
        <v>8.5281000000000002</v>
      </c>
      <c r="BS45" s="4">
        <v>7982.4887850919904</v>
      </c>
      <c r="BT45" s="4">
        <v>3.2530713915051301E-2</v>
      </c>
      <c r="BU45" s="4">
        <v>30.1690538897709</v>
      </c>
      <c r="BV45" s="4">
        <v>30.1690538897709</v>
      </c>
      <c r="BW45" s="4" t="s">
        <v>57</v>
      </c>
      <c r="BX45" s="4">
        <v>7.6393333333333304</v>
      </c>
      <c r="BY45" s="4">
        <v>245383.14178830999</v>
      </c>
      <c r="BZ45" s="4">
        <v>8.75491666666667</v>
      </c>
      <c r="CA45" s="4">
        <v>243.27099999999999</v>
      </c>
      <c r="CB45" s="4">
        <v>5.6820034018285903E-4</v>
      </c>
      <c r="CC45" s="4">
        <v>160.438805616824</v>
      </c>
      <c r="CD45" s="4">
        <v>160.438805616824</v>
      </c>
      <c r="CE45" s="4" t="s">
        <v>57</v>
      </c>
      <c r="CF45" s="4">
        <v>10.019033333333301</v>
      </c>
      <c r="CG45" s="4">
        <v>428143.00308533799</v>
      </c>
      <c r="CH45" s="4">
        <v>9.8522499999999997</v>
      </c>
      <c r="CI45" s="4">
        <v>2395.4360165509802</v>
      </c>
      <c r="CJ45" s="4">
        <v>5.5949437437694599E-3</v>
      </c>
      <c r="CK45" s="4">
        <v>156.24320933043501</v>
      </c>
      <c r="CL45" s="4">
        <v>156.24320933043501</v>
      </c>
      <c r="CM45" s="4" t="s">
        <v>57</v>
      </c>
      <c r="CN45" s="4">
        <v>10.019033333333301</v>
      </c>
      <c r="CO45" s="4">
        <v>428143.00308533799</v>
      </c>
      <c r="CP45" s="4">
        <v>10.0560833333333</v>
      </c>
      <c r="CQ45" s="4">
        <v>41713.995100553198</v>
      </c>
      <c r="CR45" s="4">
        <v>9.7430052108637893E-2</v>
      </c>
      <c r="CS45" s="4">
        <v>93.913990443643897</v>
      </c>
      <c r="CT45" s="4">
        <v>93.913990443643897</v>
      </c>
      <c r="CU45" s="4" t="s">
        <v>57</v>
      </c>
      <c r="CV45" s="4">
        <v>10.019033333333301</v>
      </c>
      <c r="CW45" s="4">
        <v>428143.00308533799</v>
      </c>
      <c r="CX45" s="4">
        <v>10.1116833333333</v>
      </c>
      <c r="CY45" s="4">
        <v>127777.864111139</v>
      </c>
      <c r="CZ45" s="4">
        <v>0.29844669465652901</v>
      </c>
      <c r="DA45" s="4" t="s">
        <v>57</v>
      </c>
      <c r="DB45" s="4" t="s">
        <v>57</v>
      </c>
      <c r="DC45" s="4" t="s">
        <v>57</v>
      </c>
      <c r="DD45" s="4">
        <v>10.019033333333301</v>
      </c>
      <c r="DE45" s="4">
        <v>428143.00308533799</v>
      </c>
      <c r="DF45" s="4">
        <v>10.139483333333301</v>
      </c>
      <c r="DG45" s="4">
        <v>3579.9426607462501</v>
      </c>
      <c r="DH45" s="4">
        <v>8.3615582526119104E-3</v>
      </c>
      <c r="DI45" s="4">
        <v>12.2723475310776</v>
      </c>
      <c r="DJ45" s="4">
        <v>12.2723475310776</v>
      </c>
      <c r="DK45" s="4" t="s">
        <v>57</v>
      </c>
      <c r="DL45" s="4">
        <v>10.019033333333301</v>
      </c>
      <c r="DM45" s="4">
        <v>428143.00308533799</v>
      </c>
      <c r="DN45" s="4">
        <v>11.97865</v>
      </c>
      <c r="DO45" s="4">
        <v>4042.8669999999402</v>
      </c>
      <c r="DP45" s="4">
        <v>9.0821800874591498E-3</v>
      </c>
      <c r="DQ45" s="4">
        <v>9.1273035509339309</v>
      </c>
      <c r="DR45" s="4">
        <v>9.1273035509339309</v>
      </c>
      <c r="DS45" s="4" t="s">
        <v>57</v>
      </c>
      <c r="DT45" s="4">
        <v>14.432833333333299</v>
      </c>
      <c r="DU45" s="4">
        <v>445142.79182620603</v>
      </c>
      <c r="DV45" s="4">
        <v>12.298299999999999</v>
      </c>
      <c r="DW45" s="4">
        <v>139561.35849999901</v>
      </c>
      <c r="DX45" s="4">
        <v>0.32596902785815601</v>
      </c>
      <c r="DY45" s="4">
        <v>27767180.656796001</v>
      </c>
      <c r="DZ45" s="4">
        <v>27767180.656796001</v>
      </c>
      <c r="EA45" s="4" t="s">
        <v>57</v>
      </c>
      <c r="EB45" s="4">
        <v>10.019033333333301</v>
      </c>
      <c r="EC45" s="4">
        <v>428143.00308533799</v>
      </c>
      <c r="ED45" s="4">
        <v>12.3261</v>
      </c>
      <c r="EE45" s="4">
        <v>3444.9045000000101</v>
      </c>
      <c r="EF45" s="4">
        <v>7.73887517276699E-3</v>
      </c>
      <c r="EG45" s="4">
        <v>8.4667071173812101</v>
      </c>
      <c r="EH45" s="4">
        <v>8.4667071173812101</v>
      </c>
      <c r="EI45" s="4" t="s">
        <v>57</v>
      </c>
      <c r="EJ45" s="4">
        <v>14.432833333333299</v>
      </c>
      <c r="EK45" s="4">
        <v>445142.79182620603</v>
      </c>
      <c r="EL45" s="4">
        <v>12.69455</v>
      </c>
      <c r="EM45" s="4">
        <v>117411.85099559699</v>
      </c>
      <c r="EN45" s="4">
        <v>0.263762220014645</v>
      </c>
      <c r="EO45" s="4">
        <v>49728166.016253598</v>
      </c>
      <c r="EP45" s="4">
        <v>49728166.016253598</v>
      </c>
      <c r="EQ45" s="4" t="s">
        <v>57</v>
      </c>
      <c r="ER45" s="4">
        <v>14.432833333333299</v>
      </c>
      <c r="ES45" s="4">
        <v>445142.79182620603</v>
      </c>
      <c r="ET45" s="4" t="s">
        <v>57</v>
      </c>
      <c r="EU45" s="4" t="s">
        <v>57</v>
      </c>
      <c r="EV45" s="4" t="s">
        <v>57</v>
      </c>
      <c r="EW45" s="4" t="s">
        <v>57</v>
      </c>
      <c r="EX45" s="4" t="s">
        <v>57</v>
      </c>
      <c r="EY45" s="4" t="s">
        <v>57</v>
      </c>
      <c r="EZ45" s="4">
        <v>10.019033333333301</v>
      </c>
      <c r="FA45" s="4">
        <v>428143.00308533799</v>
      </c>
      <c r="FB45" s="4">
        <v>14.3762666666667</v>
      </c>
      <c r="FC45" s="4">
        <v>132801.31762008701</v>
      </c>
      <c r="FD45" s="4">
        <v>0.298334197607171</v>
      </c>
      <c r="FE45" s="4" t="s">
        <v>57</v>
      </c>
      <c r="FF45" s="4" t="s">
        <v>57</v>
      </c>
      <c r="FG45" s="4" t="s">
        <v>57</v>
      </c>
      <c r="FH45" s="4">
        <v>14.432833333333299</v>
      </c>
      <c r="FI45" s="4">
        <v>445142.79182620603</v>
      </c>
      <c r="FJ45" s="4">
        <v>14.4253</v>
      </c>
      <c r="FK45" s="4">
        <v>2869.6012403595701</v>
      </c>
      <c r="FL45" s="4">
        <v>6.4464735654529703E-3</v>
      </c>
      <c r="FM45" s="4">
        <v>5.1255601485596998</v>
      </c>
      <c r="FN45" s="4">
        <v>5.1255601485596998</v>
      </c>
      <c r="FO45" s="4" t="s">
        <v>57</v>
      </c>
      <c r="FP45" s="4">
        <v>14.432833333333299</v>
      </c>
      <c r="FQ45" s="4">
        <v>445142.79182620603</v>
      </c>
      <c r="FR45" s="4">
        <v>14.48185</v>
      </c>
      <c r="FS45" s="4">
        <v>2192.0129826350399</v>
      </c>
      <c r="FT45" s="4">
        <v>4.9242917618462804E-3</v>
      </c>
      <c r="FU45" s="4">
        <v>3.6082725597591399</v>
      </c>
      <c r="FV45" s="4">
        <v>3.6082725597591399</v>
      </c>
      <c r="FW45" s="4" t="s">
        <v>57</v>
      </c>
      <c r="FX45" s="4">
        <v>14.432833333333299</v>
      </c>
      <c r="FY45" s="4">
        <v>445142.79182620603</v>
      </c>
      <c r="FZ45" s="4">
        <v>16.4350666666667</v>
      </c>
      <c r="GA45" s="4">
        <v>3556.7105000000502</v>
      </c>
      <c r="GB45" s="4">
        <v>8.6222738317861692E-3</v>
      </c>
      <c r="GC45" s="4">
        <v>3.8694875677720302</v>
      </c>
      <c r="GD45" s="4">
        <v>3.8694875677720302</v>
      </c>
      <c r="GE45" s="4" t="s">
        <v>57</v>
      </c>
      <c r="GF45" s="4">
        <v>17.110016666666699</v>
      </c>
      <c r="GG45" s="4">
        <v>412502.61466855399</v>
      </c>
      <c r="GH45" s="4">
        <v>17.008199999999999</v>
      </c>
      <c r="GI45" s="4">
        <v>1218.87149999999</v>
      </c>
      <c r="GJ45" s="4">
        <v>2.9548212705981401E-3</v>
      </c>
      <c r="GK45" s="4">
        <v>4.2350331404854797</v>
      </c>
      <c r="GL45" s="4">
        <v>4.2350331404854797</v>
      </c>
      <c r="GM45" s="4" t="s">
        <v>57</v>
      </c>
      <c r="GN45" s="4">
        <v>17.110016666666699</v>
      </c>
      <c r="GO45" s="4">
        <v>412502.61466855399</v>
      </c>
      <c r="GP45" s="4">
        <v>18.9651833333333</v>
      </c>
      <c r="GQ45" s="4">
        <v>1877.5060710621999</v>
      </c>
      <c r="GR45" s="4">
        <v>4.5515010191408698E-3</v>
      </c>
      <c r="GS45" s="4">
        <v>2.7196655110269599</v>
      </c>
      <c r="GT45" s="4">
        <v>2.7196655110269599</v>
      </c>
      <c r="GU45" s="4" t="s">
        <v>57</v>
      </c>
      <c r="GV45" s="4">
        <v>17.110016666666699</v>
      </c>
      <c r="GW45" s="4">
        <v>412502.61466855399</v>
      </c>
      <c r="GX45" s="4">
        <v>19.033066666666699</v>
      </c>
      <c r="GY45" s="4">
        <v>1655.19651744885</v>
      </c>
      <c r="GZ45" s="4">
        <v>4.01257218400616E-3</v>
      </c>
      <c r="HA45" s="4">
        <v>3.52506456557854</v>
      </c>
      <c r="HB45" s="4">
        <v>3.52506456557854</v>
      </c>
      <c r="HC45" s="4" t="s">
        <v>57</v>
      </c>
      <c r="HD45" s="4">
        <v>17.110016666666699</v>
      </c>
      <c r="HE45" s="4">
        <v>412502.61466855399</v>
      </c>
      <c r="HF45" s="4">
        <v>19.368649999999999</v>
      </c>
      <c r="HG45" s="4">
        <v>1742.66300000001</v>
      </c>
      <c r="HH45" s="4">
        <v>4.2246107976800003E-3</v>
      </c>
      <c r="HI45" s="4">
        <v>2.5226000328802902</v>
      </c>
      <c r="HJ45" s="4">
        <v>2.5226000328802902</v>
      </c>
      <c r="HK45" s="4" t="s">
        <v>57</v>
      </c>
      <c r="HL45" s="4">
        <v>17.110016666666699</v>
      </c>
      <c r="HM45" s="4">
        <v>412502.61466855399</v>
      </c>
    </row>
    <row r="46" spans="1:221" x14ac:dyDescent="0.2">
      <c r="A46" s="2"/>
      <c r="B46" s="2"/>
      <c r="C46" s="2" t="s">
        <v>104</v>
      </c>
      <c r="D46" s="2" t="s">
        <v>23</v>
      </c>
      <c r="E46" s="2" t="s">
        <v>106</v>
      </c>
      <c r="F46" s="2" t="s">
        <v>57</v>
      </c>
      <c r="G46" s="3">
        <v>42529.112500000003</v>
      </c>
      <c r="H46" s="4">
        <v>3.27748333333333</v>
      </c>
      <c r="I46" s="4">
        <v>226362.74213811799</v>
      </c>
      <c r="J46" s="4">
        <v>0</v>
      </c>
      <c r="K46" s="4">
        <v>40344.083102217497</v>
      </c>
      <c r="L46" s="4">
        <v>40344.083102217497</v>
      </c>
      <c r="M46" s="4" t="s">
        <v>57</v>
      </c>
      <c r="N46" s="4">
        <v>4.0373999999999999</v>
      </c>
      <c r="O46" s="4">
        <v>675.30900643921495</v>
      </c>
      <c r="P46" s="4">
        <v>1.34910657807331E-3</v>
      </c>
      <c r="Q46" s="4" t="s">
        <v>196</v>
      </c>
      <c r="R46" s="4" t="s">
        <v>196</v>
      </c>
      <c r="S46" s="4" t="s">
        <v>57</v>
      </c>
      <c r="T46" s="4">
        <v>4.9309666666666701</v>
      </c>
      <c r="U46" s="4">
        <v>500560.16138001601</v>
      </c>
      <c r="V46" s="4">
        <v>4.9606833333333302</v>
      </c>
      <c r="W46" s="4">
        <v>4971.9281515860403</v>
      </c>
      <c r="X46" s="4">
        <v>9.9327284414299395E-3</v>
      </c>
      <c r="Y46" s="4">
        <v>9.0127829095963907</v>
      </c>
      <c r="Z46" s="4">
        <v>9.0127829095963907</v>
      </c>
      <c r="AA46" s="4" t="s">
        <v>57</v>
      </c>
      <c r="AB46" s="4">
        <v>4.9309666666666701</v>
      </c>
      <c r="AC46" s="4">
        <v>500560.16138001601</v>
      </c>
      <c r="AD46" s="4">
        <v>6.0126833333333298</v>
      </c>
      <c r="AE46" s="4">
        <v>5208.2720459768298</v>
      </c>
      <c r="AF46" s="4">
        <v>1.04048872599408E-2</v>
      </c>
      <c r="AG46" s="4">
        <v>17.353207742124599</v>
      </c>
      <c r="AH46" s="4">
        <v>17.353207742124599</v>
      </c>
      <c r="AI46" s="4" t="s">
        <v>57</v>
      </c>
      <c r="AJ46" s="4">
        <v>4.9309666666666701</v>
      </c>
      <c r="AK46" s="4">
        <v>500560.16138001601</v>
      </c>
      <c r="AL46" s="4">
        <v>6.1587166666666704</v>
      </c>
      <c r="AM46" s="4">
        <v>2881.5785494228599</v>
      </c>
      <c r="AN46" s="4">
        <v>5.75670772815501E-3</v>
      </c>
      <c r="AO46" s="4">
        <v>11.471148074668299</v>
      </c>
      <c r="AP46" s="4">
        <v>11.471148074668299</v>
      </c>
      <c r="AQ46" s="4" t="s">
        <v>57</v>
      </c>
      <c r="AR46" s="4">
        <v>4.9309666666666701</v>
      </c>
      <c r="AS46" s="4">
        <v>500560.16138001601</v>
      </c>
      <c r="AT46" s="4">
        <v>6.6256166666666703</v>
      </c>
      <c r="AU46" s="4">
        <v>97420.028500000102</v>
      </c>
      <c r="AV46" s="4">
        <v>0.21509207737164299</v>
      </c>
      <c r="AW46" s="4" t="s">
        <v>196</v>
      </c>
      <c r="AX46" s="4" t="s">
        <v>196</v>
      </c>
      <c r="AY46" s="4" t="s">
        <v>57</v>
      </c>
      <c r="AZ46" s="4">
        <v>10.019033333333301</v>
      </c>
      <c r="BA46" s="4">
        <v>452922.43996358302</v>
      </c>
      <c r="BB46" s="4">
        <v>7.3754999999999997</v>
      </c>
      <c r="BC46" s="4">
        <v>1068.0973657239099</v>
      </c>
      <c r="BD46" s="4">
        <v>3.94781962812033E-3</v>
      </c>
      <c r="BE46" s="4">
        <v>3.4810602817940701</v>
      </c>
      <c r="BF46" s="4">
        <v>3.4810602817940701</v>
      </c>
      <c r="BG46" s="4" t="s">
        <v>57</v>
      </c>
      <c r="BH46" s="4">
        <v>7.6393500000000003</v>
      </c>
      <c r="BI46" s="4">
        <v>270553.74012425699</v>
      </c>
      <c r="BJ46" s="4">
        <v>7.68563333333333</v>
      </c>
      <c r="BK46" s="4">
        <v>4430.5479264301503</v>
      </c>
      <c r="BL46" s="4">
        <v>1.63758517047125E-2</v>
      </c>
      <c r="BM46" s="4">
        <v>16.240391070421399</v>
      </c>
      <c r="BN46" s="4">
        <v>16.240391070421399</v>
      </c>
      <c r="BO46" s="4" t="s">
        <v>57</v>
      </c>
      <c r="BP46" s="4">
        <v>7.6393500000000003</v>
      </c>
      <c r="BQ46" s="4">
        <v>270553.74012425699</v>
      </c>
      <c r="BR46" s="4">
        <v>8.5281000000000002</v>
      </c>
      <c r="BS46" s="4">
        <v>5497.9739605109899</v>
      </c>
      <c r="BT46" s="4">
        <v>2.0321190008262099E-2</v>
      </c>
      <c r="BU46" s="4">
        <v>18.059219902665198</v>
      </c>
      <c r="BV46" s="4">
        <v>18.059219902665198</v>
      </c>
      <c r="BW46" s="4" t="s">
        <v>57</v>
      </c>
      <c r="BX46" s="4">
        <v>7.6393500000000003</v>
      </c>
      <c r="BY46" s="4">
        <v>270553.74012425699</v>
      </c>
      <c r="BZ46" s="4">
        <v>8.7502999999999993</v>
      </c>
      <c r="CA46" s="4">
        <v>296.87201586345401</v>
      </c>
      <c r="CB46" s="4">
        <v>6.5545883725108502E-4</v>
      </c>
      <c r="CC46" s="4">
        <v>170.73877595860799</v>
      </c>
      <c r="CD46" s="4">
        <v>170.73877595860799</v>
      </c>
      <c r="CE46" s="4" t="s">
        <v>57</v>
      </c>
      <c r="CF46" s="4">
        <v>10.019033333333301</v>
      </c>
      <c r="CG46" s="4">
        <v>452922.43996358302</v>
      </c>
      <c r="CH46" s="4">
        <v>9.8522666666666705</v>
      </c>
      <c r="CI46" s="4">
        <v>1450.71935670683</v>
      </c>
      <c r="CJ46" s="4">
        <v>3.2030193885369701E-3</v>
      </c>
      <c r="CK46" s="4">
        <v>84.158398647194204</v>
      </c>
      <c r="CL46" s="4">
        <v>84.158398647194204</v>
      </c>
      <c r="CM46" s="4" t="s">
        <v>57</v>
      </c>
      <c r="CN46" s="4">
        <v>10.019033333333301</v>
      </c>
      <c r="CO46" s="4">
        <v>452922.43996358302</v>
      </c>
      <c r="CP46" s="4">
        <v>10.056100000000001</v>
      </c>
      <c r="CQ46" s="4">
        <v>25751.559238610698</v>
      </c>
      <c r="CR46" s="4">
        <v>5.6856443767019399E-2</v>
      </c>
      <c r="CS46" s="4">
        <v>54.927670172619997</v>
      </c>
      <c r="CT46" s="4">
        <v>54.927670172619997</v>
      </c>
      <c r="CU46" s="4" t="s">
        <v>57</v>
      </c>
      <c r="CV46" s="4">
        <v>10.019033333333301</v>
      </c>
      <c r="CW46" s="4">
        <v>452922.43996358302</v>
      </c>
      <c r="CX46" s="4">
        <v>10.1116833333333</v>
      </c>
      <c r="CY46" s="4">
        <v>129530.502201171</v>
      </c>
      <c r="CZ46" s="4">
        <v>0.28598826371152303</v>
      </c>
      <c r="DA46" s="4" t="s">
        <v>57</v>
      </c>
      <c r="DB46" s="4" t="s">
        <v>57</v>
      </c>
      <c r="DC46" s="4" t="s">
        <v>57</v>
      </c>
      <c r="DD46" s="4">
        <v>10.019033333333301</v>
      </c>
      <c r="DE46" s="4">
        <v>452922.43996358302</v>
      </c>
      <c r="DF46" s="4">
        <v>10.139483333333301</v>
      </c>
      <c r="DG46" s="4">
        <v>855.62633404108794</v>
      </c>
      <c r="DH46" s="4">
        <v>1.8891232991456201E-3</v>
      </c>
      <c r="DI46" s="4">
        <v>2.9419916300443498</v>
      </c>
      <c r="DJ46" s="4">
        <v>2.9419916300443498</v>
      </c>
      <c r="DK46" s="4" t="s">
        <v>57</v>
      </c>
      <c r="DL46" s="4">
        <v>10.019033333333301</v>
      </c>
      <c r="DM46" s="4">
        <v>452922.43996358302</v>
      </c>
      <c r="DN46" s="4">
        <v>11.97865</v>
      </c>
      <c r="DO46" s="4">
        <v>2602.3624999999602</v>
      </c>
      <c r="DP46" s="4">
        <v>5.6456231157637603E-3</v>
      </c>
      <c r="DQ46" s="4">
        <v>5.1419642973172</v>
      </c>
      <c r="DR46" s="4">
        <v>5.1419642973172</v>
      </c>
      <c r="DS46" s="4" t="s">
        <v>57</v>
      </c>
      <c r="DT46" s="4">
        <v>14.43285</v>
      </c>
      <c r="DU46" s="4">
        <v>460952.21849535499</v>
      </c>
      <c r="DV46" s="4">
        <v>12.2983166666667</v>
      </c>
      <c r="DW46" s="4">
        <v>138899.09034859101</v>
      </c>
      <c r="DX46" s="4">
        <v>0.30667301527334201</v>
      </c>
      <c r="DY46" s="4">
        <v>26123440.2405876</v>
      </c>
      <c r="DZ46" s="4">
        <v>26123440.2405876</v>
      </c>
      <c r="EA46" s="4" t="s">
        <v>57</v>
      </c>
      <c r="EB46" s="4">
        <v>10.019033333333301</v>
      </c>
      <c r="EC46" s="4">
        <v>452922.43996358302</v>
      </c>
      <c r="ED46" s="4">
        <v>12.3261</v>
      </c>
      <c r="EE46" s="4">
        <v>2076.7130000000002</v>
      </c>
      <c r="EF46" s="4">
        <v>4.5052673936114996E-3</v>
      </c>
      <c r="EG46" s="4">
        <v>5.2734057906491296</v>
      </c>
      <c r="EH46" s="4">
        <v>5.2734057906491296</v>
      </c>
      <c r="EI46" s="4" t="s">
        <v>57</v>
      </c>
      <c r="EJ46" s="4">
        <v>14.43285</v>
      </c>
      <c r="EK46" s="4">
        <v>460952.21849535499</v>
      </c>
      <c r="EL46" s="4">
        <v>12.694566666666701</v>
      </c>
      <c r="EM46" s="4">
        <v>110416.623976687</v>
      </c>
      <c r="EN46" s="4">
        <v>0.23954028106667899</v>
      </c>
      <c r="EO46" s="4">
        <v>45160032.952136502</v>
      </c>
      <c r="EP46" s="4">
        <v>45160032.952136502</v>
      </c>
      <c r="EQ46" s="4" t="s">
        <v>57</v>
      </c>
      <c r="ER46" s="4">
        <v>14.43285</v>
      </c>
      <c r="ES46" s="4">
        <v>460952.21849535499</v>
      </c>
      <c r="ET46" s="4" t="s">
        <v>57</v>
      </c>
      <c r="EU46" s="4" t="s">
        <v>57</v>
      </c>
      <c r="EV46" s="4" t="s">
        <v>57</v>
      </c>
      <c r="EW46" s="4" t="s">
        <v>57</v>
      </c>
      <c r="EX46" s="4" t="s">
        <v>57</v>
      </c>
      <c r="EY46" s="4" t="s">
        <v>57</v>
      </c>
      <c r="EZ46" s="4">
        <v>10.019033333333301</v>
      </c>
      <c r="FA46" s="4">
        <v>452922.43996358302</v>
      </c>
      <c r="FB46" s="4">
        <v>14.380050000000001</v>
      </c>
      <c r="FC46" s="4">
        <v>130123.38924791101</v>
      </c>
      <c r="FD46" s="4">
        <v>0.28229257616475201</v>
      </c>
      <c r="FE46" s="4" t="s">
        <v>57</v>
      </c>
      <c r="FF46" s="4" t="s">
        <v>57</v>
      </c>
      <c r="FG46" s="4" t="s">
        <v>57</v>
      </c>
      <c r="FH46" s="4">
        <v>14.43285</v>
      </c>
      <c r="FI46" s="4">
        <v>460952.21849535499</v>
      </c>
      <c r="FJ46" s="4">
        <v>14.43285</v>
      </c>
      <c r="FK46" s="4">
        <v>1481.21029648232</v>
      </c>
      <c r="FL46" s="4">
        <v>3.2133705773611599E-3</v>
      </c>
      <c r="FM46" s="4">
        <v>0.29910143997698502</v>
      </c>
      <c r="FN46" s="4">
        <v>0.29910143997698502</v>
      </c>
      <c r="FO46" s="4" t="s">
        <v>57</v>
      </c>
      <c r="FP46" s="4">
        <v>14.43285</v>
      </c>
      <c r="FQ46" s="4">
        <v>460952.21849535499</v>
      </c>
      <c r="FR46" s="4">
        <v>14.4781</v>
      </c>
      <c r="FS46" s="4">
        <v>672.73170743533103</v>
      </c>
      <c r="FT46" s="4">
        <v>1.4594391358637301E-3</v>
      </c>
      <c r="FU46" s="4">
        <v>0</v>
      </c>
      <c r="FV46" s="4">
        <v>0</v>
      </c>
      <c r="FW46" s="4" t="s">
        <v>57</v>
      </c>
      <c r="FX46" s="4">
        <v>14.43285</v>
      </c>
      <c r="FY46" s="4">
        <v>460952.21849535499</v>
      </c>
      <c r="FZ46" s="4">
        <v>16.4539333333333</v>
      </c>
      <c r="GA46" s="4">
        <v>1694.83359014964</v>
      </c>
      <c r="GB46" s="4">
        <v>3.60195611224247E-3</v>
      </c>
      <c r="GC46" s="4">
        <v>1.3551769311914901</v>
      </c>
      <c r="GD46" s="4">
        <v>1.3551769311914901</v>
      </c>
      <c r="GE46" s="4" t="s">
        <v>57</v>
      </c>
      <c r="GF46" s="4">
        <v>17.132650000000002</v>
      </c>
      <c r="GG46" s="4">
        <v>470531.43828964699</v>
      </c>
      <c r="GH46" s="4">
        <v>17.023299999999999</v>
      </c>
      <c r="GI46" s="4">
        <v>324.00050000000903</v>
      </c>
      <c r="GJ46" s="4">
        <v>6.8858417022618298E-4</v>
      </c>
      <c r="GK46" s="4">
        <v>1.3058930016232699</v>
      </c>
      <c r="GL46" s="4">
        <v>1.3058930016232699</v>
      </c>
      <c r="GM46" s="4" t="s">
        <v>57</v>
      </c>
      <c r="GN46" s="4">
        <v>17.132650000000002</v>
      </c>
      <c r="GO46" s="4">
        <v>470531.43828964699</v>
      </c>
      <c r="GP46" s="4">
        <v>18.965199999999999</v>
      </c>
      <c r="GQ46" s="4">
        <v>779.43209653501299</v>
      </c>
      <c r="GR46" s="4">
        <v>1.6564931333136899E-3</v>
      </c>
      <c r="GS46" s="4">
        <v>0.45408198674046701</v>
      </c>
      <c r="GT46" s="4">
        <v>0.45408198674046701</v>
      </c>
      <c r="GU46" s="4" t="s">
        <v>57</v>
      </c>
      <c r="GV46" s="4">
        <v>17.132650000000002</v>
      </c>
      <c r="GW46" s="4">
        <v>470531.43828964699</v>
      </c>
      <c r="GX46" s="4">
        <v>19.036850000000001</v>
      </c>
      <c r="GY46" s="4">
        <v>217.37389170700601</v>
      </c>
      <c r="GZ46" s="4">
        <v>4.6197527735266101E-4</v>
      </c>
      <c r="HA46" s="4">
        <v>0.73958567816841803</v>
      </c>
      <c r="HB46" s="4">
        <v>0.73958567816841803</v>
      </c>
      <c r="HC46" s="4" t="s">
        <v>57</v>
      </c>
      <c r="HD46" s="4">
        <v>17.132650000000002</v>
      </c>
      <c r="HE46" s="4">
        <v>470531.43828964699</v>
      </c>
      <c r="HF46" s="4">
        <v>19.372433333333301</v>
      </c>
      <c r="HG46" s="4">
        <v>887.38050000000203</v>
      </c>
      <c r="HH46" s="4">
        <v>1.8859111799746601E-3</v>
      </c>
      <c r="HI46" s="4">
        <v>0.599990220601197</v>
      </c>
      <c r="HJ46" s="4">
        <v>0.599990220601197</v>
      </c>
      <c r="HK46" s="4" t="s">
        <v>57</v>
      </c>
      <c r="HL46" s="4">
        <v>17.132650000000002</v>
      </c>
      <c r="HM46" s="4">
        <v>470531.43828964699</v>
      </c>
    </row>
    <row r="47" spans="1:221" x14ac:dyDescent="0.2">
      <c r="A47" s="2"/>
      <c r="B47" s="2"/>
      <c r="C47" s="2" t="s">
        <v>105</v>
      </c>
      <c r="D47" s="2" t="s">
        <v>73</v>
      </c>
      <c r="E47" s="2" t="s">
        <v>106</v>
      </c>
      <c r="F47" s="2" t="s">
        <v>57</v>
      </c>
      <c r="G47" s="3">
        <v>42529.133333333302</v>
      </c>
      <c r="H47" s="4">
        <v>3.2773500000000002</v>
      </c>
      <c r="I47" s="4">
        <v>193514.87414651801</v>
      </c>
      <c r="J47" s="4">
        <v>0</v>
      </c>
      <c r="K47" s="4">
        <v>14801.009581099601</v>
      </c>
      <c r="L47" s="4">
        <v>14801.009581099601</v>
      </c>
      <c r="M47" s="4" t="s">
        <v>57</v>
      </c>
      <c r="N47" s="4">
        <v>4.0422000000000002</v>
      </c>
      <c r="O47" s="4">
        <v>119.5625</v>
      </c>
      <c r="P47" s="4">
        <v>2.8713873055543699E-4</v>
      </c>
      <c r="Q47" s="4" t="s">
        <v>196</v>
      </c>
      <c r="R47" s="4" t="s">
        <v>196</v>
      </c>
      <c r="S47" s="4" t="s">
        <v>57</v>
      </c>
      <c r="T47" s="4">
        <v>4.9283666666666699</v>
      </c>
      <c r="U47" s="4">
        <v>416392.79998459201</v>
      </c>
      <c r="V47" s="4">
        <v>4.9654833333333297</v>
      </c>
      <c r="W47" s="4">
        <v>297.56655821917798</v>
      </c>
      <c r="X47" s="4">
        <v>7.1462945139826896E-4</v>
      </c>
      <c r="Y47" s="4">
        <v>0</v>
      </c>
      <c r="Z47" s="4">
        <v>0</v>
      </c>
      <c r="AA47" s="4" t="s">
        <v>57</v>
      </c>
      <c r="AB47" s="4">
        <v>4.9283666666666699</v>
      </c>
      <c r="AC47" s="4">
        <v>416392.79998459201</v>
      </c>
      <c r="AD47" s="4">
        <v>6.0199666666666696</v>
      </c>
      <c r="AE47" s="4">
        <v>338.70994027960103</v>
      </c>
      <c r="AF47" s="4">
        <v>8.1343851356731897E-4</v>
      </c>
      <c r="AG47" s="4">
        <v>0</v>
      </c>
      <c r="AH47" s="4">
        <v>0</v>
      </c>
      <c r="AI47" s="4" t="s">
        <v>57</v>
      </c>
      <c r="AJ47" s="4">
        <v>4.9283666666666699</v>
      </c>
      <c r="AK47" s="4">
        <v>416392.79998459201</v>
      </c>
      <c r="AL47" s="4">
        <v>6.1610500000000004</v>
      </c>
      <c r="AM47" s="4">
        <v>223.789500000001</v>
      </c>
      <c r="AN47" s="4">
        <v>5.37448053876728E-4</v>
      </c>
      <c r="AO47" s="4">
        <v>1.15924760211525</v>
      </c>
      <c r="AP47" s="4">
        <v>1.15924760211525</v>
      </c>
      <c r="AQ47" s="4" t="s">
        <v>57</v>
      </c>
      <c r="AR47" s="4">
        <v>4.9283666666666699</v>
      </c>
      <c r="AS47" s="4">
        <v>416392.79998459201</v>
      </c>
      <c r="AT47" s="4">
        <v>6.6300999999999997</v>
      </c>
      <c r="AU47" s="4">
        <v>9329.5754999999299</v>
      </c>
      <c r="AV47" s="4">
        <v>2.3512479824219699E-2</v>
      </c>
      <c r="AW47" s="4" t="s">
        <v>196</v>
      </c>
      <c r="AX47" s="4" t="s">
        <v>196</v>
      </c>
      <c r="AY47" s="4" t="s">
        <v>57</v>
      </c>
      <c r="AZ47" s="4">
        <v>10.0189</v>
      </c>
      <c r="BA47" s="4">
        <v>396792.49359268998</v>
      </c>
      <c r="BB47" s="4">
        <v>7.4077666666666699</v>
      </c>
      <c r="BC47" s="4">
        <v>367.60066833508199</v>
      </c>
      <c r="BD47" s="4">
        <v>1.6382579101363E-3</v>
      </c>
      <c r="BE47" s="4">
        <v>1.35931596309283</v>
      </c>
      <c r="BF47" s="4">
        <v>1.35931596309283</v>
      </c>
      <c r="BG47" s="4" t="s">
        <v>57</v>
      </c>
      <c r="BH47" s="4">
        <v>7.6392166666666697</v>
      </c>
      <c r="BI47" s="4">
        <v>224385.10204080099</v>
      </c>
      <c r="BJ47" s="4">
        <v>7.6855000000000002</v>
      </c>
      <c r="BK47" s="4">
        <v>3163.8258486851901</v>
      </c>
      <c r="BL47" s="4">
        <v>1.40999817720069E-2</v>
      </c>
      <c r="BM47" s="4">
        <v>13.631204763190899</v>
      </c>
      <c r="BN47" s="4">
        <v>13.631204763190899</v>
      </c>
      <c r="BO47" s="4" t="s">
        <v>57</v>
      </c>
      <c r="BP47" s="4">
        <v>7.6392166666666697</v>
      </c>
      <c r="BQ47" s="4">
        <v>224385.10204080099</v>
      </c>
      <c r="BR47" s="4">
        <v>8.5279666666666696</v>
      </c>
      <c r="BS47" s="4">
        <v>4869.7189004821803</v>
      </c>
      <c r="BT47" s="4">
        <v>2.1702505452419502E-2</v>
      </c>
      <c r="BU47" s="4">
        <v>19.429257001595001</v>
      </c>
      <c r="BV47" s="4">
        <v>19.429257001595001</v>
      </c>
      <c r="BW47" s="4" t="s">
        <v>57</v>
      </c>
      <c r="BX47" s="4">
        <v>7.6392166666666697</v>
      </c>
      <c r="BY47" s="4">
        <v>224385.10204080099</v>
      </c>
      <c r="BZ47" s="4">
        <v>8.7547833333333305</v>
      </c>
      <c r="CA47" s="4">
        <v>131.87805116349401</v>
      </c>
      <c r="CB47" s="4">
        <v>3.3236024696290599E-4</v>
      </c>
      <c r="CC47" s="4">
        <v>132.60030223680499</v>
      </c>
      <c r="CD47" s="4">
        <v>132.60030223680499</v>
      </c>
      <c r="CE47" s="4" t="s">
        <v>57</v>
      </c>
      <c r="CF47" s="4">
        <v>10.0189</v>
      </c>
      <c r="CG47" s="4">
        <v>396792.49359268998</v>
      </c>
      <c r="CH47" s="4">
        <v>9.8521166666666709</v>
      </c>
      <c r="CI47" s="4">
        <v>1367.92253202295</v>
      </c>
      <c r="CJ47" s="4">
        <v>3.4474506300190499E-3</v>
      </c>
      <c r="CK47" s="4">
        <v>91.524760266766705</v>
      </c>
      <c r="CL47" s="4">
        <v>91.524760266766705</v>
      </c>
      <c r="CM47" s="4" t="s">
        <v>57</v>
      </c>
      <c r="CN47" s="4">
        <v>10.0189</v>
      </c>
      <c r="CO47" s="4">
        <v>396792.49359268998</v>
      </c>
      <c r="CP47" s="4">
        <v>10.0559666666667</v>
      </c>
      <c r="CQ47" s="4">
        <v>27193.151852537099</v>
      </c>
      <c r="CR47" s="4">
        <v>6.8532425112988807E-2</v>
      </c>
      <c r="CS47" s="4">
        <v>66.146873167822704</v>
      </c>
      <c r="CT47" s="4">
        <v>66.146873167822704</v>
      </c>
      <c r="CU47" s="4" t="s">
        <v>57</v>
      </c>
      <c r="CV47" s="4">
        <v>10.0189</v>
      </c>
      <c r="CW47" s="4">
        <v>396792.49359268998</v>
      </c>
      <c r="CX47" s="4">
        <v>10.111549999999999</v>
      </c>
      <c r="CY47" s="4">
        <v>78048.829498311607</v>
      </c>
      <c r="CZ47" s="4">
        <v>0.19669935988867099</v>
      </c>
      <c r="DA47" s="4" t="s">
        <v>57</v>
      </c>
      <c r="DB47" s="4" t="s">
        <v>57</v>
      </c>
      <c r="DC47" s="4" t="s">
        <v>57</v>
      </c>
      <c r="DD47" s="4">
        <v>10.0189</v>
      </c>
      <c r="DE47" s="4">
        <v>396792.49359268998</v>
      </c>
      <c r="DF47" s="4">
        <v>10.13935</v>
      </c>
      <c r="DG47" s="4">
        <v>834.27800000000104</v>
      </c>
      <c r="DH47" s="4">
        <v>2.1025548957495999E-3</v>
      </c>
      <c r="DI47" s="4">
        <v>3.2496645184021302</v>
      </c>
      <c r="DJ47" s="4">
        <v>3.2496645184021302</v>
      </c>
      <c r="DK47" s="4" t="s">
        <v>57</v>
      </c>
      <c r="DL47" s="4">
        <v>10.0189</v>
      </c>
      <c r="DM47" s="4">
        <v>396792.49359268998</v>
      </c>
      <c r="DN47" s="4">
        <v>11.98315</v>
      </c>
      <c r="DO47" s="4">
        <v>2408.3140000000199</v>
      </c>
      <c r="DP47" s="4">
        <v>5.6390877144735698E-3</v>
      </c>
      <c r="DQ47" s="4">
        <v>5.1343852606492604</v>
      </c>
      <c r="DR47" s="4">
        <v>5.1343852606492604</v>
      </c>
      <c r="DS47" s="4" t="s">
        <v>57</v>
      </c>
      <c r="DT47" s="4">
        <v>14.4364833333333</v>
      </c>
      <c r="DU47" s="4">
        <v>427075.10894337</v>
      </c>
      <c r="DV47" s="4">
        <v>12.3028</v>
      </c>
      <c r="DW47" s="4">
        <v>86095.855500001504</v>
      </c>
      <c r="DX47" s="4">
        <v>0.21697954696789101</v>
      </c>
      <c r="DY47" s="4">
        <v>18482857.5929786</v>
      </c>
      <c r="DZ47" s="4">
        <v>18482857.5929786</v>
      </c>
      <c r="EA47" s="4" t="s">
        <v>57</v>
      </c>
      <c r="EB47" s="4">
        <v>10.0189</v>
      </c>
      <c r="EC47" s="4">
        <v>396792.49359268998</v>
      </c>
      <c r="ED47" s="4">
        <v>12.3306</v>
      </c>
      <c r="EE47" s="4">
        <v>1871.7739999999999</v>
      </c>
      <c r="EF47" s="4">
        <v>4.3827747410308503E-3</v>
      </c>
      <c r="EG47" s="4">
        <v>5.1524399912339396</v>
      </c>
      <c r="EH47" s="4">
        <v>5.1524399912339396</v>
      </c>
      <c r="EI47" s="4" t="s">
        <v>57</v>
      </c>
      <c r="EJ47" s="4">
        <v>14.4364833333333</v>
      </c>
      <c r="EK47" s="4">
        <v>427075.10894337</v>
      </c>
      <c r="EL47" s="4">
        <v>12.694416666666701</v>
      </c>
      <c r="EM47" s="4">
        <v>76699.239706093897</v>
      </c>
      <c r="EN47" s="4">
        <v>0.179591922123151</v>
      </c>
      <c r="EO47" s="4">
        <v>33854080.8886877</v>
      </c>
      <c r="EP47" s="4">
        <v>33854080.8886877</v>
      </c>
      <c r="EQ47" s="4" t="s">
        <v>57</v>
      </c>
      <c r="ER47" s="4">
        <v>14.4364833333333</v>
      </c>
      <c r="ES47" s="4">
        <v>427075.10894337</v>
      </c>
      <c r="ET47" s="4" t="s">
        <v>57</v>
      </c>
      <c r="EU47" s="4" t="s">
        <v>57</v>
      </c>
      <c r="EV47" s="4" t="s">
        <v>57</v>
      </c>
      <c r="EW47" s="4" t="s">
        <v>57</v>
      </c>
      <c r="EX47" s="4" t="s">
        <v>57</v>
      </c>
      <c r="EY47" s="4" t="s">
        <v>57</v>
      </c>
      <c r="EZ47" s="4">
        <v>10.0189</v>
      </c>
      <c r="FA47" s="4">
        <v>396792.49359268998</v>
      </c>
      <c r="FB47" s="4">
        <v>14.3799166666667</v>
      </c>
      <c r="FC47" s="4">
        <v>85701.7705021484</v>
      </c>
      <c r="FD47" s="4">
        <v>0.20067142455148901</v>
      </c>
      <c r="FE47" s="4" t="s">
        <v>57</v>
      </c>
      <c r="FF47" s="4" t="s">
        <v>57</v>
      </c>
      <c r="FG47" s="4" t="s">
        <v>57</v>
      </c>
      <c r="FH47" s="4">
        <v>14.4364833333333</v>
      </c>
      <c r="FI47" s="4">
        <v>427075.10894337</v>
      </c>
      <c r="FJ47" s="4">
        <v>14.432700000000001</v>
      </c>
      <c r="FK47" s="4">
        <v>1520.7166175279899</v>
      </c>
      <c r="FL47" s="4">
        <v>3.56077089411839E-3</v>
      </c>
      <c r="FM47" s="4">
        <v>0.81770950484625005</v>
      </c>
      <c r="FN47" s="4">
        <v>0.81770950484625005</v>
      </c>
      <c r="FO47" s="4" t="s">
        <v>57</v>
      </c>
      <c r="FP47" s="4">
        <v>14.4364833333333</v>
      </c>
      <c r="FQ47" s="4">
        <v>427075.10894337</v>
      </c>
      <c r="FR47" s="4">
        <v>14.4855</v>
      </c>
      <c r="FS47" s="4">
        <v>1019.03737121058</v>
      </c>
      <c r="FT47" s="4">
        <v>2.3860846719252499E-3</v>
      </c>
      <c r="FU47" s="4">
        <v>0.87131423450568102</v>
      </c>
      <c r="FV47" s="4">
        <v>0.87131423450568102</v>
      </c>
      <c r="FW47" s="4" t="s">
        <v>57</v>
      </c>
      <c r="FX47" s="4">
        <v>14.4364833333333</v>
      </c>
      <c r="FY47" s="4">
        <v>427075.10894337</v>
      </c>
      <c r="FZ47" s="4">
        <v>16.438700000000001</v>
      </c>
      <c r="GA47" s="4">
        <v>2524.6836487964401</v>
      </c>
      <c r="GB47" s="4">
        <v>6.3480996233333002E-3</v>
      </c>
      <c r="GC47" s="4">
        <v>2.7305197332283102</v>
      </c>
      <c r="GD47" s="4">
        <v>2.7305197332283102</v>
      </c>
      <c r="GE47" s="4" t="s">
        <v>57</v>
      </c>
      <c r="GF47" s="4">
        <v>17.113666666666699</v>
      </c>
      <c r="GG47" s="4">
        <v>397706.99872393702</v>
      </c>
      <c r="GH47" s="4">
        <v>17.011849999999999</v>
      </c>
      <c r="GI47" s="4">
        <v>605.78930992620701</v>
      </c>
      <c r="GJ47" s="4">
        <v>1.52320505263904E-3</v>
      </c>
      <c r="GK47" s="4">
        <v>2.3846510569948101</v>
      </c>
      <c r="GL47" s="4">
        <v>2.3846510569948101</v>
      </c>
      <c r="GM47" s="4" t="s">
        <v>57</v>
      </c>
      <c r="GN47" s="4">
        <v>17.113666666666699</v>
      </c>
      <c r="GO47" s="4">
        <v>397706.99872393702</v>
      </c>
      <c r="GP47" s="4">
        <v>18.961283333333299</v>
      </c>
      <c r="GQ47" s="4">
        <v>1682.3267050643799</v>
      </c>
      <c r="GR47" s="4">
        <v>4.2300656273643999E-3</v>
      </c>
      <c r="GS47" s="4">
        <v>2.4681156857927999</v>
      </c>
      <c r="GT47" s="4">
        <v>2.4681156857927999</v>
      </c>
      <c r="GU47" s="4" t="s">
        <v>57</v>
      </c>
      <c r="GV47" s="4">
        <v>17.113666666666699</v>
      </c>
      <c r="GW47" s="4">
        <v>397706.99872393702</v>
      </c>
      <c r="GX47" s="4">
        <v>19.029166666666701</v>
      </c>
      <c r="GY47" s="4">
        <v>383.86026541556299</v>
      </c>
      <c r="GZ47" s="4">
        <v>9.6518358149893699E-4</v>
      </c>
      <c r="HA47" s="4">
        <v>1.1343576401847999</v>
      </c>
      <c r="HB47" s="4">
        <v>1.1343576401847999</v>
      </c>
      <c r="HC47" s="4" t="s">
        <v>57</v>
      </c>
      <c r="HD47" s="4">
        <v>17.113666666666699</v>
      </c>
      <c r="HE47" s="4">
        <v>397706.99872393702</v>
      </c>
      <c r="HF47" s="4">
        <v>19.3685166666667</v>
      </c>
      <c r="HG47" s="4">
        <v>2190.2310135542202</v>
      </c>
      <c r="HH47" s="4">
        <v>5.5071472731978302E-3</v>
      </c>
      <c r="HI47" s="4">
        <v>3.57695399683903</v>
      </c>
      <c r="HJ47" s="4">
        <v>3.57695399683903</v>
      </c>
      <c r="HK47" s="4" t="s">
        <v>57</v>
      </c>
      <c r="HL47" s="4">
        <v>17.113666666666699</v>
      </c>
      <c r="HM47" s="4">
        <v>397706.99872393702</v>
      </c>
    </row>
    <row r="48" spans="1:221" x14ac:dyDescent="0.2">
      <c r="A48" s="2"/>
      <c r="B48" s="2"/>
      <c r="C48" s="2" t="s">
        <v>52</v>
      </c>
      <c r="D48" s="2" t="s">
        <v>190</v>
      </c>
      <c r="E48" s="2" t="s">
        <v>106</v>
      </c>
      <c r="F48" s="2" t="s">
        <v>57</v>
      </c>
      <c r="G48" s="3">
        <v>42529.154166666704</v>
      </c>
      <c r="H48" s="4">
        <v>3.2773333333333299</v>
      </c>
      <c r="I48" s="4">
        <v>276544.18706180999</v>
      </c>
      <c r="J48" s="4">
        <v>0</v>
      </c>
      <c r="K48" s="4">
        <v>79366.047553901401</v>
      </c>
      <c r="L48" s="4">
        <v>79366.047553901401</v>
      </c>
      <c r="M48" s="4" t="s">
        <v>57</v>
      </c>
      <c r="N48" s="4">
        <v>4.0422000000000002</v>
      </c>
      <c r="O48" s="4">
        <v>9003.3199373791304</v>
      </c>
      <c r="P48" s="4">
        <v>1.4681004044816001E-2</v>
      </c>
      <c r="Q48" s="4" t="s">
        <v>196</v>
      </c>
      <c r="R48" s="4" t="s">
        <v>196</v>
      </c>
      <c r="S48" s="4" t="s">
        <v>57</v>
      </c>
      <c r="T48" s="4">
        <v>4.92835</v>
      </c>
      <c r="U48" s="4">
        <v>613263.22844780504</v>
      </c>
      <c r="V48" s="4">
        <v>4.9580500000000001</v>
      </c>
      <c r="W48" s="4">
        <v>10471.4227781235</v>
      </c>
      <c r="X48" s="4">
        <v>1.7074923609274699E-2</v>
      </c>
      <c r="Y48" s="4">
        <v>17.198707807329502</v>
      </c>
      <c r="Z48" s="4">
        <v>17.198707807329502</v>
      </c>
      <c r="AA48" s="4" t="s">
        <v>57</v>
      </c>
      <c r="AB48" s="4">
        <v>4.92835</v>
      </c>
      <c r="AC48" s="4">
        <v>613263.22844780504</v>
      </c>
      <c r="AD48" s="4">
        <v>6.0149999999999997</v>
      </c>
      <c r="AE48" s="4">
        <v>6039.7558563818202</v>
      </c>
      <c r="AF48" s="4">
        <v>9.8485537306201992E-3</v>
      </c>
      <c r="AG48" s="4">
        <v>16.301655752254302</v>
      </c>
      <c r="AH48" s="4">
        <v>16.301655752254302</v>
      </c>
      <c r="AI48" s="4" t="s">
        <v>57</v>
      </c>
      <c r="AJ48" s="4">
        <v>4.92835</v>
      </c>
      <c r="AK48" s="4">
        <v>613263.22844780504</v>
      </c>
      <c r="AL48" s="4">
        <v>6.1585666666666699</v>
      </c>
      <c r="AM48" s="4">
        <v>3105.35788067665</v>
      </c>
      <c r="AN48" s="4">
        <v>5.0636622850133099E-3</v>
      </c>
      <c r="AO48" s="4">
        <v>10.1018704225419</v>
      </c>
      <c r="AP48" s="4">
        <v>10.1018704225419</v>
      </c>
      <c r="AQ48" s="4" t="s">
        <v>57</v>
      </c>
      <c r="AR48" s="4">
        <v>4.92835</v>
      </c>
      <c r="AS48" s="4">
        <v>613263.22844780504</v>
      </c>
      <c r="AT48" s="4">
        <v>6.6254666666666697</v>
      </c>
      <c r="AU48" s="4">
        <v>114589.364999999</v>
      </c>
      <c r="AV48" s="4">
        <v>0.197663737112689</v>
      </c>
      <c r="AW48" s="4" t="s">
        <v>196</v>
      </c>
      <c r="AX48" s="4" t="s">
        <v>196</v>
      </c>
      <c r="AY48" s="4" t="s">
        <v>57</v>
      </c>
      <c r="AZ48" s="4">
        <v>10.018883333333299</v>
      </c>
      <c r="BA48" s="4">
        <v>579718.70143622404</v>
      </c>
      <c r="BB48" s="4">
        <v>7.37998333333333</v>
      </c>
      <c r="BC48" s="4">
        <v>0</v>
      </c>
      <c r="BD48" s="4">
        <v>0</v>
      </c>
      <c r="BE48" s="4">
        <v>0</v>
      </c>
      <c r="BF48" s="4">
        <v>0</v>
      </c>
      <c r="BG48" s="4" t="s">
        <v>57</v>
      </c>
      <c r="BH48" s="4">
        <v>7.6391999999999998</v>
      </c>
      <c r="BI48" s="4">
        <v>330439.55954527302</v>
      </c>
      <c r="BJ48" s="4">
        <v>7.6854833333333303</v>
      </c>
      <c r="BK48" s="4">
        <v>3442.7889298617401</v>
      </c>
      <c r="BL48" s="4">
        <v>1.04188158784604E-2</v>
      </c>
      <c r="BM48" s="4">
        <v>9.4109075018852799</v>
      </c>
      <c r="BN48" s="4">
        <v>9.4109075018852799</v>
      </c>
      <c r="BO48" s="4" t="s">
        <v>57</v>
      </c>
      <c r="BP48" s="4">
        <v>7.6391999999999998</v>
      </c>
      <c r="BQ48" s="4">
        <v>330439.55954527302</v>
      </c>
      <c r="BR48" s="4">
        <v>8.5279500000000006</v>
      </c>
      <c r="BS48" s="4">
        <v>3326.8681667885298</v>
      </c>
      <c r="BT48" s="4">
        <v>1.0068008114302999E-2</v>
      </c>
      <c r="BU48" s="4">
        <v>7.8897545309319597</v>
      </c>
      <c r="BV48" s="4">
        <v>7.8897545309319597</v>
      </c>
      <c r="BW48" s="4" t="s">
        <v>57</v>
      </c>
      <c r="BX48" s="4">
        <v>7.6391999999999998</v>
      </c>
      <c r="BY48" s="4">
        <v>330439.55954527302</v>
      </c>
      <c r="BZ48" s="4">
        <v>8.7547833333333305</v>
      </c>
      <c r="CA48" s="4">
        <v>111.372614645722</v>
      </c>
      <c r="CB48" s="4">
        <v>1.92114924651908E-4</v>
      </c>
      <c r="CC48" s="4">
        <v>116.04578079864901</v>
      </c>
      <c r="CD48" s="4">
        <v>116.04578079864901</v>
      </c>
      <c r="CE48" s="4" t="s">
        <v>57</v>
      </c>
      <c r="CF48" s="4">
        <v>10.018883333333299</v>
      </c>
      <c r="CG48" s="4">
        <v>579718.70143622404</v>
      </c>
      <c r="CH48" s="4">
        <v>9.8521166666666709</v>
      </c>
      <c r="CI48" s="4">
        <v>1077.78253935774</v>
      </c>
      <c r="CJ48" s="4">
        <v>1.8591474394177401E-3</v>
      </c>
      <c r="CK48" s="4">
        <v>43.658474465703101</v>
      </c>
      <c r="CL48" s="4">
        <v>43.658474465703101</v>
      </c>
      <c r="CM48" s="4" t="s">
        <v>57</v>
      </c>
      <c r="CN48" s="4">
        <v>10.018883333333299</v>
      </c>
      <c r="CO48" s="4">
        <v>579718.70143622404</v>
      </c>
      <c r="CP48" s="4">
        <v>10.055949999999999</v>
      </c>
      <c r="CQ48" s="4">
        <v>18217.471920213298</v>
      </c>
      <c r="CR48" s="4">
        <v>3.1424675234868998E-2</v>
      </c>
      <c r="CS48" s="4">
        <v>30.490822833214601</v>
      </c>
      <c r="CT48" s="4">
        <v>30.490822833214601</v>
      </c>
      <c r="CU48" s="4" t="s">
        <v>57</v>
      </c>
      <c r="CV48" s="4">
        <v>10.018883333333299</v>
      </c>
      <c r="CW48" s="4">
        <v>579718.70143622404</v>
      </c>
      <c r="CX48" s="4">
        <v>10.111549999999999</v>
      </c>
      <c r="CY48" s="4">
        <v>140886.23269478499</v>
      </c>
      <c r="CZ48" s="4">
        <v>0.24302516435255</v>
      </c>
      <c r="DA48" s="4" t="s">
        <v>57</v>
      </c>
      <c r="DB48" s="4" t="s">
        <v>57</v>
      </c>
      <c r="DC48" s="4" t="s">
        <v>57</v>
      </c>
      <c r="DD48" s="4">
        <v>10.018883333333299</v>
      </c>
      <c r="DE48" s="4">
        <v>579718.70143622404</v>
      </c>
      <c r="DF48" s="4">
        <v>10.139333333333299</v>
      </c>
      <c r="DG48" s="4">
        <v>1095.6002371816801</v>
      </c>
      <c r="DH48" s="4">
        <v>1.88988251451503E-3</v>
      </c>
      <c r="DI48" s="4">
        <v>2.9430860789886801</v>
      </c>
      <c r="DJ48" s="4">
        <v>2.9430860789886801</v>
      </c>
      <c r="DK48" s="4" t="s">
        <v>57</v>
      </c>
      <c r="DL48" s="4">
        <v>10.018883333333299</v>
      </c>
      <c r="DM48" s="4">
        <v>579718.70143622404</v>
      </c>
      <c r="DN48" s="4">
        <v>11.98315</v>
      </c>
      <c r="DO48" s="4">
        <v>1787.6815000000099</v>
      </c>
      <c r="DP48" s="4">
        <v>2.8731901159057601E-3</v>
      </c>
      <c r="DQ48" s="4">
        <v>1.92680268254975</v>
      </c>
      <c r="DR48" s="4">
        <v>1.92680268254975</v>
      </c>
      <c r="DS48" s="4" t="s">
        <v>57</v>
      </c>
      <c r="DT48" s="4">
        <v>14.432700000000001</v>
      </c>
      <c r="DU48" s="4">
        <v>622193.94745357998</v>
      </c>
      <c r="DV48" s="4">
        <v>12.298166666666701</v>
      </c>
      <c r="DW48" s="4">
        <v>149917.44700000199</v>
      </c>
      <c r="DX48" s="4">
        <v>0.25860377908904603</v>
      </c>
      <c r="DY48" s="4">
        <v>22028638.4806334</v>
      </c>
      <c r="DZ48" s="4">
        <v>22028638.4806334</v>
      </c>
      <c r="EA48" s="4" t="s">
        <v>57</v>
      </c>
      <c r="EB48" s="4">
        <v>10.018883333333299</v>
      </c>
      <c r="EC48" s="4">
        <v>579718.70143622404</v>
      </c>
      <c r="ED48" s="4">
        <v>12.3259666666667</v>
      </c>
      <c r="EE48" s="4">
        <v>1431.56149999998</v>
      </c>
      <c r="EF48" s="4">
        <v>2.3008283925918202E-3</v>
      </c>
      <c r="EG48" s="4">
        <v>3.0964448023580502</v>
      </c>
      <c r="EH48" s="4">
        <v>3.0964448023580502</v>
      </c>
      <c r="EI48" s="4" t="s">
        <v>57</v>
      </c>
      <c r="EJ48" s="4">
        <v>14.432700000000001</v>
      </c>
      <c r="EK48" s="4">
        <v>622193.94745357998</v>
      </c>
      <c r="EL48" s="4">
        <v>12.694416666666701</v>
      </c>
      <c r="EM48" s="4">
        <v>124836.701873035</v>
      </c>
      <c r="EN48" s="4">
        <v>0.200639531104325</v>
      </c>
      <c r="EO48" s="4">
        <v>37823551.652942099</v>
      </c>
      <c r="EP48" s="4">
        <v>37823551.652942099</v>
      </c>
      <c r="EQ48" s="4" t="s">
        <v>57</v>
      </c>
      <c r="ER48" s="4">
        <v>14.432700000000001</v>
      </c>
      <c r="ES48" s="4">
        <v>622193.94745357998</v>
      </c>
      <c r="ET48" s="4" t="s">
        <v>57</v>
      </c>
      <c r="EU48" s="4" t="s">
        <v>57</v>
      </c>
      <c r="EV48" s="4" t="s">
        <v>57</v>
      </c>
      <c r="EW48" s="4" t="s">
        <v>57</v>
      </c>
      <c r="EX48" s="4" t="s">
        <v>57</v>
      </c>
      <c r="EY48" s="4" t="s">
        <v>57</v>
      </c>
      <c r="EZ48" s="4">
        <v>10.018883333333299</v>
      </c>
      <c r="FA48" s="4">
        <v>579718.70143622404</v>
      </c>
      <c r="FB48" s="4">
        <v>14.3761333333333</v>
      </c>
      <c r="FC48" s="4">
        <v>146478.739716757</v>
      </c>
      <c r="FD48" s="4">
        <v>0.23542295825319801</v>
      </c>
      <c r="FE48" s="4" t="s">
        <v>57</v>
      </c>
      <c r="FF48" s="4" t="s">
        <v>57</v>
      </c>
      <c r="FG48" s="4" t="s">
        <v>57</v>
      </c>
      <c r="FH48" s="4">
        <v>14.432700000000001</v>
      </c>
      <c r="FI48" s="4">
        <v>622193.94745357998</v>
      </c>
      <c r="FJ48" s="4">
        <v>14.432700000000001</v>
      </c>
      <c r="FK48" s="4">
        <v>2180.1215112213499</v>
      </c>
      <c r="FL48" s="4">
        <v>3.5039259384373801E-3</v>
      </c>
      <c r="FM48" s="4">
        <v>0.73284990328202104</v>
      </c>
      <c r="FN48" s="4">
        <v>0.73284990328202104</v>
      </c>
      <c r="FO48" s="4" t="s">
        <v>57</v>
      </c>
      <c r="FP48" s="4">
        <v>14.432700000000001</v>
      </c>
      <c r="FQ48" s="4">
        <v>622193.94745357998</v>
      </c>
      <c r="FR48" s="4">
        <v>14.474183333333301</v>
      </c>
      <c r="FS48" s="4">
        <v>543.80907315564605</v>
      </c>
      <c r="FT48" s="4">
        <v>8.7401858436788704E-4</v>
      </c>
      <c r="FU48" s="4">
        <v>0</v>
      </c>
      <c r="FV48" s="4">
        <v>0</v>
      </c>
      <c r="FW48" s="4" t="s">
        <v>57</v>
      </c>
      <c r="FX48" s="4">
        <v>14.432700000000001</v>
      </c>
      <c r="FY48" s="4">
        <v>622193.94745357998</v>
      </c>
      <c r="FZ48" s="4">
        <v>16.491483333333299</v>
      </c>
      <c r="GA48" s="4">
        <v>828.75399999999104</v>
      </c>
      <c r="GB48" s="4">
        <v>1.39503620806927E-3</v>
      </c>
      <c r="GC48" s="4">
        <v>0.24989186774966601</v>
      </c>
      <c r="GD48" s="4">
        <v>0.24989186774966601</v>
      </c>
      <c r="GE48" s="4" t="s">
        <v>57</v>
      </c>
      <c r="GF48" s="4">
        <v>17.11365</v>
      </c>
      <c r="GG48" s="4">
        <v>594073.46935244696</v>
      </c>
      <c r="GH48" s="4">
        <v>17.1098833333333</v>
      </c>
      <c r="GI48" s="4">
        <v>0</v>
      </c>
      <c r="GJ48" s="4">
        <v>0</v>
      </c>
      <c r="GK48" s="4">
        <v>0.41588924532450799</v>
      </c>
      <c r="GL48" s="4">
        <v>0.41588924532450799</v>
      </c>
      <c r="GM48" s="4" t="s">
        <v>57</v>
      </c>
      <c r="GN48" s="4">
        <v>17.11365</v>
      </c>
      <c r="GO48" s="4">
        <v>594073.46935244696</v>
      </c>
      <c r="GP48" s="4">
        <v>18.957516666666699</v>
      </c>
      <c r="GQ48" s="4">
        <v>0</v>
      </c>
      <c r="GR48" s="4">
        <v>0</v>
      </c>
      <c r="GS48" s="4">
        <v>0</v>
      </c>
      <c r="GT48" s="4">
        <v>0</v>
      </c>
      <c r="GU48" s="4" t="s">
        <v>57</v>
      </c>
      <c r="GV48" s="4">
        <v>17.11365</v>
      </c>
      <c r="GW48" s="4">
        <v>594073.46935244696</v>
      </c>
      <c r="GX48" s="4">
        <v>19.0329333333333</v>
      </c>
      <c r="GY48" s="4">
        <v>144.10973076923</v>
      </c>
      <c r="GZ48" s="4">
        <v>2.4257897079011601E-4</v>
      </c>
      <c r="HA48" s="4">
        <v>0.567467075022976</v>
      </c>
      <c r="HB48" s="4">
        <v>0.567467075022976</v>
      </c>
      <c r="HC48" s="4" t="s">
        <v>57</v>
      </c>
      <c r="HD48" s="4">
        <v>17.11365</v>
      </c>
      <c r="HE48" s="4">
        <v>594073.46935244696</v>
      </c>
      <c r="HF48" s="4">
        <v>19.364750000000001</v>
      </c>
      <c r="HG48" s="4">
        <v>421.99353122966698</v>
      </c>
      <c r="HH48" s="4">
        <v>7.1033896142450004E-4</v>
      </c>
      <c r="HI48" s="4">
        <v>0</v>
      </c>
      <c r="HJ48" s="4">
        <v>0</v>
      </c>
      <c r="HK48" s="4" t="s">
        <v>57</v>
      </c>
      <c r="HL48" s="4">
        <v>17.11365</v>
      </c>
      <c r="HM48" s="4">
        <v>594073.46935244696</v>
      </c>
    </row>
    <row r="49" spans="1:221" x14ac:dyDescent="0.2">
      <c r="A49" s="2"/>
      <c r="B49" s="2"/>
      <c r="C49" s="2" t="s">
        <v>171</v>
      </c>
      <c r="D49" s="2" t="s">
        <v>49</v>
      </c>
      <c r="E49" s="2" t="s">
        <v>106</v>
      </c>
      <c r="F49" s="2" t="s">
        <v>57</v>
      </c>
      <c r="G49" s="3">
        <v>42529.175000000003</v>
      </c>
      <c r="H49" s="4">
        <v>3.2750833333333298</v>
      </c>
      <c r="I49" s="4">
        <v>236143.41569046001</v>
      </c>
      <c r="J49" s="4">
        <v>0</v>
      </c>
      <c r="K49" s="4">
        <v>47949.704986031204</v>
      </c>
      <c r="L49" s="4">
        <v>47949.704986031204</v>
      </c>
      <c r="M49" s="4" t="s">
        <v>57</v>
      </c>
      <c r="N49" s="4">
        <v>4.9582833333333296</v>
      </c>
      <c r="O49" s="4">
        <v>0</v>
      </c>
      <c r="P49" s="4">
        <v>0</v>
      </c>
      <c r="Q49" s="4" t="s">
        <v>195</v>
      </c>
      <c r="R49" s="4" t="s">
        <v>195</v>
      </c>
      <c r="S49" s="4" t="s">
        <v>57</v>
      </c>
      <c r="T49" s="4">
        <v>4.9285833333333304</v>
      </c>
      <c r="U49" s="4">
        <v>502167.11455772299</v>
      </c>
      <c r="V49" s="4">
        <v>4.9582833333333296</v>
      </c>
      <c r="W49" s="4">
        <v>294.58962578767199</v>
      </c>
      <c r="X49" s="4">
        <v>5.8663663399608997E-4</v>
      </c>
      <c r="Y49" s="4">
        <v>0</v>
      </c>
      <c r="Z49" s="4">
        <v>0</v>
      </c>
      <c r="AA49" s="4" t="s">
        <v>57</v>
      </c>
      <c r="AB49" s="4">
        <v>4.9285833333333304</v>
      </c>
      <c r="AC49" s="4">
        <v>502167.11455772299</v>
      </c>
      <c r="AD49" s="4">
        <v>6.0152333333333301</v>
      </c>
      <c r="AE49" s="4">
        <v>109.64065968682399</v>
      </c>
      <c r="AF49" s="4">
        <v>2.18335005436165E-4</v>
      </c>
      <c r="AG49" s="4">
        <v>0</v>
      </c>
      <c r="AH49" s="4">
        <v>0</v>
      </c>
      <c r="AI49" s="4" t="s">
        <v>57</v>
      </c>
      <c r="AJ49" s="4">
        <v>4.9285833333333304</v>
      </c>
      <c r="AK49" s="4">
        <v>502167.11455772299</v>
      </c>
      <c r="AL49" s="4">
        <v>6.1563333333333299</v>
      </c>
      <c r="AM49" s="4">
        <v>74.389848095435099</v>
      </c>
      <c r="AN49" s="4">
        <v>1.48137633745597E-4</v>
      </c>
      <c r="AO49" s="4">
        <v>0.39007140551698899</v>
      </c>
      <c r="AP49" s="4">
        <v>0.39007140551698899</v>
      </c>
      <c r="AQ49" s="4" t="s">
        <v>57</v>
      </c>
      <c r="AR49" s="4">
        <v>4.9285833333333304</v>
      </c>
      <c r="AS49" s="4">
        <v>502167.11455772299</v>
      </c>
      <c r="AT49" s="4">
        <v>6.6257000000000001</v>
      </c>
      <c r="AU49" s="4">
        <v>342.37592307692398</v>
      </c>
      <c r="AV49" s="4">
        <v>7.2672650951813398E-4</v>
      </c>
      <c r="AW49" s="4" t="s">
        <v>196</v>
      </c>
      <c r="AX49" s="4" t="s">
        <v>196</v>
      </c>
      <c r="AY49" s="4" t="s">
        <v>57</v>
      </c>
      <c r="AZ49" s="4">
        <v>10.019116666666701</v>
      </c>
      <c r="BA49" s="4">
        <v>471120.72917766601</v>
      </c>
      <c r="BB49" s="4">
        <v>7.3755833333333296</v>
      </c>
      <c r="BC49" s="4">
        <v>236.81062082699</v>
      </c>
      <c r="BD49" s="4">
        <v>8.8595210218266095E-4</v>
      </c>
      <c r="BE49" s="4">
        <v>0.66818891438816896</v>
      </c>
      <c r="BF49" s="4">
        <v>0.66818891438816896</v>
      </c>
      <c r="BG49" s="4" t="s">
        <v>57</v>
      </c>
      <c r="BH49" s="4">
        <v>7.6348000000000003</v>
      </c>
      <c r="BI49" s="4">
        <v>267295.060583496</v>
      </c>
      <c r="BJ49" s="4">
        <v>7.6857166666666696</v>
      </c>
      <c r="BK49" s="4">
        <v>139.585661861425</v>
      </c>
      <c r="BL49" s="4">
        <v>5.2221564273097502E-4</v>
      </c>
      <c r="BM49" s="4">
        <v>0</v>
      </c>
      <c r="BN49" s="4">
        <v>0</v>
      </c>
      <c r="BO49" s="4" t="s">
        <v>57</v>
      </c>
      <c r="BP49" s="4">
        <v>7.6348000000000003</v>
      </c>
      <c r="BQ49" s="4">
        <v>267295.060583496</v>
      </c>
      <c r="BR49" s="4">
        <v>8.5281833333333292</v>
      </c>
      <c r="BS49" s="4">
        <v>654.65800000000297</v>
      </c>
      <c r="BT49" s="4">
        <v>2.4491960254368599E-3</v>
      </c>
      <c r="BU49" s="4">
        <v>0.33314951672499998</v>
      </c>
      <c r="BV49" s="4">
        <v>0.33314951672499998</v>
      </c>
      <c r="BW49" s="4" t="s">
        <v>57</v>
      </c>
      <c r="BX49" s="4">
        <v>7.6348000000000003</v>
      </c>
      <c r="BY49" s="4">
        <v>267295.060583496</v>
      </c>
      <c r="BZ49" s="4">
        <v>8.7503833333333301</v>
      </c>
      <c r="CA49" s="4">
        <v>41.380710361444898</v>
      </c>
      <c r="CB49" s="4">
        <v>8.7834620297167295E-5</v>
      </c>
      <c r="CC49" s="4">
        <v>103.73656074359501</v>
      </c>
      <c r="CD49" s="4">
        <v>103.73656074359501</v>
      </c>
      <c r="CE49" s="4" t="s">
        <v>57</v>
      </c>
      <c r="CF49" s="4">
        <v>10.019116666666701</v>
      </c>
      <c r="CG49" s="4">
        <v>471120.72917766601</v>
      </c>
      <c r="CH49" s="4">
        <v>9.8523499999999995</v>
      </c>
      <c r="CI49" s="4">
        <v>720.99696409218097</v>
      </c>
      <c r="CJ49" s="4">
        <v>1.53038684022813E-3</v>
      </c>
      <c r="CK49" s="4">
        <v>33.750700626262898</v>
      </c>
      <c r="CL49" s="4">
        <v>33.750700626262898</v>
      </c>
      <c r="CM49" s="4" t="s">
        <v>57</v>
      </c>
      <c r="CN49" s="4">
        <v>10.019116666666701</v>
      </c>
      <c r="CO49" s="4">
        <v>471120.72917766601</v>
      </c>
      <c r="CP49" s="4">
        <v>10.0561833333333</v>
      </c>
      <c r="CQ49" s="4">
        <v>14315.0450459607</v>
      </c>
      <c r="CR49" s="4">
        <v>3.0385088490899999E-2</v>
      </c>
      <c r="CS49" s="4">
        <v>29.491905965662699</v>
      </c>
      <c r="CT49" s="4">
        <v>29.491905965662699</v>
      </c>
      <c r="CU49" s="4" t="s">
        <v>57</v>
      </c>
      <c r="CV49" s="4">
        <v>10.019116666666701</v>
      </c>
      <c r="CW49" s="4">
        <v>471120.72917766601</v>
      </c>
      <c r="CX49" s="4">
        <v>10.1117666666667</v>
      </c>
      <c r="CY49" s="4">
        <v>98869.166316618503</v>
      </c>
      <c r="CZ49" s="4">
        <v>0.20985951199641101</v>
      </c>
      <c r="DA49" s="4" t="s">
        <v>57</v>
      </c>
      <c r="DB49" s="4" t="s">
        <v>57</v>
      </c>
      <c r="DC49" s="4" t="s">
        <v>57</v>
      </c>
      <c r="DD49" s="4">
        <v>10.019116666666701</v>
      </c>
      <c r="DE49" s="4">
        <v>471120.72917766601</v>
      </c>
      <c r="DF49" s="4">
        <v>10.139566666666701</v>
      </c>
      <c r="DG49" s="4">
        <v>1479.08152027398</v>
      </c>
      <c r="DH49" s="4">
        <v>3.1394957357441899E-3</v>
      </c>
      <c r="DI49" s="4">
        <v>4.7444693569249896</v>
      </c>
      <c r="DJ49" s="4">
        <v>4.7444693569249896</v>
      </c>
      <c r="DK49" s="4" t="s">
        <v>57</v>
      </c>
      <c r="DL49" s="4">
        <v>10.019116666666701</v>
      </c>
      <c r="DM49" s="4">
        <v>471120.72917766601</v>
      </c>
      <c r="DN49" s="4">
        <v>11.978733333333301</v>
      </c>
      <c r="DO49" s="4">
        <v>3291.7174999999802</v>
      </c>
      <c r="DP49" s="4">
        <v>6.9405877637935603E-3</v>
      </c>
      <c r="DQ49" s="4">
        <v>6.6437212844254603</v>
      </c>
      <c r="DR49" s="4">
        <v>6.6437212844254603</v>
      </c>
      <c r="DS49" s="4" t="s">
        <v>57</v>
      </c>
      <c r="DT49" s="4">
        <v>14.432933333333301</v>
      </c>
      <c r="DU49" s="4">
        <v>474270.71193763101</v>
      </c>
      <c r="DV49" s="4">
        <v>12.298400000000001</v>
      </c>
      <c r="DW49" s="4">
        <v>141083.35274039899</v>
      </c>
      <c r="DX49" s="4">
        <v>0.299463267062474</v>
      </c>
      <c r="DY49" s="4">
        <v>25509274.258221999</v>
      </c>
      <c r="DZ49" s="4">
        <v>25509274.258221999</v>
      </c>
      <c r="EA49" s="4" t="s">
        <v>57</v>
      </c>
      <c r="EB49" s="4">
        <v>10.019116666666701</v>
      </c>
      <c r="EC49" s="4">
        <v>471120.72917766601</v>
      </c>
      <c r="ED49" s="4">
        <v>12.326183333333301</v>
      </c>
      <c r="EE49" s="4">
        <v>3252.7670850128102</v>
      </c>
      <c r="EF49" s="4">
        <v>6.8584607970491101E-3</v>
      </c>
      <c r="EG49" s="4">
        <v>7.5972669792862497</v>
      </c>
      <c r="EH49" s="4">
        <v>7.5972669792862497</v>
      </c>
      <c r="EI49" s="4" t="s">
        <v>57</v>
      </c>
      <c r="EJ49" s="4">
        <v>14.432933333333301</v>
      </c>
      <c r="EK49" s="4">
        <v>474270.71193763101</v>
      </c>
      <c r="EL49" s="4">
        <v>12.694649999999999</v>
      </c>
      <c r="EM49" s="4">
        <v>126322.669523424</v>
      </c>
      <c r="EN49" s="4">
        <v>0.266351402993732</v>
      </c>
      <c r="EO49" s="4">
        <v>50216472.604806401</v>
      </c>
      <c r="EP49" s="4">
        <v>50216472.604806401</v>
      </c>
      <c r="EQ49" s="4" t="s">
        <v>57</v>
      </c>
      <c r="ER49" s="4">
        <v>14.432933333333301</v>
      </c>
      <c r="ES49" s="4">
        <v>474270.71193763101</v>
      </c>
      <c r="ET49" s="4" t="s">
        <v>57</v>
      </c>
      <c r="EU49" s="4" t="s">
        <v>57</v>
      </c>
      <c r="EV49" s="4" t="s">
        <v>57</v>
      </c>
      <c r="EW49" s="4" t="s">
        <v>57</v>
      </c>
      <c r="EX49" s="4" t="s">
        <v>57</v>
      </c>
      <c r="EY49" s="4" t="s">
        <v>57</v>
      </c>
      <c r="EZ49" s="4">
        <v>10.019116666666701</v>
      </c>
      <c r="FA49" s="4">
        <v>471120.72917766601</v>
      </c>
      <c r="FB49" s="4">
        <v>14.3763666666667</v>
      </c>
      <c r="FC49" s="4">
        <v>146690.735326275</v>
      </c>
      <c r="FD49" s="4">
        <v>0.309297478494867</v>
      </c>
      <c r="FE49" s="4" t="s">
        <v>57</v>
      </c>
      <c r="FF49" s="4" t="s">
        <v>57</v>
      </c>
      <c r="FG49" s="4" t="s">
        <v>57</v>
      </c>
      <c r="FH49" s="4">
        <v>14.432933333333301</v>
      </c>
      <c r="FI49" s="4">
        <v>474270.71193763101</v>
      </c>
      <c r="FJ49" s="4">
        <v>14.41785</v>
      </c>
      <c r="FK49" s="4">
        <v>3069.6078525387702</v>
      </c>
      <c r="FL49" s="4">
        <v>6.4722694766411E-3</v>
      </c>
      <c r="FM49" s="4">
        <v>5.1640689435651002</v>
      </c>
      <c r="FN49" s="4">
        <v>5.1640689435651002</v>
      </c>
      <c r="FO49" s="4" t="s">
        <v>57</v>
      </c>
      <c r="FP49" s="4">
        <v>14.432933333333301</v>
      </c>
      <c r="FQ49" s="4">
        <v>474270.71193763101</v>
      </c>
      <c r="FR49" s="4">
        <v>14.481949999999999</v>
      </c>
      <c r="FS49" s="4">
        <v>2386.8207627998399</v>
      </c>
      <c r="FT49" s="4">
        <v>5.0326126044100304E-3</v>
      </c>
      <c r="FU49" s="4">
        <v>3.72507533484813</v>
      </c>
      <c r="FV49" s="4">
        <v>3.72507533484813</v>
      </c>
      <c r="FW49" s="4" t="s">
        <v>57</v>
      </c>
      <c r="FX49" s="4">
        <v>14.432933333333301</v>
      </c>
      <c r="FY49" s="4">
        <v>474270.71193763101</v>
      </c>
      <c r="FZ49" s="4">
        <v>16.487950000000001</v>
      </c>
      <c r="GA49" s="4">
        <v>4354.9305842159802</v>
      </c>
      <c r="GB49" s="4">
        <v>9.5752367202752396E-3</v>
      </c>
      <c r="GC49" s="4">
        <v>4.3467571074003599</v>
      </c>
      <c r="GD49" s="4">
        <v>4.3467571074003599</v>
      </c>
      <c r="GE49" s="4" t="s">
        <v>57</v>
      </c>
      <c r="GF49" s="4">
        <v>17.110116666666698</v>
      </c>
      <c r="GG49" s="4">
        <v>454811.79332042602</v>
      </c>
      <c r="GH49" s="4">
        <v>17.008299999999998</v>
      </c>
      <c r="GI49" s="4">
        <v>1370.3724999999999</v>
      </c>
      <c r="GJ49" s="4">
        <v>3.0130540151463098E-3</v>
      </c>
      <c r="GK49" s="4">
        <v>4.3102996999395602</v>
      </c>
      <c r="GL49" s="4">
        <v>4.3102996999395602</v>
      </c>
      <c r="GM49" s="4" t="s">
        <v>57</v>
      </c>
      <c r="GN49" s="4">
        <v>17.110116666666698</v>
      </c>
      <c r="GO49" s="4">
        <v>454811.79332042602</v>
      </c>
      <c r="GP49" s="4">
        <v>18.9615166666667</v>
      </c>
      <c r="GQ49" s="4">
        <v>1898.86968259535</v>
      </c>
      <c r="GR49" s="4">
        <v>4.1750669408379898E-3</v>
      </c>
      <c r="GS49" s="4">
        <v>2.4250746569024701</v>
      </c>
      <c r="GT49" s="4">
        <v>2.4250746569024701</v>
      </c>
      <c r="GU49" s="4" t="s">
        <v>57</v>
      </c>
      <c r="GV49" s="4">
        <v>17.110116666666698</v>
      </c>
      <c r="GW49" s="4">
        <v>454811.79332042602</v>
      </c>
      <c r="GX49" s="4">
        <v>19.0293833333333</v>
      </c>
      <c r="GY49" s="4">
        <v>1565.4311782237501</v>
      </c>
      <c r="GZ49" s="4">
        <v>3.4419318083092599E-3</v>
      </c>
      <c r="HA49" s="4">
        <v>3.0773914670556102</v>
      </c>
      <c r="HB49" s="4">
        <v>3.0773914670556102</v>
      </c>
      <c r="HC49" s="4" t="s">
        <v>57</v>
      </c>
      <c r="HD49" s="4">
        <v>17.110116666666698</v>
      </c>
      <c r="HE49" s="4">
        <v>454811.79332042602</v>
      </c>
      <c r="HF49" s="4">
        <v>19.368749999999999</v>
      </c>
      <c r="HG49" s="4">
        <v>1894.3101947883899</v>
      </c>
      <c r="HH49" s="4">
        <v>4.1650419417638201E-3</v>
      </c>
      <c r="HI49" s="4">
        <v>2.4736293715676299</v>
      </c>
      <c r="HJ49" s="4">
        <v>2.4736293715676299</v>
      </c>
      <c r="HK49" s="4" t="s">
        <v>57</v>
      </c>
      <c r="HL49" s="4">
        <v>17.110116666666698</v>
      </c>
      <c r="HM49" s="4">
        <v>454811.79332042602</v>
      </c>
    </row>
    <row r="50" spans="1:221" x14ac:dyDescent="0.2">
      <c r="A50" s="2"/>
      <c r="B50" s="2"/>
      <c r="C50" s="2" t="s">
        <v>77</v>
      </c>
      <c r="D50" s="2" t="s">
        <v>114</v>
      </c>
      <c r="E50" s="2" t="s">
        <v>106</v>
      </c>
      <c r="F50" s="2" t="s">
        <v>57</v>
      </c>
      <c r="G50" s="3">
        <v>42529.195833333302</v>
      </c>
      <c r="H50" s="4">
        <v>3.2724333333333302</v>
      </c>
      <c r="I50" s="4">
        <v>215836.50109053301</v>
      </c>
      <c r="J50" s="4">
        <v>0</v>
      </c>
      <c r="K50" s="4">
        <v>32158.694965360799</v>
      </c>
      <c r="L50" s="4">
        <v>32158.694965360799</v>
      </c>
      <c r="M50" s="4" t="s">
        <v>57</v>
      </c>
      <c r="N50" s="4">
        <v>4.0397666666666696</v>
      </c>
      <c r="O50" s="4">
        <v>4271.6326678364103</v>
      </c>
      <c r="P50" s="4">
        <v>9.2981596125825197E-3</v>
      </c>
      <c r="Q50" s="4" t="s">
        <v>196</v>
      </c>
      <c r="R50" s="4" t="s">
        <v>196</v>
      </c>
      <c r="S50" s="4" t="s">
        <v>57</v>
      </c>
      <c r="T50" s="4">
        <v>4.9283999999999999</v>
      </c>
      <c r="U50" s="4">
        <v>459406.25304559502</v>
      </c>
      <c r="V50" s="4">
        <v>4.9581</v>
      </c>
      <c r="W50" s="4">
        <v>15032.611899674999</v>
      </c>
      <c r="X50" s="4">
        <v>3.2721826923376801E-2</v>
      </c>
      <c r="Y50" s="4">
        <v>35.1321823766026</v>
      </c>
      <c r="Z50" s="4">
        <v>35.1321823766026</v>
      </c>
      <c r="AA50" s="4" t="s">
        <v>57</v>
      </c>
      <c r="AB50" s="4">
        <v>4.9283999999999999</v>
      </c>
      <c r="AC50" s="4">
        <v>459406.25304559502</v>
      </c>
      <c r="AD50" s="4">
        <v>6.0101000000000004</v>
      </c>
      <c r="AE50" s="4">
        <v>10498.4942896841</v>
      </c>
      <c r="AF50" s="4">
        <v>2.2852310389954899E-2</v>
      </c>
      <c r="AG50" s="4">
        <v>40.880663613979102</v>
      </c>
      <c r="AH50" s="4">
        <v>40.880663613979102</v>
      </c>
      <c r="AI50" s="4" t="s">
        <v>57</v>
      </c>
      <c r="AJ50" s="4">
        <v>4.9283999999999999</v>
      </c>
      <c r="AK50" s="4">
        <v>459406.25304559502</v>
      </c>
      <c r="AL50" s="4">
        <v>6.1586166666666697</v>
      </c>
      <c r="AM50" s="4">
        <v>5978.9653497693398</v>
      </c>
      <c r="AN50" s="4">
        <v>1.3014549345230501E-2</v>
      </c>
      <c r="AO50" s="4">
        <v>25.8107565769382</v>
      </c>
      <c r="AP50" s="4">
        <v>25.8107565769382</v>
      </c>
      <c r="AQ50" s="4" t="s">
        <v>57</v>
      </c>
      <c r="AR50" s="4">
        <v>4.9283999999999999</v>
      </c>
      <c r="AS50" s="4">
        <v>459406.25304559502</v>
      </c>
      <c r="AT50" s="4">
        <v>6.6255166666666696</v>
      </c>
      <c r="AU50" s="4">
        <v>82381.037500000195</v>
      </c>
      <c r="AV50" s="4">
        <v>0.19659734088736799</v>
      </c>
      <c r="AW50" s="4" t="s">
        <v>196</v>
      </c>
      <c r="AX50" s="4" t="s">
        <v>196</v>
      </c>
      <c r="AY50" s="4" t="s">
        <v>57</v>
      </c>
      <c r="AZ50" s="4">
        <v>10.018933333333299</v>
      </c>
      <c r="BA50" s="4">
        <v>419034.34262214601</v>
      </c>
      <c r="BB50" s="4">
        <v>7.40316666666667</v>
      </c>
      <c r="BC50" s="4">
        <v>2074.0064251210001</v>
      </c>
      <c r="BD50" s="4">
        <v>8.4853294467101392E-3</v>
      </c>
      <c r="BE50" s="4">
        <v>7.6495722568919202</v>
      </c>
      <c r="BF50" s="4">
        <v>7.6495722568919202</v>
      </c>
      <c r="BG50" s="4" t="s">
        <v>57</v>
      </c>
      <c r="BH50" s="4">
        <v>7.6346166666666697</v>
      </c>
      <c r="BI50" s="4">
        <v>244422.61648722601</v>
      </c>
      <c r="BJ50" s="4">
        <v>7.6855333333333302</v>
      </c>
      <c r="BK50" s="4">
        <v>8014.4532077809899</v>
      </c>
      <c r="BL50" s="4">
        <v>3.2789327448345298E-2</v>
      </c>
      <c r="BM50" s="4">
        <v>35.057730123463799</v>
      </c>
      <c r="BN50" s="4">
        <v>35.057730123463799</v>
      </c>
      <c r="BO50" s="4" t="s">
        <v>57</v>
      </c>
      <c r="BP50" s="4">
        <v>7.6346166666666697</v>
      </c>
      <c r="BQ50" s="4">
        <v>244422.61648722601</v>
      </c>
      <c r="BR50" s="4">
        <v>8.5233833333333298</v>
      </c>
      <c r="BS50" s="4">
        <v>8741.3359778529502</v>
      </c>
      <c r="BT50" s="4">
        <v>3.5763204336329402E-2</v>
      </c>
      <c r="BU50" s="4">
        <v>33.3751512499488</v>
      </c>
      <c r="BV50" s="4">
        <v>33.3751512499488</v>
      </c>
      <c r="BW50" s="4" t="s">
        <v>57</v>
      </c>
      <c r="BX50" s="4">
        <v>7.6346166666666697</v>
      </c>
      <c r="BY50" s="4">
        <v>244422.61648722601</v>
      </c>
      <c r="BZ50" s="4">
        <v>8.7501999999999995</v>
      </c>
      <c r="CA50" s="4">
        <v>341.3365</v>
      </c>
      <c r="CB50" s="4">
        <v>8.1457881915848697E-4</v>
      </c>
      <c r="CC50" s="4">
        <v>189.521257315696</v>
      </c>
      <c r="CD50" s="4">
        <v>189.521257315696</v>
      </c>
      <c r="CE50" s="4" t="s">
        <v>57</v>
      </c>
      <c r="CF50" s="4">
        <v>10.018933333333299</v>
      </c>
      <c r="CG50" s="4">
        <v>419034.34262214601</v>
      </c>
      <c r="CH50" s="4">
        <v>9.8475333333333293</v>
      </c>
      <c r="CI50" s="4">
        <v>2503.9183496211399</v>
      </c>
      <c r="CJ50" s="4">
        <v>5.97544901439972E-3</v>
      </c>
      <c r="CK50" s="4">
        <v>167.710399058804</v>
      </c>
      <c r="CL50" s="4">
        <v>167.710399058804</v>
      </c>
      <c r="CM50" s="4" t="s">
        <v>57</v>
      </c>
      <c r="CN50" s="4">
        <v>10.018933333333299</v>
      </c>
      <c r="CO50" s="4">
        <v>419034.34262214601</v>
      </c>
      <c r="CP50" s="4">
        <v>10.055999999999999</v>
      </c>
      <c r="CQ50" s="4">
        <v>45645.776360481803</v>
      </c>
      <c r="CR50" s="4">
        <v>0.108930872049411</v>
      </c>
      <c r="CS50" s="4">
        <v>104.964884557255</v>
      </c>
      <c r="CT50" s="4">
        <v>104.964884557255</v>
      </c>
      <c r="CU50" s="4" t="s">
        <v>57</v>
      </c>
      <c r="CV50" s="4">
        <v>10.018933333333299</v>
      </c>
      <c r="CW50" s="4">
        <v>419034.34262214601</v>
      </c>
      <c r="CX50" s="4">
        <v>10.1115833333333</v>
      </c>
      <c r="CY50" s="4">
        <v>133194.50221688699</v>
      </c>
      <c r="CZ50" s="4">
        <v>0.31786058723351801</v>
      </c>
      <c r="DA50" s="4" t="s">
        <v>57</v>
      </c>
      <c r="DB50" s="4" t="s">
        <v>57</v>
      </c>
      <c r="DC50" s="4" t="s">
        <v>57</v>
      </c>
      <c r="DD50" s="4">
        <v>10.018933333333299</v>
      </c>
      <c r="DE50" s="4">
        <v>419034.34262214601</v>
      </c>
      <c r="DF50" s="4">
        <v>10.139383333333299</v>
      </c>
      <c r="DG50" s="4">
        <v>3187.0116884931599</v>
      </c>
      <c r="DH50" s="4">
        <v>7.60560976589684E-3</v>
      </c>
      <c r="DI50" s="4">
        <v>11.1826079702155</v>
      </c>
      <c r="DJ50" s="4">
        <v>11.1826079702155</v>
      </c>
      <c r="DK50" s="4" t="s">
        <v>57</v>
      </c>
      <c r="DL50" s="4">
        <v>10.018933333333299</v>
      </c>
      <c r="DM50" s="4">
        <v>419034.34262214601</v>
      </c>
      <c r="DN50" s="4">
        <v>11.97855</v>
      </c>
      <c r="DO50" s="4">
        <v>4679.5744485472096</v>
      </c>
      <c r="DP50" s="4">
        <v>1.1353367347595299E-2</v>
      </c>
      <c r="DQ50" s="4">
        <v>11.7611757127184</v>
      </c>
      <c r="DR50" s="4">
        <v>11.7611757127184</v>
      </c>
      <c r="DS50" s="4" t="s">
        <v>57</v>
      </c>
      <c r="DT50" s="4">
        <v>14.43275</v>
      </c>
      <c r="DU50" s="4">
        <v>412175.02308144502</v>
      </c>
      <c r="DV50" s="4">
        <v>12.298216666666701</v>
      </c>
      <c r="DW50" s="4">
        <v>144866.12644756801</v>
      </c>
      <c r="DX50" s="4">
        <v>0.34571420934392899</v>
      </c>
      <c r="DY50" s="4">
        <v>29449183.748930998</v>
      </c>
      <c r="DZ50" s="4">
        <v>29449183.748930998</v>
      </c>
      <c r="EA50" s="4" t="s">
        <v>57</v>
      </c>
      <c r="EB50" s="4">
        <v>10.018933333333299</v>
      </c>
      <c r="EC50" s="4">
        <v>419034.34262214601</v>
      </c>
      <c r="ED50" s="4">
        <v>12.326000000000001</v>
      </c>
      <c r="EE50" s="4">
        <v>3996.9030000000598</v>
      </c>
      <c r="EF50" s="4">
        <v>9.6971014160901394E-3</v>
      </c>
      <c r="EG50" s="4">
        <v>10.4005243543247</v>
      </c>
      <c r="EH50" s="4">
        <v>10.4005243543247</v>
      </c>
      <c r="EI50" s="4" t="s">
        <v>57</v>
      </c>
      <c r="EJ50" s="4">
        <v>14.43275</v>
      </c>
      <c r="EK50" s="4">
        <v>412175.02308144502</v>
      </c>
      <c r="EL50" s="4">
        <v>12.694466666666701</v>
      </c>
      <c r="EM50" s="4">
        <v>120599.314814716</v>
      </c>
      <c r="EN50" s="4">
        <v>0.29259248634987201</v>
      </c>
      <c r="EO50" s="4">
        <v>55165405.915840998</v>
      </c>
      <c r="EP50" s="4">
        <v>55165405.915840998</v>
      </c>
      <c r="EQ50" s="4" t="s">
        <v>57</v>
      </c>
      <c r="ER50" s="4">
        <v>14.43275</v>
      </c>
      <c r="ES50" s="4">
        <v>412175.02308144502</v>
      </c>
      <c r="ET50" s="4" t="s">
        <v>57</v>
      </c>
      <c r="EU50" s="4" t="s">
        <v>57</v>
      </c>
      <c r="EV50" s="4" t="s">
        <v>57</v>
      </c>
      <c r="EW50" s="4" t="s">
        <v>57</v>
      </c>
      <c r="EX50" s="4" t="s">
        <v>57</v>
      </c>
      <c r="EY50" s="4" t="s">
        <v>57</v>
      </c>
      <c r="EZ50" s="4">
        <v>10.018933333333299</v>
      </c>
      <c r="FA50" s="4">
        <v>419034.34262214601</v>
      </c>
      <c r="FB50" s="4">
        <v>14.3761833333333</v>
      </c>
      <c r="FC50" s="4">
        <v>142795.612358068</v>
      </c>
      <c r="FD50" s="4">
        <v>0.34644411806062297</v>
      </c>
      <c r="FE50" s="4" t="s">
        <v>57</v>
      </c>
      <c r="FF50" s="4" t="s">
        <v>57</v>
      </c>
      <c r="FG50" s="4" t="s">
        <v>57</v>
      </c>
      <c r="FH50" s="4">
        <v>14.43275</v>
      </c>
      <c r="FI50" s="4">
        <v>412175.02308144502</v>
      </c>
      <c r="FJ50" s="4">
        <v>14.417666666666699</v>
      </c>
      <c r="FK50" s="4">
        <v>3250.46980809049</v>
      </c>
      <c r="FL50" s="4">
        <v>7.8861396884017405E-3</v>
      </c>
      <c r="FM50" s="4">
        <v>7.2747305035253103</v>
      </c>
      <c r="FN50" s="4">
        <v>7.2747305035253103</v>
      </c>
      <c r="FO50" s="4" t="s">
        <v>57</v>
      </c>
      <c r="FP50" s="4">
        <v>14.43275</v>
      </c>
      <c r="FQ50" s="4">
        <v>412175.02308144502</v>
      </c>
      <c r="FR50" s="4">
        <v>14.478</v>
      </c>
      <c r="FS50" s="4">
        <v>2567.8747317711</v>
      </c>
      <c r="FT50" s="4">
        <v>6.2300590476674703E-3</v>
      </c>
      <c r="FU50" s="4">
        <v>5.0162863731170901</v>
      </c>
      <c r="FV50" s="4">
        <v>5.0162863731170901</v>
      </c>
      <c r="FW50" s="4" t="s">
        <v>57</v>
      </c>
      <c r="FX50" s="4">
        <v>14.43275</v>
      </c>
      <c r="FY50" s="4">
        <v>412175.02308144502</v>
      </c>
      <c r="FZ50" s="4">
        <v>16.484000000000002</v>
      </c>
      <c r="GA50" s="4">
        <v>4808.1905000000597</v>
      </c>
      <c r="GB50" s="4">
        <v>1.21346749109883E-2</v>
      </c>
      <c r="GC50" s="4">
        <v>5.6285928449132498</v>
      </c>
      <c r="GD50" s="4">
        <v>5.6285928449132498</v>
      </c>
      <c r="GE50" s="4" t="s">
        <v>57</v>
      </c>
      <c r="GF50" s="4">
        <v>17.109933333333299</v>
      </c>
      <c r="GG50" s="4">
        <v>396235.62520377903</v>
      </c>
      <c r="GH50" s="4">
        <v>17.004349999999999</v>
      </c>
      <c r="GI50" s="4">
        <v>1613.1455000000001</v>
      </c>
      <c r="GJ50" s="4">
        <v>4.0711773434566499E-3</v>
      </c>
      <c r="GK50" s="4">
        <v>5.6779374957869502</v>
      </c>
      <c r="GL50" s="4">
        <v>5.6779374957869502</v>
      </c>
      <c r="GM50" s="4" t="s">
        <v>57</v>
      </c>
      <c r="GN50" s="4">
        <v>17.109933333333299</v>
      </c>
      <c r="GO50" s="4">
        <v>396235.62520377903</v>
      </c>
      <c r="GP50" s="4">
        <v>18.9575666666667</v>
      </c>
      <c r="GQ50" s="4">
        <v>2333.1116976727399</v>
      </c>
      <c r="GR50" s="4">
        <v>5.8881926542391303E-3</v>
      </c>
      <c r="GS50" s="4">
        <v>3.7657374614199002</v>
      </c>
      <c r="GT50" s="4">
        <v>3.7657374614199002</v>
      </c>
      <c r="GU50" s="4" t="s">
        <v>57</v>
      </c>
      <c r="GV50" s="4">
        <v>17.109933333333299</v>
      </c>
      <c r="GW50" s="4">
        <v>396235.62520377903</v>
      </c>
      <c r="GX50" s="4">
        <v>19.0254333333333</v>
      </c>
      <c r="GY50" s="4">
        <v>1719.5848005370499</v>
      </c>
      <c r="GZ50" s="4">
        <v>4.3398036197595602E-3</v>
      </c>
      <c r="HA50" s="4">
        <v>3.7817809092107701</v>
      </c>
      <c r="HB50" s="4">
        <v>3.7817809092107701</v>
      </c>
      <c r="HC50" s="4" t="s">
        <v>57</v>
      </c>
      <c r="HD50" s="4">
        <v>17.109933333333299</v>
      </c>
      <c r="HE50" s="4">
        <v>396235.62520377903</v>
      </c>
      <c r="HF50" s="4">
        <v>19.364799999999999</v>
      </c>
      <c r="HG50" s="4">
        <v>2136.82150000001</v>
      </c>
      <c r="HH50" s="4">
        <v>5.39280509898894E-3</v>
      </c>
      <c r="HI50" s="4">
        <v>3.4829550136318499</v>
      </c>
      <c r="HJ50" s="4">
        <v>3.4829550136318499</v>
      </c>
      <c r="HK50" s="4" t="s">
        <v>57</v>
      </c>
      <c r="HL50" s="4">
        <v>17.109933333333299</v>
      </c>
      <c r="HM50" s="4">
        <v>396235.62520377903</v>
      </c>
    </row>
    <row r="51" spans="1:221" x14ac:dyDescent="0.2">
      <c r="A51" s="2"/>
      <c r="B51" s="2"/>
      <c r="C51" s="2" t="s">
        <v>27</v>
      </c>
      <c r="D51" s="2" t="s">
        <v>169</v>
      </c>
      <c r="E51" s="2" t="s">
        <v>106</v>
      </c>
      <c r="F51" s="2" t="s">
        <v>57</v>
      </c>
      <c r="G51" s="3">
        <v>42529.216666666704</v>
      </c>
      <c r="H51" s="4">
        <v>3.2849333333333299</v>
      </c>
      <c r="I51" s="4">
        <v>0</v>
      </c>
      <c r="J51" s="4">
        <v>0</v>
      </c>
      <c r="K51" s="4">
        <v>0</v>
      </c>
      <c r="L51" s="4">
        <v>0</v>
      </c>
      <c r="M51" s="4" t="s">
        <v>57</v>
      </c>
      <c r="N51" s="4">
        <v>4.9557500000000001</v>
      </c>
      <c r="O51" s="4">
        <v>0</v>
      </c>
      <c r="P51" s="4">
        <v>0</v>
      </c>
      <c r="Q51" s="4" t="s">
        <v>195</v>
      </c>
      <c r="R51" s="4" t="s">
        <v>195</v>
      </c>
      <c r="S51" s="4" t="s">
        <v>57</v>
      </c>
      <c r="T51" s="4">
        <v>4.9334833333333297</v>
      </c>
      <c r="U51" s="4">
        <v>215.28858694254501</v>
      </c>
      <c r="V51" s="4">
        <v>4.9557500000000001</v>
      </c>
      <c r="W51" s="4">
        <v>0</v>
      </c>
      <c r="X51" s="4">
        <v>0</v>
      </c>
      <c r="Y51" s="4">
        <v>0</v>
      </c>
      <c r="Z51" s="4">
        <v>0</v>
      </c>
      <c r="AA51" s="4" t="s">
        <v>57</v>
      </c>
      <c r="AB51" s="4">
        <v>4.9334833333333297</v>
      </c>
      <c r="AC51" s="4">
        <v>215.28858694254501</v>
      </c>
      <c r="AD51" s="4">
        <v>6.1711166666666699</v>
      </c>
      <c r="AE51" s="4">
        <v>0</v>
      </c>
      <c r="AF51" s="4">
        <v>0</v>
      </c>
      <c r="AG51" s="4">
        <v>0</v>
      </c>
      <c r="AH51" s="4">
        <v>0</v>
      </c>
      <c r="AI51" s="4" t="s">
        <v>57</v>
      </c>
      <c r="AJ51" s="4">
        <v>4.9334833333333297</v>
      </c>
      <c r="AK51" s="4">
        <v>215.28858694254501</v>
      </c>
      <c r="AL51" s="4">
        <v>6.4755833333333301</v>
      </c>
      <c r="AM51" s="4">
        <v>0</v>
      </c>
      <c r="AN51" s="4">
        <v>0</v>
      </c>
      <c r="AO51" s="4">
        <v>9.7389946697767099E-2</v>
      </c>
      <c r="AP51" s="4">
        <v>9.7389946697767099E-2</v>
      </c>
      <c r="AQ51" s="4" t="s">
        <v>57</v>
      </c>
      <c r="AR51" s="4">
        <v>4.9334833333333297</v>
      </c>
      <c r="AS51" s="4">
        <v>215.28858694254501</v>
      </c>
      <c r="AT51" s="4" t="s">
        <v>57</v>
      </c>
      <c r="AU51" s="4" t="s">
        <v>57</v>
      </c>
      <c r="AV51" s="4" t="s">
        <v>57</v>
      </c>
      <c r="AW51" s="4" t="s">
        <v>57</v>
      </c>
      <c r="AX51" s="4" t="s">
        <v>57</v>
      </c>
      <c r="AY51" s="4" t="s">
        <v>57</v>
      </c>
      <c r="AZ51" s="4">
        <v>10.0422333333333</v>
      </c>
      <c r="BA51" s="4">
        <v>0</v>
      </c>
      <c r="BB51" s="4">
        <v>6.7922833333333301</v>
      </c>
      <c r="BC51" s="4">
        <v>0</v>
      </c>
      <c r="BD51" s="4">
        <v>0</v>
      </c>
      <c r="BE51" s="4">
        <v>0</v>
      </c>
      <c r="BF51" s="4">
        <v>0</v>
      </c>
      <c r="BG51" s="4" t="s">
        <v>57</v>
      </c>
      <c r="BH51" s="4">
        <v>7.6440000000000001</v>
      </c>
      <c r="BI51" s="4">
        <v>92.8953846153846</v>
      </c>
      <c r="BJ51" s="4">
        <v>7.6995500000000003</v>
      </c>
      <c r="BK51" s="4">
        <v>0</v>
      </c>
      <c r="BL51" s="4">
        <v>0</v>
      </c>
      <c r="BM51" s="4">
        <v>0</v>
      </c>
      <c r="BN51" s="4">
        <v>0</v>
      </c>
      <c r="BO51" s="4" t="s">
        <v>57</v>
      </c>
      <c r="BP51" s="4">
        <v>7.6440000000000001</v>
      </c>
      <c r="BQ51" s="4">
        <v>92.8953846153846</v>
      </c>
      <c r="BR51" s="4" t="s">
        <v>57</v>
      </c>
      <c r="BS51" s="4" t="s">
        <v>57</v>
      </c>
      <c r="BT51" s="4" t="s">
        <v>57</v>
      </c>
      <c r="BU51" s="4" t="s">
        <v>57</v>
      </c>
      <c r="BV51" s="4" t="s">
        <v>57</v>
      </c>
      <c r="BW51" s="4" t="s">
        <v>57</v>
      </c>
      <c r="BX51" s="4">
        <v>7.6440000000000001</v>
      </c>
      <c r="BY51" s="4">
        <v>92.8953846153846</v>
      </c>
      <c r="BZ51" s="4" t="s">
        <v>57</v>
      </c>
      <c r="CA51" s="4" t="s">
        <v>57</v>
      </c>
      <c r="CB51" s="4" t="s">
        <v>57</v>
      </c>
      <c r="CC51" s="4" t="s">
        <v>57</v>
      </c>
      <c r="CD51" s="4" t="s">
        <v>57</v>
      </c>
      <c r="CE51" s="4" t="s">
        <v>57</v>
      </c>
      <c r="CF51" s="4">
        <v>10.0422333333333</v>
      </c>
      <c r="CG51" s="4">
        <v>0</v>
      </c>
      <c r="CH51" s="4" t="s">
        <v>57</v>
      </c>
      <c r="CI51" s="4" t="s">
        <v>57</v>
      </c>
      <c r="CJ51" s="4" t="s">
        <v>57</v>
      </c>
      <c r="CK51" s="4" t="s">
        <v>57</v>
      </c>
      <c r="CL51" s="4" t="s">
        <v>57</v>
      </c>
      <c r="CM51" s="4" t="s">
        <v>57</v>
      </c>
      <c r="CN51" s="4">
        <v>10.0422333333333</v>
      </c>
      <c r="CO51" s="4">
        <v>0</v>
      </c>
      <c r="CP51" s="4" t="s">
        <v>57</v>
      </c>
      <c r="CQ51" s="4" t="s">
        <v>57</v>
      </c>
      <c r="CR51" s="4" t="s">
        <v>57</v>
      </c>
      <c r="CS51" s="4" t="s">
        <v>57</v>
      </c>
      <c r="CT51" s="4" t="s">
        <v>57</v>
      </c>
      <c r="CU51" s="4" t="s">
        <v>57</v>
      </c>
      <c r="CV51" s="4">
        <v>10.0422333333333</v>
      </c>
      <c r="CW51" s="4">
        <v>0</v>
      </c>
      <c r="CX51" s="4">
        <v>10.14415</v>
      </c>
      <c r="CY51" s="4">
        <v>0</v>
      </c>
      <c r="CZ51" s="4">
        <v>0</v>
      </c>
      <c r="DA51" s="4" t="s">
        <v>57</v>
      </c>
      <c r="DB51" s="4" t="s">
        <v>57</v>
      </c>
      <c r="DC51" s="4" t="s">
        <v>57</v>
      </c>
      <c r="DD51" s="4">
        <v>10.0422333333333</v>
      </c>
      <c r="DE51" s="4">
        <v>0</v>
      </c>
      <c r="DF51" s="4" t="s">
        <v>57</v>
      </c>
      <c r="DG51" s="4" t="s">
        <v>57</v>
      </c>
      <c r="DH51" s="4" t="s">
        <v>57</v>
      </c>
      <c r="DI51" s="4" t="s">
        <v>57</v>
      </c>
      <c r="DJ51" s="4" t="s">
        <v>57</v>
      </c>
      <c r="DK51" s="4" t="s">
        <v>57</v>
      </c>
      <c r="DL51" s="4">
        <v>10.0422333333333</v>
      </c>
      <c r="DM51" s="4">
        <v>0</v>
      </c>
      <c r="DN51" s="4">
        <v>12.0064833333333</v>
      </c>
      <c r="DO51" s="4">
        <v>0</v>
      </c>
      <c r="DP51" s="4">
        <v>0</v>
      </c>
      <c r="DQ51" s="4">
        <v>0</v>
      </c>
      <c r="DR51" s="4">
        <v>0</v>
      </c>
      <c r="DS51" s="4" t="s">
        <v>57</v>
      </c>
      <c r="DT51" s="4">
        <v>14.4630333333333</v>
      </c>
      <c r="DU51" s="4">
        <v>526.93420799852299</v>
      </c>
      <c r="DV51" s="4" t="s">
        <v>57</v>
      </c>
      <c r="DW51" s="4" t="s">
        <v>57</v>
      </c>
      <c r="DX51" s="4" t="s">
        <v>57</v>
      </c>
      <c r="DY51" s="4" t="s">
        <v>57</v>
      </c>
      <c r="DZ51" s="4" t="s">
        <v>57</v>
      </c>
      <c r="EA51" s="4" t="s">
        <v>57</v>
      </c>
      <c r="EB51" s="4">
        <v>10.0422333333333</v>
      </c>
      <c r="EC51" s="4">
        <v>0</v>
      </c>
      <c r="ED51" s="4">
        <v>12.340033333333301</v>
      </c>
      <c r="EE51" s="4">
        <v>0</v>
      </c>
      <c r="EF51" s="4">
        <v>0</v>
      </c>
      <c r="EG51" s="4">
        <v>0.82429590229412297</v>
      </c>
      <c r="EH51" s="4">
        <v>0.82429590229412297</v>
      </c>
      <c r="EI51" s="4" t="s">
        <v>57</v>
      </c>
      <c r="EJ51" s="4">
        <v>14.4630333333333</v>
      </c>
      <c r="EK51" s="4">
        <v>526.93420799852299</v>
      </c>
      <c r="EL51" s="4">
        <v>12.698366666666701</v>
      </c>
      <c r="EM51" s="4">
        <v>118.5655</v>
      </c>
      <c r="EN51" s="4">
        <v>0.225010064255181</v>
      </c>
      <c r="EO51" s="4">
        <v>42419708.819209501</v>
      </c>
      <c r="EP51" s="4">
        <v>42419708.819209501</v>
      </c>
      <c r="EQ51" s="4" t="s">
        <v>57</v>
      </c>
      <c r="ER51" s="4">
        <v>14.4630333333333</v>
      </c>
      <c r="ES51" s="4">
        <v>526.93420799852299</v>
      </c>
      <c r="ET51" s="4" t="s">
        <v>57</v>
      </c>
      <c r="EU51" s="4" t="s">
        <v>57</v>
      </c>
      <c r="EV51" s="4" t="s">
        <v>57</v>
      </c>
      <c r="EW51" s="4" t="s">
        <v>57</v>
      </c>
      <c r="EX51" s="4" t="s">
        <v>57</v>
      </c>
      <c r="EY51" s="4" t="s">
        <v>57</v>
      </c>
      <c r="EZ51" s="4">
        <v>10.0422333333333</v>
      </c>
      <c r="FA51" s="4">
        <v>0</v>
      </c>
      <c r="FB51" s="4">
        <v>14.4630333333333</v>
      </c>
      <c r="FC51" s="4">
        <v>0</v>
      </c>
      <c r="FD51" s="4">
        <v>0</v>
      </c>
      <c r="FE51" s="4" t="s">
        <v>57</v>
      </c>
      <c r="FF51" s="4" t="s">
        <v>57</v>
      </c>
      <c r="FG51" s="4" t="s">
        <v>57</v>
      </c>
      <c r="FH51" s="4">
        <v>14.4630333333333</v>
      </c>
      <c r="FI51" s="4">
        <v>526.93420799852299</v>
      </c>
      <c r="FJ51" s="4">
        <v>14.4819</v>
      </c>
      <c r="FK51" s="4">
        <v>0</v>
      </c>
      <c r="FL51" s="4">
        <v>0</v>
      </c>
      <c r="FM51" s="4">
        <v>0</v>
      </c>
      <c r="FN51" s="4">
        <v>0</v>
      </c>
      <c r="FO51" s="4" t="s">
        <v>57</v>
      </c>
      <c r="FP51" s="4">
        <v>14.4630333333333</v>
      </c>
      <c r="FQ51" s="4">
        <v>526.93420799852299</v>
      </c>
      <c r="FR51" s="4">
        <v>14.519600000000001</v>
      </c>
      <c r="FS51" s="4">
        <v>0</v>
      </c>
      <c r="FT51" s="4">
        <v>0</v>
      </c>
      <c r="FU51" s="4">
        <v>0</v>
      </c>
      <c r="FV51" s="4">
        <v>0</v>
      </c>
      <c r="FW51" s="4" t="s">
        <v>57</v>
      </c>
      <c r="FX51" s="4">
        <v>14.4630333333333</v>
      </c>
      <c r="FY51" s="4">
        <v>526.93420799852299</v>
      </c>
      <c r="FZ51" s="4">
        <v>15.926066666666699</v>
      </c>
      <c r="GA51" s="4">
        <v>0</v>
      </c>
      <c r="GB51" s="4">
        <v>0</v>
      </c>
      <c r="GC51" s="4">
        <v>0</v>
      </c>
      <c r="GD51" s="4">
        <v>0</v>
      </c>
      <c r="GE51" s="4" t="s">
        <v>57</v>
      </c>
      <c r="GF51" s="4">
        <v>17.268416666666699</v>
      </c>
      <c r="GG51" s="4">
        <v>17.980761935098599</v>
      </c>
      <c r="GH51" s="4">
        <v>17.536149999999999</v>
      </c>
      <c r="GI51" s="4">
        <v>0</v>
      </c>
      <c r="GJ51" s="4">
        <v>0</v>
      </c>
      <c r="GK51" s="4">
        <v>0.41588924532450799</v>
      </c>
      <c r="GL51" s="4">
        <v>0.41588924532450799</v>
      </c>
      <c r="GM51" s="4" t="s">
        <v>57</v>
      </c>
      <c r="GN51" s="4">
        <v>17.268416666666699</v>
      </c>
      <c r="GO51" s="4">
        <v>17.980761935098599</v>
      </c>
      <c r="GP51" s="4">
        <v>19.281966666666701</v>
      </c>
      <c r="GQ51" s="4">
        <v>0</v>
      </c>
      <c r="GR51" s="4">
        <v>0</v>
      </c>
      <c r="GS51" s="4">
        <v>0</v>
      </c>
      <c r="GT51" s="4">
        <v>0</v>
      </c>
      <c r="GU51" s="4" t="s">
        <v>57</v>
      </c>
      <c r="GV51" s="4">
        <v>17.268416666666699</v>
      </c>
      <c r="GW51" s="4">
        <v>17.980761935098599</v>
      </c>
      <c r="GX51" s="4">
        <v>19.576083333333301</v>
      </c>
      <c r="GY51" s="4">
        <v>0</v>
      </c>
      <c r="GZ51" s="4">
        <v>0</v>
      </c>
      <c r="HA51" s="4">
        <v>0.37716143925808698</v>
      </c>
      <c r="HB51" s="4">
        <v>0.37716143925808698</v>
      </c>
      <c r="HC51" s="4" t="s">
        <v>57</v>
      </c>
      <c r="HD51" s="4">
        <v>17.268416666666699</v>
      </c>
      <c r="HE51" s="4">
        <v>17.980761935098599</v>
      </c>
      <c r="HF51" s="4">
        <v>19.281966666666701</v>
      </c>
      <c r="HG51" s="4">
        <v>0</v>
      </c>
      <c r="HH51" s="4">
        <v>0</v>
      </c>
      <c r="HI51" s="4">
        <v>0</v>
      </c>
      <c r="HJ51" s="4">
        <v>0</v>
      </c>
      <c r="HK51" s="4" t="s">
        <v>57</v>
      </c>
      <c r="HL51" s="4">
        <v>17.268416666666699</v>
      </c>
      <c r="HM51" s="4">
        <v>17.980761935098599</v>
      </c>
    </row>
    <row r="52" spans="1:221" x14ac:dyDescent="0.2">
      <c r="A52" s="2"/>
      <c r="B52" s="2"/>
      <c r="C52" s="2" t="s">
        <v>158</v>
      </c>
      <c r="D52" s="2" t="s">
        <v>47</v>
      </c>
      <c r="E52" s="2" t="s">
        <v>106</v>
      </c>
      <c r="F52" s="2" t="s">
        <v>57</v>
      </c>
      <c r="G52" s="3">
        <v>42529.237500000003</v>
      </c>
      <c r="H52" s="4">
        <v>3.2774000000000001</v>
      </c>
      <c r="I52" s="4">
        <v>162937.14257085</v>
      </c>
      <c r="J52" s="4">
        <v>0</v>
      </c>
      <c r="K52" s="4">
        <v>0</v>
      </c>
      <c r="L52" s="4">
        <v>0</v>
      </c>
      <c r="M52" s="4" t="s">
        <v>57</v>
      </c>
      <c r="N52" s="4">
        <v>4.9581166666666698</v>
      </c>
      <c r="O52" s="4">
        <v>0</v>
      </c>
      <c r="P52" s="4">
        <v>0</v>
      </c>
      <c r="Q52" s="4" t="s">
        <v>195</v>
      </c>
      <c r="R52" s="4" t="s">
        <v>195</v>
      </c>
      <c r="S52" s="4" t="s">
        <v>57</v>
      </c>
      <c r="T52" s="4">
        <v>4.9284166666666698</v>
      </c>
      <c r="U52" s="4">
        <v>347560.23805882997</v>
      </c>
      <c r="V52" s="4">
        <v>4.9581166666666698</v>
      </c>
      <c r="W52" s="4">
        <v>144792.454801457</v>
      </c>
      <c r="X52" s="4">
        <v>0.41659671891739403</v>
      </c>
      <c r="Y52" s="4">
        <v>475.10490254754399</v>
      </c>
      <c r="Z52" s="4">
        <v>475.10490254754399</v>
      </c>
      <c r="AA52" s="4" t="s">
        <v>57</v>
      </c>
      <c r="AB52" s="4">
        <v>4.9284166666666698</v>
      </c>
      <c r="AC52" s="4">
        <v>347560.23805882997</v>
      </c>
      <c r="AD52" s="4">
        <v>6.0125833333333301</v>
      </c>
      <c r="AE52" s="4">
        <v>93780.747384615097</v>
      </c>
      <c r="AF52" s="4">
        <v>0.26982588085562698</v>
      </c>
      <c r="AG52" s="4">
        <v>507.69694518107502</v>
      </c>
      <c r="AH52" s="4">
        <v>507.69694518107502</v>
      </c>
      <c r="AI52" s="4" t="s">
        <v>57</v>
      </c>
      <c r="AJ52" s="4">
        <v>4.9284166666666698</v>
      </c>
      <c r="AK52" s="4">
        <v>347560.23805882997</v>
      </c>
      <c r="AL52" s="4">
        <v>6.1561500000000002</v>
      </c>
      <c r="AM52" s="4">
        <v>84982.207098994593</v>
      </c>
      <c r="AN52" s="4">
        <v>0.244510728769297</v>
      </c>
      <c r="AO52" s="4">
        <v>483.18703424362502</v>
      </c>
      <c r="AP52" s="4">
        <v>483.18703424362502</v>
      </c>
      <c r="AQ52" s="4" t="s">
        <v>57</v>
      </c>
      <c r="AR52" s="4">
        <v>4.9284166666666698</v>
      </c>
      <c r="AS52" s="4">
        <v>347560.23805882997</v>
      </c>
      <c r="AT52" s="4">
        <v>6.6486666666666698</v>
      </c>
      <c r="AU52" s="4">
        <v>0</v>
      </c>
      <c r="AV52" s="4">
        <v>0</v>
      </c>
      <c r="AW52" s="4" t="s">
        <v>195</v>
      </c>
      <c r="AX52" s="4" t="s">
        <v>195</v>
      </c>
      <c r="AY52" s="4" t="s">
        <v>57</v>
      </c>
      <c r="AZ52" s="4">
        <v>10.01895</v>
      </c>
      <c r="BA52" s="4">
        <v>275268.03376003099</v>
      </c>
      <c r="BB52" s="4">
        <v>7.4031833333333301</v>
      </c>
      <c r="BC52" s="4">
        <v>98993.297291018898</v>
      </c>
      <c r="BD52" s="4">
        <v>0.55453864235833805</v>
      </c>
      <c r="BE52" s="4">
        <v>509.29692177632398</v>
      </c>
      <c r="BF52" s="4">
        <v>509.29692177632398</v>
      </c>
      <c r="BG52" s="4" t="s">
        <v>57</v>
      </c>
      <c r="BH52" s="4">
        <v>7.6346333333333298</v>
      </c>
      <c r="BI52" s="4">
        <v>178514.696234731</v>
      </c>
      <c r="BJ52" s="4">
        <v>7.6855500000000001</v>
      </c>
      <c r="BK52" s="4">
        <v>79068.070731548607</v>
      </c>
      <c r="BL52" s="4">
        <v>0.44292191286918497</v>
      </c>
      <c r="BM52" s="4">
        <v>505.25697598147002</v>
      </c>
      <c r="BN52" s="4">
        <v>505.25697598147002</v>
      </c>
      <c r="BO52" s="4" t="s">
        <v>57</v>
      </c>
      <c r="BP52" s="4">
        <v>7.6346333333333298</v>
      </c>
      <c r="BQ52" s="4">
        <v>178514.696234731</v>
      </c>
      <c r="BR52" s="4">
        <v>8.5233833333333298</v>
      </c>
      <c r="BS52" s="4">
        <v>89530.028295997006</v>
      </c>
      <c r="BT52" s="4">
        <v>0.501527494286929</v>
      </c>
      <c r="BU52" s="4">
        <v>495.33650793213297</v>
      </c>
      <c r="BV52" s="4">
        <v>495.33650793213297</v>
      </c>
      <c r="BW52" s="4" t="s">
        <v>57</v>
      </c>
      <c r="BX52" s="4">
        <v>7.6346333333333298</v>
      </c>
      <c r="BY52" s="4">
        <v>178514.696234731</v>
      </c>
      <c r="BZ52" s="4">
        <v>8.6946666666666701</v>
      </c>
      <c r="CA52" s="4">
        <v>889.90250000000299</v>
      </c>
      <c r="CB52" s="4">
        <v>3.2328581268386198E-3</v>
      </c>
      <c r="CC52" s="4">
        <v>474.97431901329497</v>
      </c>
      <c r="CD52" s="4">
        <v>474.97431901329497</v>
      </c>
      <c r="CE52" s="4" t="s">
        <v>57</v>
      </c>
      <c r="CF52" s="4">
        <v>10.01895</v>
      </c>
      <c r="CG52" s="4">
        <v>275268.03376003099</v>
      </c>
      <c r="CH52" s="4">
        <v>9.8567999999999998</v>
      </c>
      <c r="CI52" s="4">
        <v>4486.9436718494699</v>
      </c>
      <c r="CJ52" s="4">
        <v>1.6300271450193301E-2</v>
      </c>
      <c r="CK52" s="4">
        <v>478.86692413625298</v>
      </c>
      <c r="CL52" s="4">
        <v>478.86692413625298</v>
      </c>
      <c r="CM52" s="4" t="s">
        <v>57</v>
      </c>
      <c r="CN52" s="4">
        <v>10.01895</v>
      </c>
      <c r="CO52" s="4">
        <v>275268.03376003099</v>
      </c>
      <c r="CP52" s="4">
        <v>10.0560166666667</v>
      </c>
      <c r="CQ52" s="4">
        <v>127554.278095449</v>
      </c>
      <c r="CR52" s="4">
        <v>0.46338209472824599</v>
      </c>
      <c r="CS52" s="4">
        <v>445.54955160148302</v>
      </c>
      <c r="CT52" s="4">
        <v>445.54955160148302</v>
      </c>
      <c r="CU52" s="4" t="s">
        <v>57</v>
      </c>
      <c r="CV52" s="4">
        <v>10.01895</v>
      </c>
      <c r="CW52" s="4">
        <v>275268.03376003099</v>
      </c>
      <c r="CX52" s="4">
        <v>10.01895</v>
      </c>
      <c r="CY52" s="4">
        <v>0</v>
      </c>
      <c r="CZ52" s="4">
        <v>0</v>
      </c>
      <c r="DA52" s="4" t="s">
        <v>57</v>
      </c>
      <c r="DB52" s="4" t="s">
        <v>57</v>
      </c>
      <c r="DC52" s="4" t="s">
        <v>57</v>
      </c>
      <c r="DD52" s="4">
        <v>10.01895</v>
      </c>
      <c r="DE52" s="4">
        <v>275268.03376003099</v>
      </c>
      <c r="DF52" s="4">
        <v>10.1394</v>
      </c>
      <c r="DG52" s="4">
        <v>101534.19496240299</v>
      </c>
      <c r="DH52" s="4">
        <v>0.36885574243944802</v>
      </c>
      <c r="DI52" s="4">
        <v>531.94370195921101</v>
      </c>
      <c r="DJ52" s="4">
        <v>531.94370195921101</v>
      </c>
      <c r="DK52" s="4" t="s">
        <v>57</v>
      </c>
      <c r="DL52" s="4">
        <v>10.01895</v>
      </c>
      <c r="DM52" s="4">
        <v>275268.03376003099</v>
      </c>
      <c r="DN52" s="4">
        <v>11.978566666666699</v>
      </c>
      <c r="DO52" s="4">
        <v>116362.52250000001</v>
      </c>
      <c r="DP52" s="4">
        <v>0.42548345406508398</v>
      </c>
      <c r="DQ52" s="4">
        <v>492.02351511012898</v>
      </c>
      <c r="DR52" s="4">
        <v>492.02351511012898</v>
      </c>
      <c r="DS52" s="4" t="s">
        <v>57</v>
      </c>
      <c r="DT52" s="4">
        <v>14.428983333333299</v>
      </c>
      <c r="DU52" s="4">
        <v>273483.07293331501</v>
      </c>
      <c r="DV52" s="4">
        <v>12.298216666666701</v>
      </c>
      <c r="DW52" s="4">
        <v>40.449957004161</v>
      </c>
      <c r="DX52" s="4">
        <v>1.4694752765743901E-4</v>
      </c>
      <c r="DY52" s="4">
        <v>11864.910690806</v>
      </c>
      <c r="DZ52" s="4">
        <v>11864.910690806</v>
      </c>
      <c r="EA52" s="4" t="s">
        <v>57</v>
      </c>
      <c r="EB52" s="4">
        <v>10.01895</v>
      </c>
      <c r="EC52" s="4">
        <v>275268.03376003099</v>
      </c>
      <c r="ED52" s="4">
        <v>12.3260166666667</v>
      </c>
      <c r="EE52" s="4">
        <v>123543.594999999</v>
      </c>
      <c r="EF52" s="4">
        <v>0.451741285758198</v>
      </c>
      <c r="EG52" s="4">
        <v>446.93469198998901</v>
      </c>
      <c r="EH52" s="4">
        <v>446.93469198998901</v>
      </c>
      <c r="EI52" s="4" t="s">
        <v>57</v>
      </c>
      <c r="EJ52" s="4">
        <v>14.428983333333299</v>
      </c>
      <c r="EK52" s="4">
        <v>273483.07293331501</v>
      </c>
      <c r="EL52" s="4">
        <v>12.6944833333333</v>
      </c>
      <c r="EM52" s="4">
        <v>59.503807692308101</v>
      </c>
      <c r="EN52" s="4">
        <v>2.1757766231776001E-4</v>
      </c>
      <c r="EO52" s="4">
        <v>25002.401366163798</v>
      </c>
      <c r="EP52" s="4">
        <v>25002.401366163798</v>
      </c>
      <c r="EQ52" s="4" t="s">
        <v>57</v>
      </c>
      <c r="ER52" s="4">
        <v>14.428983333333299</v>
      </c>
      <c r="ES52" s="4">
        <v>273483.07293331501</v>
      </c>
      <c r="ET52" s="4" t="s">
        <v>57</v>
      </c>
      <c r="EU52" s="4" t="s">
        <v>57</v>
      </c>
      <c r="EV52" s="4" t="s">
        <v>57</v>
      </c>
      <c r="EW52" s="4" t="s">
        <v>57</v>
      </c>
      <c r="EX52" s="4" t="s">
        <v>57</v>
      </c>
      <c r="EY52" s="4" t="s">
        <v>57</v>
      </c>
      <c r="EZ52" s="4">
        <v>10.01895</v>
      </c>
      <c r="FA52" s="4">
        <v>275268.03376003099</v>
      </c>
      <c r="FB52" s="4">
        <v>14.428983333333299</v>
      </c>
      <c r="FC52" s="4">
        <v>0</v>
      </c>
      <c r="FD52" s="4">
        <v>0</v>
      </c>
      <c r="FE52" s="4" t="s">
        <v>57</v>
      </c>
      <c r="FF52" s="4" t="s">
        <v>57</v>
      </c>
      <c r="FG52" s="4" t="s">
        <v>57</v>
      </c>
      <c r="FH52" s="4">
        <v>14.428983333333299</v>
      </c>
      <c r="FI52" s="4">
        <v>273483.07293331501</v>
      </c>
      <c r="FJ52" s="4">
        <v>14.417683333333301</v>
      </c>
      <c r="FK52" s="4">
        <v>94353.1761520008</v>
      </c>
      <c r="FL52" s="4">
        <v>0.34500554326814697</v>
      </c>
      <c r="FM52" s="4">
        <v>510.53518562437802</v>
      </c>
      <c r="FN52" s="4">
        <v>510.53518562437802</v>
      </c>
      <c r="FO52" s="4" t="s">
        <v>57</v>
      </c>
      <c r="FP52" s="4">
        <v>14.428983333333299</v>
      </c>
      <c r="FQ52" s="4">
        <v>273483.07293331501</v>
      </c>
      <c r="FR52" s="4">
        <v>14.478</v>
      </c>
      <c r="FS52" s="4">
        <v>121717.29503665899</v>
      </c>
      <c r="FT52" s="4">
        <v>0.44506335888048898</v>
      </c>
      <c r="FU52" s="4">
        <v>478.211896827918</v>
      </c>
      <c r="FV52" s="4">
        <v>478.211896827918</v>
      </c>
      <c r="FW52" s="4" t="s">
        <v>57</v>
      </c>
      <c r="FX52" s="4">
        <v>14.428983333333299</v>
      </c>
      <c r="FY52" s="4">
        <v>273483.07293331501</v>
      </c>
      <c r="FZ52" s="4">
        <v>16.419899999999998</v>
      </c>
      <c r="GA52" s="4">
        <v>216590.183378313</v>
      </c>
      <c r="GB52" s="4">
        <v>0.97070269075360505</v>
      </c>
      <c r="GC52" s="4">
        <v>485.70533156137202</v>
      </c>
      <c r="GD52" s="4">
        <v>485.70533156137202</v>
      </c>
      <c r="GE52" s="4" t="s">
        <v>57</v>
      </c>
      <c r="GF52" s="4">
        <v>17.109933333333299</v>
      </c>
      <c r="GG52" s="4">
        <v>223127.210258543</v>
      </c>
      <c r="GH52" s="4">
        <v>17.000583333333299</v>
      </c>
      <c r="GI52" s="4">
        <v>82924.726812751906</v>
      </c>
      <c r="GJ52" s="4">
        <v>0.37164775518263699</v>
      </c>
      <c r="GK52" s="4">
        <v>480.775317234932</v>
      </c>
      <c r="GL52" s="4">
        <v>480.775317234932</v>
      </c>
      <c r="GM52" s="4" t="s">
        <v>57</v>
      </c>
      <c r="GN52" s="4">
        <v>17.109933333333299</v>
      </c>
      <c r="GO52" s="4">
        <v>223127.210258543</v>
      </c>
      <c r="GP52" s="4">
        <v>18.934950000000001</v>
      </c>
      <c r="GQ52" s="4">
        <v>129802.55853628</v>
      </c>
      <c r="GR52" s="4">
        <v>0.58174239881309997</v>
      </c>
      <c r="GS52" s="4">
        <v>454.41936374396698</v>
      </c>
      <c r="GT52" s="4">
        <v>454.41936374396698</v>
      </c>
      <c r="GU52" s="4" t="s">
        <v>57</v>
      </c>
      <c r="GV52" s="4">
        <v>17.109933333333299</v>
      </c>
      <c r="GW52" s="4">
        <v>223127.210258543</v>
      </c>
      <c r="GX52" s="4">
        <v>19.006599999999999</v>
      </c>
      <c r="GY52" s="4">
        <v>109646.68857939899</v>
      </c>
      <c r="GZ52" s="4">
        <v>0.49140886247064303</v>
      </c>
      <c r="HA52" s="4">
        <v>385.89234310721201</v>
      </c>
      <c r="HB52" s="4">
        <v>385.89234310721201</v>
      </c>
      <c r="HC52" s="4" t="s">
        <v>57</v>
      </c>
      <c r="HD52" s="4">
        <v>17.109933333333299</v>
      </c>
      <c r="HE52" s="4">
        <v>223127.210258543</v>
      </c>
      <c r="HF52" s="4">
        <v>19.342183333333299</v>
      </c>
      <c r="HG52" s="4">
        <v>124252.349816216</v>
      </c>
      <c r="HH52" s="4">
        <v>0.55686776019940198</v>
      </c>
      <c r="HI52" s="4">
        <v>456.84222863532602</v>
      </c>
      <c r="HJ52" s="4">
        <v>456.84222863532602</v>
      </c>
      <c r="HK52" s="4" t="s">
        <v>57</v>
      </c>
      <c r="HL52" s="4">
        <v>17.109933333333299</v>
      </c>
      <c r="HM52" s="4">
        <v>223127.210258543</v>
      </c>
    </row>
    <row r="53" spans="1:221" x14ac:dyDescent="0.2">
      <c r="A53" s="2"/>
      <c r="B53" s="2"/>
      <c r="C53" s="2" t="s">
        <v>154</v>
      </c>
      <c r="D53" s="2" t="s">
        <v>191</v>
      </c>
      <c r="E53" s="2" t="s">
        <v>106</v>
      </c>
      <c r="F53" s="2" t="s">
        <v>57</v>
      </c>
      <c r="G53" s="3">
        <v>42529.258333333302</v>
      </c>
      <c r="H53" s="4">
        <v>3.27253333333333</v>
      </c>
      <c r="I53" s="4">
        <v>162240.638072164</v>
      </c>
      <c r="J53" s="4">
        <v>0</v>
      </c>
      <c r="K53" s="4">
        <v>0</v>
      </c>
      <c r="L53" s="4">
        <v>0</v>
      </c>
      <c r="M53" s="4" t="s">
        <v>57</v>
      </c>
      <c r="N53" s="4">
        <v>4.0349166666666703</v>
      </c>
      <c r="O53" s="4">
        <v>3596.39293300912</v>
      </c>
      <c r="P53" s="4">
        <v>1.0178683303953299E-2</v>
      </c>
      <c r="Q53" s="4" t="s">
        <v>196</v>
      </c>
      <c r="R53" s="4" t="s">
        <v>196</v>
      </c>
      <c r="S53" s="4" t="s">
        <v>57</v>
      </c>
      <c r="T53" s="4">
        <v>4.92601666666667</v>
      </c>
      <c r="U53" s="4">
        <v>353325.94851559098</v>
      </c>
      <c r="V53" s="4">
        <v>4.9557333333333302</v>
      </c>
      <c r="W53" s="4">
        <v>8114.0477037329601</v>
      </c>
      <c r="X53" s="4">
        <v>2.2964765927388199E-2</v>
      </c>
      <c r="Y53" s="4">
        <v>23.949266388062799</v>
      </c>
      <c r="Z53" s="4">
        <v>23.949266388062799</v>
      </c>
      <c r="AA53" s="4" t="s">
        <v>57</v>
      </c>
      <c r="AB53" s="4">
        <v>4.92601666666667</v>
      </c>
      <c r="AC53" s="4">
        <v>353325.94851559098</v>
      </c>
      <c r="AD53" s="4">
        <v>6.0126666666666697</v>
      </c>
      <c r="AE53" s="4">
        <v>4932.3040761862003</v>
      </c>
      <c r="AF53" s="4">
        <v>1.3959642921523401E-2</v>
      </c>
      <c r="AG53" s="4">
        <v>24.072217459199599</v>
      </c>
      <c r="AH53" s="4">
        <v>24.072217459199599</v>
      </c>
      <c r="AI53" s="4" t="s">
        <v>57</v>
      </c>
      <c r="AJ53" s="4">
        <v>4.92601666666667</v>
      </c>
      <c r="AK53" s="4">
        <v>353325.94851559098</v>
      </c>
      <c r="AL53" s="4">
        <v>6.1562333333333301</v>
      </c>
      <c r="AM53" s="4">
        <v>3143.6753789158802</v>
      </c>
      <c r="AN53" s="4">
        <v>8.8973804276850799E-3</v>
      </c>
      <c r="AO53" s="4">
        <v>17.676300972889798</v>
      </c>
      <c r="AP53" s="4">
        <v>17.676300972889798</v>
      </c>
      <c r="AQ53" s="4" t="s">
        <v>57</v>
      </c>
      <c r="AR53" s="4">
        <v>4.92601666666667</v>
      </c>
      <c r="AS53" s="4">
        <v>353325.94851559098</v>
      </c>
      <c r="AT53" s="4">
        <v>6.6256166666666703</v>
      </c>
      <c r="AU53" s="4">
        <v>71727.805000000095</v>
      </c>
      <c r="AV53" s="4">
        <v>0.22698998158140099</v>
      </c>
      <c r="AW53" s="4" t="s">
        <v>196</v>
      </c>
      <c r="AX53" s="4" t="s">
        <v>196</v>
      </c>
      <c r="AY53" s="4" t="s">
        <v>57</v>
      </c>
      <c r="AZ53" s="4">
        <v>10.019033333333301</v>
      </c>
      <c r="BA53" s="4">
        <v>315995.46596851799</v>
      </c>
      <c r="BB53" s="4">
        <v>7.4032666666666698</v>
      </c>
      <c r="BC53" s="4">
        <v>1561.30645625691</v>
      </c>
      <c r="BD53" s="4">
        <v>8.2151548404263194E-3</v>
      </c>
      <c r="BE53" s="4">
        <v>7.4013686988417904</v>
      </c>
      <c r="BF53" s="4">
        <v>7.4013686988417904</v>
      </c>
      <c r="BG53" s="4" t="s">
        <v>57</v>
      </c>
      <c r="BH53" s="4">
        <v>7.6347166666666704</v>
      </c>
      <c r="BI53" s="4">
        <v>190051.98156141999</v>
      </c>
      <c r="BJ53" s="4">
        <v>7.68563333333333</v>
      </c>
      <c r="BK53" s="4">
        <v>3629.7301612278702</v>
      </c>
      <c r="BL53" s="4">
        <v>1.9098617817119901E-2</v>
      </c>
      <c r="BM53" s="4">
        <v>19.361924492078298</v>
      </c>
      <c r="BN53" s="4">
        <v>19.361924492078298</v>
      </c>
      <c r="BO53" s="4" t="s">
        <v>57</v>
      </c>
      <c r="BP53" s="4">
        <v>7.6347166666666704</v>
      </c>
      <c r="BQ53" s="4">
        <v>190051.98156141999</v>
      </c>
      <c r="BR53" s="4">
        <v>8.5234666666666694</v>
      </c>
      <c r="BS53" s="4">
        <v>4989.6048850704101</v>
      </c>
      <c r="BT53" s="4">
        <v>2.6253895613595001E-2</v>
      </c>
      <c r="BU53" s="4">
        <v>23.943485376358499</v>
      </c>
      <c r="BV53" s="4">
        <v>23.943485376358499</v>
      </c>
      <c r="BW53" s="4" t="s">
        <v>57</v>
      </c>
      <c r="BX53" s="4">
        <v>7.6347166666666704</v>
      </c>
      <c r="BY53" s="4">
        <v>190051.98156141999</v>
      </c>
      <c r="BZ53" s="4">
        <v>8.7502833333333303</v>
      </c>
      <c r="CA53" s="4">
        <v>186.096710461849</v>
      </c>
      <c r="CB53" s="4">
        <v>5.8892209067452201E-4</v>
      </c>
      <c r="CC53" s="4">
        <v>162.88479566552999</v>
      </c>
      <c r="CD53" s="4">
        <v>162.88479566552999</v>
      </c>
      <c r="CE53" s="4" t="s">
        <v>57</v>
      </c>
      <c r="CF53" s="4">
        <v>10.019033333333301</v>
      </c>
      <c r="CG53" s="4">
        <v>315995.46596851799</v>
      </c>
      <c r="CH53" s="4">
        <v>9.8522499999999997</v>
      </c>
      <c r="CI53" s="4">
        <v>1456.7304125836699</v>
      </c>
      <c r="CJ53" s="4">
        <v>4.60997251374742E-3</v>
      </c>
      <c r="CK53" s="4">
        <v>126.559384050068</v>
      </c>
      <c r="CL53" s="4">
        <v>126.559384050068</v>
      </c>
      <c r="CM53" s="4" t="s">
        <v>57</v>
      </c>
      <c r="CN53" s="4">
        <v>10.019033333333301</v>
      </c>
      <c r="CO53" s="4">
        <v>315995.46596851799</v>
      </c>
      <c r="CP53" s="4">
        <v>10.056100000000001</v>
      </c>
      <c r="CQ53" s="4">
        <v>24940.751719632401</v>
      </c>
      <c r="CR53" s="4">
        <v>7.8927561961022699E-2</v>
      </c>
      <c r="CS53" s="4">
        <v>76.1353398333044</v>
      </c>
      <c r="CT53" s="4">
        <v>76.1353398333044</v>
      </c>
      <c r="CU53" s="4" t="s">
        <v>57</v>
      </c>
      <c r="CV53" s="4">
        <v>10.019033333333301</v>
      </c>
      <c r="CW53" s="4">
        <v>315995.46596851799</v>
      </c>
      <c r="CX53" s="4">
        <v>10.107049999999999</v>
      </c>
      <c r="CY53" s="4">
        <v>119734.335766113</v>
      </c>
      <c r="CZ53" s="4">
        <v>0.378911562541351</v>
      </c>
      <c r="DA53" s="4" t="s">
        <v>57</v>
      </c>
      <c r="DB53" s="4" t="s">
        <v>57</v>
      </c>
      <c r="DC53" s="4" t="s">
        <v>57</v>
      </c>
      <c r="DD53" s="4">
        <v>10.019033333333301</v>
      </c>
      <c r="DE53" s="4">
        <v>315995.46596851799</v>
      </c>
      <c r="DF53" s="4">
        <v>10.139483333333301</v>
      </c>
      <c r="DG53" s="4">
        <v>2297.516306559</v>
      </c>
      <c r="DH53" s="4">
        <v>7.2707255451187501E-3</v>
      </c>
      <c r="DI53" s="4">
        <v>10.6998547269671</v>
      </c>
      <c r="DJ53" s="4">
        <v>10.6998547269671</v>
      </c>
      <c r="DK53" s="4" t="s">
        <v>57</v>
      </c>
      <c r="DL53" s="4">
        <v>10.019033333333301</v>
      </c>
      <c r="DM53" s="4">
        <v>315995.46596851799</v>
      </c>
      <c r="DN53" s="4">
        <v>11.97865</v>
      </c>
      <c r="DO53" s="4">
        <v>3326.4513028915198</v>
      </c>
      <c r="DP53" s="4">
        <v>1.0020307277081201E-2</v>
      </c>
      <c r="DQ53" s="4">
        <v>10.2152398617472</v>
      </c>
      <c r="DR53" s="4">
        <v>10.2152398617472</v>
      </c>
      <c r="DS53" s="4" t="s">
        <v>57</v>
      </c>
      <c r="DT53" s="4">
        <v>14.429066666666699</v>
      </c>
      <c r="DU53" s="4">
        <v>331970.98760632903</v>
      </c>
      <c r="DV53" s="4">
        <v>12.298299999999999</v>
      </c>
      <c r="DW53" s="4">
        <v>128635.579</v>
      </c>
      <c r="DX53" s="4">
        <v>0.4070804579608</v>
      </c>
      <c r="DY53" s="4">
        <v>34676698.117470801</v>
      </c>
      <c r="DZ53" s="4">
        <v>34676698.117470801</v>
      </c>
      <c r="EA53" s="4" t="s">
        <v>57</v>
      </c>
      <c r="EB53" s="4">
        <v>10.019033333333301</v>
      </c>
      <c r="EC53" s="4">
        <v>315995.46596851799</v>
      </c>
      <c r="ED53" s="4">
        <v>12.3261</v>
      </c>
      <c r="EE53" s="4">
        <v>3410.8125</v>
      </c>
      <c r="EF53" s="4">
        <v>1.02744294752792E-2</v>
      </c>
      <c r="EG53" s="4">
        <v>10.9706561029097</v>
      </c>
      <c r="EH53" s="4">
        <v>10.9706561029097</v>
      </c>
      <c r="EI53" s="4" t="s">
        <v>57</v>
      </c>
      <c r="EJ53" s="4">
        <v>14.429066666666699</v>
      </c>
      <c r="EK53" s="4">
        <v>331970.98760632903</v>
      </c>
      <c r="EL53" s="4">
        <v>12.6907833333333</v>
      </c>
      <c r="EM53" s="4">
        <v>110929.850422652</v>
      </c>
      <c r="EN53" s="4">
        <v>0.33415525622437697</v>
      </c>
      <c r="EO53" s="4">
        <v>63003930.474419102</v>
      </c>
      <c r="EP53" s="4">
        <v>63003930.474419102</v>
      </c>
      <c r="EQ53" s="4" t="s">
        <v>57</v>
      </c>
      <c r="ER53" s="4">
        <v>14.429066666666699</v>
      </c>
      <c r="ES53" s="4">
        <v>331970.98760632903</v>
      </c>
      <c r="ET53" s="4" t="s">
        <v>57</v>
      </c>
      <c r="EU53" s="4" t="s">
        <v>57</v>
      </c>
      <c r="EV53" s="4" t="s">
        <v>57</v>
      </c>
      <c r="EW53" s="4" t="s">
        <v>57</v>
      </c>
      <c r="EX53" s="4" t="s">
        <v>57</v>
      </c>
      <c r="EY53" s="4" t="s">
        <v>57</v>
      </c>
      <c r="EZ53" s="4">
        <v>10.019033333333301</v>
      </c>
      <c r="FA53" s="4">
        <v>315995.46596851799</v>
      </c>
      <c r="FB53" s="4">
        <v>14.3762833333333</v>
      </c>
      <c r="FC53" s="4">
        <v>122027.629507084</v>
      </c>
      <c r="FD53" s="4">
        <v>0.36758522299482199</v>
      </c>
      <c r="FE53" s="4" t="s">
        <v>57</v>
      </c>
      <c r="FF53" s="4" t="s">
        <v>57</v>
      </c>
      <c r="FG53" s="4" t="s">
        <v>57</v>
      </c>
      <c r="FH53" s="4">
        <v>14.429066666666699</v>
      </c>
      <c r="FI53" s="4">
        <v>331970.98760632903</v>
      </c>
      <c r="FJ53" s="4">
        <v>14.417766666666701</v>
      </c>
      <c r="FK53" s="4">
        <v>2949.05951176393</v>
      </c>
      <c r="FL53" s="4">
        <v>8.8834856715283104E-3</v>
      </c>
      <c r="FM53" s="4">
        <v>8.7635940576591693</v>
      </c>
      <c r="FN53" s="4">
        <v>8.7635940576591693</v>
      </c>
      <c r="FO53" s="4" t="s">
        <v>57</v>
      </c>
      <c r="FP53" s="4">
        <v>14.429066666666699</v>
      </c>
      <c r="FQ53" s="4">
        <v>331970.98760632903</v>
      </c>
      <c r="FR53" s="4">
        <v>14.4780833333333</v>
      </c>
      <c r="FS53" s="4">
        <v>2476.23589870866</v>
      </c>
      <c r="FT53" s="4">
        <v>7.4591936981105401E-3</v>
      </c>
      <c r="FU53" s="4">
        <v>6.34166692529746</v>
      </c>
      <c r="FV53" s="4">
        <v>6.34166692529746</v>
      </c>
      <c r="FW53" s="4" t="s">
        <v>57</v>
      </c>
      <c r="FX53" s="4">
        <v>14.429066666666699</v>
      </c>
      <c r="FY53" s="4">
        <v>331970.98760632903</v>
      </c>
      <c r="FZ53" s="4">
        <v>16.487866666666701</v>
      </c>
      <c r="GA53" s="4">
        <v>4131.79899999995</v>
      </c>
      <c r="GB53" s="4">
        <v>1.37685023730149E-2</v>
      </c>
      <c r="GC53" s="4">
        <v>6.4468577427938998</v>
      </c>
      <c r="GD53" s="4">
        <v>6.4468577427938998</v>
      </c>
      <c r="GE53" s="4" t="s">
        <v>57</v>
      </c>
      <c r="GF53" s="4">
        <v>17.110016666666699</v>
      </c>
      <c r="GG53" s="4">
        <v>300090.66259072098</v>
      </c>
      <c r="GH53" s="4">
        <v>17.004449999999999</v>
      </c>
      <c r="GI53" s="4">
        <v>1546.2327407965199</v>
      </c>
      <c r="GJ53" s="4">
        <v>5.1525519902808599E-3</v>
      </c>
      <c r="GK53" s="4">
        <v>7.0756279151349002</v>
      </c>
      <c r="GL53" s="4">
        <v>7.0756279151349002</v>
      </c>
      <c r="GM53" s="4" t="s">
        <v>57</v>
      </c>
      <c r="GN53" s="4">
        <v>17.110016666666699</v>
      </c>
      <c r="GO53" s="4">
        <v>300090.66259072098</v>
      </c>
      <c r="GP53" s="4">
        <v>18.965199999999999</v>
      </c>
      <c r="GQ53" s="4">
        <v>2433.8844485728</v>
      </c>
      <c r="GR53" s="4">
        <v>8.1104970996456992E-3</v>
      </c>
      <c r="GS53" s="4">
        <v>5.5048748095805804</v>
      </c>
      <c r="GT53" s="4">
        <v>5.5048748095805804</v>
      </c>
      <c r="GU53" s="4" t="s">
        <v>57</v>
      </c>
      <c r="GV53" s="4">
        <v>17.110016666666699</v>
      </c>
      <c r="GW53" s="4">
        <v>300090.66259072098</v>
      </c>
      <c r="GX53" s="4">
        <v>19.029299999999999</v>
      </c>
      <c r="GY53" s="4">
        <v>1712.68808162962</v>
      </c>
      <c r="GZ53" s="4">
        <v>5.70723549624558E-3</v>
      </c>
      <c r="HA53" s="4">
        <v>4.85454493229257</v>
      </c>
      <c r="HB53" s="4">
        <v>4.85454493229257</v>
      </c>
      <c r="HC53" s="4" t="s">
        <v>57</v>
      </c>
      <c r="HD53" s="4">
        <v>17.110016666666699</v>
      </c>
      <c r="HE53" s="4">
        <v>300090.66259072098</v>
      </c>
      <c r="HF53" s="4">
        <v>19.368666666666702</v>
      </c>
      <c r="HG53" s="4">
        <v>2330.4813557479802</v>
      </c>
      <c r="HH53" s="4">
        <v>7.7659242564518203E-3</v>
      </c>
      <c r="HI53" s="4">
        <v>5.4338606123261703</v>
      </c>
      <c r="HJ53" s="4">
        <v>5.4338606123261703</v>
      </c>
      <c r="HK53" s="4" t="s">
        <v>57</v>
      </c>
      <c r="HL53" s="4">
        <v>17.110016666666699</v>
      </c>
      <c r="HM53" s="4">
        <v>300090.66259072098</v>
      </c>
    </row>
    <row r="54" spans="1:221" x14ac:dyDescent="0.2">
      <c r="A54" s="2"/>
      <c r="B54" s="2"/>
      <c r="C54" s="2" t="s">
        <v>177</v>
      </c>
      <c r="D54" s="2" t="s">
        <v>15</v>
      </c>
      <c r="E54" s="2" t="s">
        <v>106</v>
      </c>
      <c r="F54" s="2" t="s">
        <v>57</v>
      </c>
      <c r="G54" s="3">
        <v>42529.278472222199</v>
      </c>
      <c r="H54" s="4">
        <v>3.27498333333333</v>
      </c>
      <c r="I54" s="4">
        <v>213393.45926895301</v>
      </c>
      <c r="J54" s="4">
        <v>0</v>
      </c>
      <c r="K54" s="4">
        <v>30258.943149512601</v>
      </c>
      <c r="L54" s="4">
        <v>30258.943149512601</v>
      </c>
      <c r="M54" s="4" t="s">
        <v>57</v>
      </c>
      <c r="N54" s="4">
        <v>4.0373666666666699</v>
      </c>
      <c r="O54" s="4">
        <v>5373.0055502466003</v>
      </c>
      <c r="P54" s="4">
        <v>1.15488576531955E-2</v>
      </c>
      <c r="Q54" s="4" t="s">
        <v>196</v>
      </c>
      <c r="R54" s="4" t="s">
        <v>196</v>
      </c>
      <c r="S54" s="4" t="s">
        <v>57</v>
      </c>
      <c r="T54" s="4">
        <v>4.9260000000000002</v>
      </c>
      <c r="U54" s="4">
        <v>465241.30018694402</v>
      </c>
      <c r="V54" s="4">
        <v>4.9557000000000002</v>
      </c>
      <c r="W54" s="4">
        <v>8203.6395483821998</v>
      </c>
      <c r="X54" s="4">
        <v>1.76330853367614E-2</v>
      </c>
      <c r="Y54" s="4">
        <v>17.838436892662401</v>
      </c>
      <c r="Z54" s="4">
        <v>17.838436892662401</v>
      </c>
      <c r="AA54" s="4" t="s">
        <v>57</v>
      </c>
      <c r="AB54" s="4">
        <v>4.9260000000000002</v>
      </c>
      <c r="AC54" s="4">
        <v>465241.30018694402</v>
      </c>
      <c r="AD54" s="4">
        <v>6.0101833333333303</v>
      </c>
      <c r="AE54" s="4">
        <v>3709.2076481921299</v>
      </c>
      <c r="AF54" s="4">
        <v>7.9726534310296405E-3</v>
      </c>
      <c r="AG54" s="4">
        <v>12.7559289734969</v>
      </c>
      <c r="AH54" s="4">
        <v>12.7559289734969</v>
      </c>
      <c r="AI54" s="4" t="s">
        <v>57</v>
      </c>
      <c r="AJ54" s="4">
        <v>4.9260000000000002</v>
      </c>
      <c r="AK54" s="4">
        <v>465241.30018694402</v>
      </c>
      <c r="AL54" s="4">
        <v>6.15621666666667</v>
      </c>
      <c r="AM54" s="4">
        <v>2240.41334917721</v>
      </c>
      <c r="AN54" s="4">
        <v>4.8155942911279797E-3</v>
      </c>
      <c r="AO54" s="4">
        <v>9.6117525470167404</v>
      </c>
      <c r="AP54" s="4">
        <v>9.6117525470167404</v>
      </c>
      <c r="AQ54" s="4" t="s">
        <v>57</v>
      </c>
      <c r="AR54" s="4">
        <v>4.9260000000000002</v>
      </c>
      <c r="AS54" s="4">
        <v>465241.30018694402</v>
      </c>
      <c r="AT54" s="4">
        <v>6.6255833333333296</v>
      </c>
      <c r="AU54" s="4">
        <v>74130.687000000296</v>
      </c>
      <c r="AV54" s="4">
        <v>0.177470054503756</v>
      </c>
      <c r="AW54" s="4" t="s">
        <v>196</v>
      </c>
      <c r="AX54" s="4" t="s">
        <v>196</v>
      </c>
      <c r="AY54" s="4" t="s">
        <v>57</v>
      </c>
      <c r="AZ54" s="4">
        <v>10.019016666666699</v>
      </c>
      <c r="BA54" s="4">
        <v>417708.143536021</v>
      </c>
      <c r="BB54" s="4">
        <v>7.4032499999999999</v>
      </c>
      <c r="BC54" s="4">
        <v>1304.54652449841</v>
      </c>
      <c r="BD54" s="4">
        <v>5.2980501592379999E-3</v>
      </c>
      <c r="BE54" s="4">
        <v>4.7214878209362299</v>
      </c>
      <c r="BF54" s="4">
        <v>4.7214878209362299</v>
      </c>
      <c r="BG54" s="4" t="s">
        <v>57</v>
      </c>
      <c r="BH54" s="4">
        <v>7.6346999999999996</v>
      </c>
      <c r="BI54" s="4">
        <v>246231.44086767899</v>
      </c>
      <c r="BJ54" s="4">
        <v>7.6856166666666699</v>
      </c>
      <c r="BK54" s="4">
        <v>1991.3589612312901</v>
      </c>
      <c r="BL54" s="4">
        <v>8.0873464177201593E-3</v>
      </c>
      <c r="BM54" s="4">
        <v>6.7379787438443897</v>
      </c>
      <c r="BN54" s="4">
        <v>6.7379787438443897</v>
      </c>
      <c r="BO54" s="4" t="s">
        <v>57</v>
      </c>
      <c r="BP54" s="4">
        <v>7.6346999999999996</v>
      </c>
      <c r="BQ54" s="4">
        <v>246231.44086767899</v>
      </c>
      <c r="BR54" s="4">
        <v>8.5234500000000004</v>
      </c>
      <c r="BS54" s="4">
        <v>2876.7338309152001</v>
      </c>
      <c r="BT54" s="4">
        <v>1.16830483579922E-2</v>
      </c>
      <c r="BU54" s="4">
        <v>9.4916080825430598</v>
      </c>
      <c r="BV54" s="4">
        <v>9.4916080825430598</v>
      </c>
      <c r="BW54" s="4" t="s">
        <v>57</v>
      </c>
      <c r="BX54" s="4">
        <v>7.6346999999999996</v>
      </c>
      <c r="BY54" s="4">
        <v>246231.44086767899</v>
      </c>
      <c r="BZ54" s="4">
        <v>8.7502666666666702</v>
      </c>
      <c r="CA54" s="4">
        <v>195.792119143241</v>
      </c>
      <c r="CB54" s="4">
        <v>4.6872947576698801E-4</v>
      </c>
      <c r="CC54" s="4">
        <v>148.69729060363201</v>
      </c>
      <c r="CD54" s="4">
        <v>148.69729060363201</v>
      </c>
      <c r="CE54" s="4" t="s">
        <v>57</v>
      </c>
      <c r="CF54" s="4">
        <v>10.019016666666699</v>
      </c>
      <c r="CG54" s="4">
        <v>417708.143536021</v>
      </c>
      <c r="CH54" s="4">
        <v>9.8475999999999999</v>
      </c>
      <c r="CI54" s="4">
        <v>464.10827394316999</v>
      </c>
      <c r="CJ54" s="4">
        <v>1.1110826569344799E-3</v>
      </c>
      <c r="CK54" s="4">
        <v>21.114238020205299</v>
      </c>
      <c r="CL54" s="4">
        <v>21.114238020205299</v>
      </c>
      <c r="CM54" s="4" t="s">
        <v>57</v>
      </c>
      <c r="CN54" s="4">
        <v>10.019016666666699</v>
      </c>
      <c r="CO54" s="4">
        <v>417708.143536021</v>
      </c>
      <c r="CP54" s="4">
        <v>10.0560666666667</v>
      </c>
      <c r="CQ54" s="4">
        <v>8174.5055893039398</v>
      </c>
      <c r="CR54" s="4">
        <v>1.9569897584721201E-2</v>
      </c>
      <c r="CS54" s="4">
        <v>19.099818259032698</v>
      </c>
      <c r="CT54" s="4">
        <v>19.099818259032698</v>
      </c>
      <c r="CU54" s="4" t="s">
        <v>57</v>
      </c>
      <c r="CV54" s="4">
        <v>10.019016666666699</v>
      </c>
      <c r="CW54" s="4">
        <v>417708.143536021</v>
      </c>
      <c r="CX54" s="4">
        <v>10.1070333333333</v>
      </c>
      <c r="CY54" s="4">
        <v>121513.305770523</v>
      </c>
      <c r="CZ54" s="4">
        <v>0.29090480434946198</v>
      </c>
      <c r="DA54" s="4" t="s">
        <v>57</v>
      </c>
      <c r="DB54" s="4" t="s">
        <v>57</v>
      </c>
      <c r="DC54" s="4" t="s">
        <v>57</v>
      </c>
      <c r="DD54" s="4">
        <v>10.019016666666699</v>
      </c>
      <c r="DE54" s="4">
        <v>417708.143536021</v>
      </c>
      <c r="DF54" s="4">
        <v>10.139466666666699</v>
      </c>
      <c r="DG54" s="4">
        <v>1997.84931514555</v>
      </c>
      <c r="DH54" s="4">
        <v>4.7828833267007298E-3</v>
      </c>
      <c r="DI54" s="4">
        <v>7.1134991296775798</v>
      </c>
      <c r="DJ54" s="4">
        <v>7.1134991296775798</v>
      </c>
      <c r="DK54" s="4" t="s">
        <v>57</v>
      </c>
      <c r="DL54" s="4">
        <v>10.019016666666699</v>
      </c>
      <c r="DM54" s="4">
        <v>417708.143536021</v>
      </c>
      <c r="DN54" s="4">
        <v>11.978633333333301</v>
      </c>
      <c r="DO54" s="4">
        <v>2385.7960000000498</v>
      </c>
      <c r="DP54" s="4">
        <v>5.41029894626994E-3</v>
      </c>
      <c r="DQ54" s="4">
        <v>4.8690613139728498</v>
      </c>
      <c r="DR54" s="4">
        <v>4.8690613139728498</v>
      </c>
      <c r="DS54" s="4" t="s">
        <v>57</v>
      </c>
      <c r="DT54" s="4">
        <v>14.432816666666699</v>
      </c>
      <c r="DU54" s="4">
        <v>440973.04487119103</v>
      </c>
      <c r="DV54" s="4">
        <v>12.2982833333333</v>
      </c>
      <c r="DW54" s="4">
        <v>134292.34883625299</v>
      </c>
      <c r="DX54" s="4">
        <v>0.321498038557328</v>
      </c>
      <c r="DY54" s="4">
        <v>27386317.212501202</v>
      </c>
      <c r="DZ54" s="4">
        <v>27386317.212501202</v>
      </c>
      <c r="EA54" s="4" t="s">
        <v>57</v>
      </c>
      <c r="EB54" s="4">
        <v>10.019016666666699</v>
      </c>
      <c r="EC54" s="4">
        <v>417708.143536021</v>
      </c>
      <c r="ED54" s="4">
        <v>12.326083333333299</v>
      </c>
      <c r="EE54" s="4">
        <v>3139.5925035714299</v>
      </c>
      <c r="EF54" s="4">
        <v>7.1196925528373596E-3</v>
      </c>
      <c r="EG54" s="4">
        <v>7.8552425190905799</v>
      </c>
      <c r="EH54" s="4">
        <v>7.8552425190905799</v>
      </c>
      <c r="EI54" s="4" t="s">
        <v>57</v>
      </c>
      <c r="EJ54" s="4">
        <v>14.432816666666699</v>
      </c>
      <c r="EK54" s="4">
        <v>440973.04487119103</v>
      </c>
      <c r="EL54" s="4">
        <v>12.690766666666701</v>
      </c>
      <c r="EM54" s="4">
        <v>117990.70581268999</v>
      </c>
      <c r="EN54" s="4">
        <v>0.26756897543965502</v>
      </c>
      <c r="EO54" s="4">
        <v>50446100.503717601</v>
      </c>
      <c r="EP54" s="4">
        <v>50446100.503717601</v>
      </c>
      <c r="EQ54" s="4" t="s">
        <v>57</v>
      </c>
      <c r="ER54" s="4">
        <v>14.432816666666699</v>
      </c>
      <c r="ES54" s="4">
        <v>440973.04487119103</v>
      </c>
      <c r="ET54" s="4" t="s">
        <v>57</v>
      </c>
      <c r="EU54" s="4" t="s">
        <v>57</v>
      </c>
      <c r="EV54" s="4" t="s">
        <v>57</v>
      </c>
      <c r="EW54" s="4" t="s">
        <v>57</v>
      </c>
      <c r="EX54" s="4" t="s">
        <v>57</v>
      </c>
      <c r="EY54" s="4" t="s">
        <v>57</v>
      </c>
      <c r="EZ54" s="4">
        <v>10.019016666666699</v>
      </c>
      <c r="FA54" s="4">
        <v>417708.143536021</v>
      </c>
      <c r="FB54" s="4">
        <v>14.3762666666667</v>
      </c>
      <c r="FC54" s="4">
        <v>138263.751076288</v>
      </c>
      <c r="FD54" s="4">
        <v>0.31354240964246599</v>
      </c>
      <c r="FE54" s="4" t="s">
        <v>57</v>
      </c>
      <c r="FF54" s="4" t="s">
        <v>57</v>
      </c>
      <c r="FG54" s="4" t="s">
        <v>57</v>
      </c>
      <c r="FH54" s="4">
        <v>14.432816666666699</v>
      </c>
      <c r="FI54" s="4">
        <v>440973.04487119103</v>
      </c>
      <c r="FJ54" s="4">
        <v>14.417733333333301</v>
      </c>
      <c r="FK54" s="4">
        <v>2856.7199297880302</v>
      </c>
      <c r="FL54" s="4">
        <v>6.4782189365394796E-3</v>
      </c>
      <c r="FM54" s="4">
        <v>5.1729504492405196</v>
      </c>
      <c r="FN54" s="4">
        <v>5.1729504492405196</v>
      </c>
      <c r="FO54" s="4" t="s">
        <v>57</v>
      </c>
      <c r="FP54" s="4">
        <v>14.432816666666699</v>
      </c>
      <c r="FQ54" s="4">
        <v>440973.04487119103</v>
      </c>
      <c r="FR54" s="4">
        <v>14.455450000000001</v>
      </c>
      <c r="FS54" s="4">
        <v>4388.9471093977299</v>
      </c>
      <c r="FT54" s="4">
        <v>9.9528693656995605E-3</v>
      </c>
      <c r="FU54" s="4">
        <v>9.0306068490694305</v>
      </c>
      <c r="FV54" s="4">
        <v>9.0306068490694305</v>
      </c>
      <c r="FW54" s="4" t="s">
        <v>57</v>
      </c>
      <c r="FX54" s="4">
        <v>14.432816666666699</v>
      </c>
      <c r="FY54" s="4">
        <v>440973.04487119103</v>
      </c>
      <c r="FZ54" s="4">
        <v>16.487833333333299</v>
      </c>
      <c r="GA54" s="4">
        <v>4286.5966167642</v>
      </c>
      <c r="GB54" s="4">
        <v>1.0112650371513E-2</v>
      </c>
      <c r="GC54" s="4">
        <v>4.6159083713314102</v>
      </c>
      <c r="GD54" s="4">
        <v>4.6159083713314102</v>
      </c>
      <c r="GE54" s="4" t="s">
        <v>57</v>
      </c>
      <c r="GF54" s="4">
        <v>17.11</v>
      </c>
      <c r="GG54" s="4">
        <v>423884.58606651903</v>
      </c>
      <c r="GH54" s="4">
        <v>17.0044166666667</v>
      </c>
      <c r="GI54" s="4">
        <v>1513.1722559029199</v>
      </c>
      <c r="GJ54" s="4">
        <v>3.5697741924153601E-3</v>
      </c>
      <c r="GK54" s="4">
        <v>5.0298675761717497</v>
      </c>
      <c r="GL54" s="4">
        <v>5.0298675761717497</v>
      </c>
      <c r="GM54" s="4" t="s">
        <v>57</v>
      </c>
      <c r="GN54" s="4">
        <v>17.11</v>
      </c>
      <c r="GO54" s="4">
        <v>423884.58606651903</v>
      </c>
      <c r="GP54" s="4">
        <v>18.957633333333298</v>
      </c>
      <c r="GQ54" s="4">
        <v>2195.1655354315999</v>
      </c>
      <c r="GR54" s="4">
        <v>5.1786868586137296E-3</v>
      </c>
      <c r="GS54" s="4">
        <v>3.2104903932429498</v>
      </c>
      <c r="GT54" s="4">
        <v>3.2104903932429498</v>
      </c>
      <c r="GU54" s="4" t="s">
        <v>57</v>
      </c>
      <c r="GV54" s="4">
        <v>17.11</v>
      </c>
      <c r="GW54" s="4">
        <v>423884.58606651903</v>
      </c>
      <c r="GX54" s="4">
        <v>19.0292833333333</v>
      </c>
      <c r="GY54" s="4">
        <v>1323.76899999999</v>
      </c>
      <c r="GZ54" s="4">
        <v>3.1229467725732598E-3</v>
      </c>
      <c r="HA54" s="4">
        <v>2.8271445069522598</v>
      </c>
      <c r="HB54" s="4">
        <v>2.8271445069522598</v>
      </c>
      <c r="HC54" s="4" t="s">
        <v>57</v>
      </c>
      <c r="HD54" s="4">
        <v>17.11</v>
      </c>
      <c r="HE54" s="4">
        <v>423884.58606651903</v>
      </c>
      <c r="HF54" s="4">
        <v>19.3686333333333</v>
      </c>
      <c r="HG54" s="4">
        <v>2030.7089207004401</v>
      </c>
      <c r="HH54" s="4">
        <v>4.7907118764204601E-3</v>
      </c>
      <c r="HI54" s="4">
        <v>2.98798322296097</v>
      </c>
      <c r="HJ54" s="4">
        <v>2.98798322296097</v>
      </c>
      <c r="HK54" s="4" t="s">
        <v>57</v>
      </c>
      <c r="HL54" s="4">
        <v>17.11</v>
      </c>
      <c r="HM54" s="4">
        <v>423884.58606651903</v>
      </c>
    </row>
    <row r="55" spans="1:221" x14ac:dyDescent="0.2">
      <c r="A55" s="2"/>
      <c r="B55" s="2"/>
      <c r="C55" s="2" t="s">
        <v>183</v>
      </c>
      <c r="D55" s="2" t="s">
        <v>117</v>
      </c>
      <c r="E55" s="2" t="s">
        <v>106</v>
      </c>
      <c r="F55" s="2" t="s">
        <v>57</v>
      </c>
      <c r="G55" s="3">
        <v>42529.2993055556</v>
      </c>
      <c r="H55" s="4">
        <v>3.2750333333333299</v>
      </c>
      <c r="I55" s="4">
        <v>230906.795866753</v>
      </c>
      <c r="J55" s="4">
        <v>0</v>
      </c>
      <c r="K55" s="4">
        <v>43877.618322954797</v>
      </c>
      <c r="L55" s="4">
        <v>43877.618322954797</v>
      </c>
      <c r="M55" s="4" t="s">
        <v>57</v>
      </c>
      <c r="N55" s="4">
        <v>4.0374333333333299</v>
      </c>
      <c r="O55" s="4">
        <v>6832.2813536190697</v>
      </c>
      <c r="P55" s="4">
        <v>1.37066978166543E-2</v>
      </c>
      <c r="Q55" s="4" t="s">
        <v>196</v>
      </c>
      <c r="R55" s="4" t="s">
        <v>196</v>
      </c>
      <c r="S55" s="4" t="s">
        <v>57</v>
      </c>
      <c r="T55" s="4">
        <v>4.9285333333333297</v>
      </c>
      <c r="U55" s="4">
        <v>498462.97372351302</v>
      </c>
      <c r="V55" s="4">
        <v>4.9557500000000001</v>
      </c>
      <c r="W55" s="4">
        <v>11467.109731214799</v>
      </c>
      <c r="X55" s="4">
        <v>2.3004937850359501E-2</v>
      </c>
      <c r="Y55" s="4">
        <v>23.99530886334</v>
      </c>
      <c r="Z55" s="4">
        <v>23.99530886334</v>
      </c>
      <c r="AA55" s="4" t="s">
        <v>57</v>
      </c>
      <c r="AB55" s="4">
        <v>4.9285333333333297</v>
      </c>
      <c r="AC55" s="4">
        <v>498462.97372351302</v>
      </c>
      <c r="AD55" s="4">
        <v>6.0126999999999997</v>
      </c>
      <c r="AE55" s="4">
        <v>5765.1630747429299</v>
      </c>
      <c r="AF55" s="4">
        <v>1.15658802732673E-2</v>
      </c>
      <c r="AG55" s="4">
        <v>19.547654866100501</v>
      </c>
      <c r="AH55" s="4">
        <v>19.547654866100501</v>
      </c>
      <c r="AI55" s="4" t="s">
        <v>57</v>
      </c>
      <c r="AJ55" s="4">
        <v>4.9285333333333297</v>
      </c>
      <c r="AK55" s="4">
        <v>498462.97372351302</v>
      </c>
      <c r="AL55" s="4">
        <v>6.1562666666666699</v>
      </c>
      <c r="AM55" s="4">
        <v>3244.86995276786</v>
      </c>
      <c r="AN55" s="4">
        <v>6.5097512229017199E-3</v>
      </c>
      <c r="AO55" s="4">
        <v>12.9589662814536</v>
      </c>
      <c r="AP55" s="4">
        <v>12.9589662814536</v>
      </c>
      <c r="AQ55" s="4" t="s">
        <v>57</v>
      </c>
      <c r="AR55" s="4">
        <v>4.9285333333333297</v>
      </c>
      <c r="AS55" s="4">
        <v>498462.97372351302</v>
      </c>
      <c r="AT55" s="4">
        <v>6.6256333333333304</v>
      </c>
      <c r="AU55" s="4">
        <v>104220.95699999999</v>
      </c>
      <c r="AV55" s="4">
        <v>0.22680511103860601</v>
      </c>
      <c r="AW55" s="4" t="s">
        <v>196</v>
      </c>
      <c r="AX55" s="4" t="s">
        <v>196</v>
      </c>
      <c r="AY55" s="4" t="s">
        <v>57</v>
      </c>
      <c r="AZ55" s="4">
        <v>10.019066666666699</v>
      </c>
      <c r="BA55" s="4">
        <v>459517.67366591498</v>
      </c>
      <c r="BB55" s="4">
        <v>7.4032999999999998</v>
      </c>
      <c r="BC55" s="4">
        <v>0</v>
      </c>
      <c r="BD55" s="4">
        <v>0</v>
      </c>
      <c r="BE55" s="4">
        <v>0</v>
      </c>
      <c r="BF55" s="4">
        <v>0</v>
      </c>
      <c r="BG55" s="4" t="s">
        <v>57</v>
      </c>
      <c r="BH55" s="4">
        <v>7.6347500000000004</v>
      </c>
      <c r="BI55" s="4">
        <v>273513.59630658</v>
      </c>
      <c r="BJ55" s="4">
        <v>7.6856666666666698</v>
      </c>
      <c r="BK55" s="4">
        <v>4082.62990825003</v>
      </c>
      <c r="BL55" s="4">
        <v>1.4926606806317E-2</v>
      </c>
      <c r="BM55" s="4">
        <v>14.578894562920301</v>
      </c>
      <c r="BN55" s="4">
        <v>14.578894562920301</v>
      </c>
      <c r="BO55" s="4" t="s">
        <v>57</v>
      </c>
      <c r="BP55" s="4">
        <v>7.6347500000000004</v>
      </c>
      <c r="BQ55" s="4">
        <v>273513.59630658</v>
      </c>
      <c r="BR55" s="4">
        <v>8.5235000000000003</v>
      </c>
      <c r="BS55" s="4">
        <v>4132.3707172721797</v>
      </c>
      <c r="BT55" s="4">
        <v>1.51084654403806E-2</v>
      </c>
      <c r="BU55" s="4">
        <v>12.889056870964099</v>
      </c>
      <c r="BV55" s="4">
        <v>12.889056870964099</v>
      </c>
      <c r="BW55" s="4" t="s">
        <v>57</v>
      </c>
      <c r="BX55" s="4">
        <v>7.6347500000000004</v>
      </c>
      <c r="BY55" s="4">
        <v>273513.59630658</v>
      </c>
      <c r="BZ55" s="4">
        <v>8.7503166666666701</v>
      </c>
      <c r="CA55" s="4">
        <v>196.25528960396699</v>
      </c>
      <c r="CB55" s="4">
        <v>4.27089752692844E-4</v>
      </c>
      <c r="CC55" s="4">
        <v>143.782148501557</v>
      </c>
      <c r="CD55" s="4">
        <v>143.782148501557</v>
      </c>
      <c r="CE55" s="4" t="s">
        <v>57</v>
      </c>
      <c r="CF55" s="4">
        <v>10.019066666666699</v>
      </c>
      <c r="CG55" s="4">
        <v>459517.67366591498</v>
      </c>
      <c r="CH55" s="4">
        <v>9.8476499999999998</v>
      </c>
      <c r="CI55" s="4">
        <v>1522.1810650007301</v>
      </c>
      <c r="CJ55" s="4">
        <v>3.3125626112640201E-3</v>
      </c>
      <c r="CK55" s="4">
        <v>87.459674648936399</v>
      </c>
      <c r="CL55" s="4">
        <v>87.459674648936399</v>
      </c>
      <c r="CM55" s="4" t="s">
        <v>57</v>
      </c>
      <c r="CN55" s="4">
        <v>10.019066666666699</v>
      </c>
      <c r="CO55" s="4">
        <v>459517.67366591498</v>
      </c>
      <c r="CP55" s="4">
        <v>10.051500000000001</v>
      </c>
      <c r="CQ55" s="4">
        <v>28746.948819929901</v>
      </c>
      <c r="CR55" s="4">
        <v>6.2558962293210799E-2</v>
      </c>
      <c r="CS55" s="4">
        <v>60.407099355789299</v>
      </c>
      <c r="CT55" s="4">
        <v>60.407099355789299</v>
      </c>
      <c r="CU55" s="4" t="s">
        <v>57</v>
      </c>
      <c r="CV55" s="4">
        <v>10.019066666666699</v>
      </c>
      <c r="CW55" s="4">
        <v>459517.67366591498</v>
      </c>
      <c r="CX55" s="4">
        <v>10.1070833333333</v>
      </c>
      <c r="CY55" s="4">
        <v>168364.932461616</v>
      </c>
      <c r="CZ55" s="4">
        <v>0.36639490080641202</v>
      </c>
      <c r="DA55" s="4" t="s">
        <v>57</v>
      </c>
      <c r="DB55" s="4" t="s">
        <v>57</v>
      </c>
      <c r="DC55" s="4" t="s">
        <v>57</v>
      </c>
      <c r="DD55" s="4">
        <v>10.019066666666699</v>
      </c>
      <c r="DE55" s="4">
        <v>459517.67366591498</v>
      </c>
      <c r="DF55" s="4">
        <v>10.139516666666699</v>
      </c>
      <c r="DG55" s="4">
        <v>1088.59936811137</v>
      </c>
      <c r="DH55" s="4">
        <v>2.3690043506418498E-3</v>
      </c>
      <c r="DI55" s="4">
        <v>3.6337654420351502</v>
      </c>
      <c r="DJ55" s="4">
        <v>3.6337654420351502</v>
      </c>
      <c r="DK55" s="4" t="s">
        <v>57</v>
      </c>
      <c r="DL55" s="4">
        <v>10.019066666666699</v>
      </c>
      <c r="DM55" s="4">
        <v>459517.67366591498</v>
      </c>
      <c r="DN55" s="4">
        <v>11.978683333333301</v>
      </c>
      <c r="DO55" s="4">
        <v>1306.5999999999899</v>
      </c>
      <c r="DP55" s="4">
        <v>2.8461823246551101E-3</v>
      </c>
      <c r="DQ55" s="4">
        <v>1.8954820289097201</v>
      </c>
      <c r="DR55" s="4">
        <v>1.8954820289097201</v>
      </c>
      <c r="DS55" s="4" t="s">
        <v>57</v>
      </c>
      <c r="DT55" s="4">
        <v>14.4291</v>
      </c>
      <c r="DU55" s="4">
        <v>459071.08222883003</v>
      </c>
      <c r="DV55" s="4">
        <v>12.2983333333333</v>
      </c>
      <c r="DW55" s="4">
        <v>174920.96436119601</v>
      </c>
      <c r="DX55" s="4">
        <v>0.380662103735252</v>
      </c>
      <c r="DY55" s="4">
        <v>32426237.490987901</v>
      </c>
      <c r="DZ55" s="4">
        <v>32426237.490987901</v>
      </c>
      <c r="EA55" s="4" t="s">
        <v>57</v>
      </c>
      <c r="EB55" s="4">
        <v>10.019066666666699</v>
      </c>
      <c r="EC55" s="4">
        <v>459517.67366591498</v>
      </c>
      <c r="ED55" s="4">
        <v>12.326133333333299</v>
      </c>
      <c r="EE55" s="4">
        <v>1032.7025000000101</v>
      </c>
      <c r="EF55" s="4">
        <v>2.24954814183927E-3</v>
      </c>
      <c r="EG55" s="4">
        <v>3.04580375250071</v>
      </c>
      <c r="EH55" s="4">
        <v>3.04580375250071</v>
      </c>
      <c r="EI55" s="4" t="s">
        <v>57</v>
      </c>
      <c r="EJ55" s="4">
        <v>14.4291</v>
      </c>
      <c r="EK55" s="4">
        <v>459071.08222883003</v>
      </c>
      <c r="EL55" s="4">
        <v>12.6908166666667</v>
      </c>
      <c r="EM55" s="4">
        <v>146788.762840282</v>
      </c>
      <c r="EN55" s="4">
        <v>0.31975170844482298</v>
      </c>
      <c r="EO55" s="4">
        <v>60287495.469206899</v>
      </c>
      <c r="EP55" s="4">
        <v>60287495.469206899</v>
      </c>
      <c r="EQ55" s="4" t="s">
        <v>57</v>
      </c>
      <c r="ER55" s="4">
        <v>14.4291</v>
      </c>
      <c r="ES55" s="4">
        <v>459071.08222883003</v>
      </c>
      <c r="ET55" s="4" t="s">
        <v>57</v>
      </c>
      <c r="EU55" s="4" t="s">
        <v>57</v>
      </c>
      <c r="EV55" s="4" t="s">
        <v>57</v>
      </c>
      <c r="EW55" s="4" t="s">
        <v>57</v>
      </c>
      <c r="EX55" s="4" t="s">
        <v>57</v>
      </c>
      <c r="EY55" s="4" t="s">
        <v>57</v>
      </c>
      <c r="EZ55" s="4">
        <v>10.019066666666699</v>
      </c>
      <c r="FA55" s="4">
        <v>459517.67366591498</v>
      </c>
      <c r="FB55" s="4">
        <v>14.37255</v>
      </c>
      <c r="FC55" s="4">
        <v>170586.17875510201</v>
      </c>
      <c r="FD55" s="4">
        <v>0.37158990265056802</v>
      </c>
      <c r="FE55" s="4" t="s">
        <v>57</v>
      </c>
      <c r="FF55" s="4" t="s">
        <v>57</v>
      </c>
      <c r="FG55" s="4" t="s">
        <v>57</v>
      </c>
      <c r="FH55" s="4">
        <v>14.4291</v>
      </c>
      <c r="FI55" s="4">
        <v>459071.08222883003</v>
      </c>
      <c r="FJ55" s="4">
        <v>14.4291</v>
      </c>
      <c r="FK55" s="4">
        <v>1515.67218103911</v>
      </c>
      <c r="FL55" s="4">
        <v>3.3016067439499601E-3</v>
      </c>
      <c r="FM55" s="4">
        <v>0.43082264286258598</v>
      </c>
      <c r="FN55" s="4">
        <v>0.43082264286258598</v>
      </c>
      <c r="FO55" s="4" t="s">
        <v>57</v>
      </c>
      <c r="FP55" s="4">
        <v>14.4291</v>
      </c>
      <c r="FQ55" s="4">
        <v>459071.08222883003</v>
      </c>
      <c r="FR55" s="4">
        <v>14.474349999999999</v>
      </c>
      <c r="FS55" s="4">
        <v>464.57714929560098</v>
      </c>
      <c r="FT55" s="4">
        <v>1.0119939313973699E-3</v>
      </c>
      <c r="FU55" s="4">
        <v>0</v>
      </c>
      <c r="FV55" s="4">
        <v>0</v>
      </c>
      <c r="FW55" s="4" t="s">
        <v>57</v>
      </c>
      <c r="FX55" s="4">
        <v>14.4291</v>
      </c>
      <c r="FY55" s="4">
        <v>459071.08222883003</v>
      </c>
      <c r="FZ55" s="4">
        <v>16.4879</v>
      </c>
      <c r="GA55" s="4">
        <v>606.60413269421599</v>
      </c>
      <c r="GB55" s="4">
        <v>1.42236138898937E-3</v>
      </c>
      <c r="GC55" s="4">
        <v>0.26357705599312198</v>
      </c>
      <c r="GD55" s="4">
        <v>0.26357705599312198</v>
      </c>
      <c r="GE55" s="4" t="s">
        <v>57</v>
      </c>
      <c r="GF55" s="4">
        <v>17.110050000000001</v>
      </c>
      <c r="GG55" s="4">
        <v>426476.79934930202</v>
      </c>
      <c r="GH55" s="4">
        <v>17.110050000000001</v>
      </c>
      <c r="GI55" s="4">
        <v>0</v>
      </c>
      <c r="GJ55" s="4">
        <v>0</v>
      </c>
      <c r="GK55" s="4">
        <v>0.41588924532450799</v>
      </c>
      <c r="GL55" s="4">
        <v>0.41588924532450799</v>
      </c>
      <c r="GM55" s="4" t="s">
        <v>57</v>
      </c>
      <c r="GN55" s="4">
        <v>17.110050000000001</v>
      </c>
      <c r="GO55" s="4">
        <v>426476.79934930202</v>
      </c>
      <c r="GP55" s="4">
        <v>18.972766666666701</v>
      </c>
      <c r="GQ55" s="4">
        <v>0</v>
      </c>
      <c r="GR55" s="4">
        <v>0</v>
      </c>
      <c r="GS55" s="4">
        <v>0</v>
      </c>
      <c r="GT55" s="4">
        <v>0</v>
      </c>
      <c r="GU55" s="4" t="s">
        <v>57</v>
      </c>
      <c r="GV55" s="4">
        <v>17.110050000000001</v>
      </c>
      <c r="GW55" s="4">
        <v>426476.79934930202</v>
      </c>
      <c r="GX55" s="4">
        <v>19.029333333333302</v>
      </c>
      <c r="GY55" s="4">
        <v>124.131834813686</v>
      </c>
      <c r="GZ55" s="4">
        <v>2.9106351155111E-4</v>
      </c>
      <c r="HA55" s="4">
        <v>0.60550368357249895</v>
      </c>
      <c r="HB55" s="4">
        <v>0.60550368357249895</v>
      </c>
      <c r="HC55" s="4" t="s">
        <v>57</v>
      </c>
      <c r="HD55" s="4">
        <v>17.110050000000001</v>
      </c>
      <c r="HE55" s="4">
        <v>426476.79934930202</v>
      </c>
      <c r="HF55" s="4">
        <v>19.3724666666667</v>
      </c>
      <c r="HG55" s="4">
        <v>223.51323636955101</v>
      </c>
      <c r="HH55" s="4">
        <v>5.2409236964490701E-4</v>
      </c>
      <c r="HI55" s="4">
        <v>0</v>
      </c>
      <c r="HJ55" s="4">
        <v>0</v>
      </c>
      <c r="HK55" s="4" t="s">
        <v>57</v>
      </c>
      <c r="HL55" s="4">
        <v>17.110050000000001</v>
      </c>
      <c r="HM55" s="4">
        <v>426476.79934930202</v>
      </c>
    </row>
    <row r="56" spans="1:221" x14ac:dyDescent="0.2">
      <c r="A56" s="2"/>
      <c r="B56" s="2"/>
      <c r="C56" s="2" t="s">
        <v>86</v>
      </c>
      <c r="D56" s="2" t="s">
        <v>130</v>
      </c>
      <c r="E56" s="2" t="s">
        <v>106</v>
      </c>
      <c r="F56" s="2" t="s">
        <v>57</v>
      </c>
      <c r="G56" s="3">
        <v>42529.320138888899</v>
      </c>
      <c r="H56" s="4">
        <v>3.2750166666666698</v>
      </c>
      <c r="I56" s="4">
        <v>288567.11040732102</v>
      </c>
      <c r="J56" s="4">
        <v>0</v>
      </c>
      <c r="K56" s="4">
        <v>88715.281879601898</v>
      </c>
      <c r="L56" s="4">
        <v>88715.281879601898</v>
      </c>
      <c r="M56" s="4" t="s">
        <v>57</v>
      </c>
      <c r="N56" s="4">
        <v>4.0423666666666698</v>
      </c>
      <c r="O56" s="4">
        <v>5605.8240127317504</v>
      </c>
      <c r="P56" s="4">
        <v>8.9713499465230093E-3</v>
      </c>
      <c r="Q56" s="4" t="s">
        <v>196</v>
      </c>
      <c r="R56" s="4" t="s">
        <v>196</v>
      </c>
      <c r="S56" s="4" t="s">
        <v>57</v>
      </c>
      <c r="T56" s="4">
        <v>4.9260333333333302</v>
      </c>
      <c r="U56" s="4">
        <v>624858.471260992</v>
      </c>
      <c r="V56" s="4">
        <v>4.9557500000000001</v>
      </c>
      <c r="W56" s="4">
        <v>8736.6521694140192</v>
      </c>
      <c r="X56" s="4">
        <v>1.39818095956722E-2</v>
      </c>
      <c r="Y56" s="4">
        <v>13.653579395063399</v>
      </c>
      <c r="Z56" s="4">
        <v>13.653579395063399</v>
      </c>
      <c r="AA56" s="4" t="s">
        <v>57</v>
      </c>
      <c r="AB56" s="4">
        <v>4.9260333333333302</v>
      </c>
      <c r="AC56" s="4">
        <v>624858.471260992</v>
      </c>
      <c r="AD56" s="4">
        <v>6.0126999999999997</v>
      </c>
      <c r="AE56" s="4">
        <v>3865.5115682444198</v>
      </c>
      <c r="AF56" s="4">
        <v>6.1862193537100402E-3</v>
      </c>
      <c r="AG56" s="4">
        <v>9.3793064803828301</v>
      </c>
      <c r="AH56" s="4">
        <v>9.3793064803828301</v>
      </c>
      <c r="AI56" s="4" t="s">
        <v>57</v>
      </c>
      <c r="AJ56" s="4">
        <v>4.9260333333333302</v>
      </c>
      <c r="AK56" s="4">
        <v>624858.471260992</v>
      </c>
      <c r="AL56" s="4">
        <v>6.1562666666666699</v>
      </c>
      <c r="AM56" s="4">
        <v>2142.07876399306</v>
      </c>
      <c r="AN56" s="4">
        <v>3.4281023023825601E-3</v>
      </c>
      <c r="AO56" s="4">
        <v>6.8704290284880498</v>
      </c>
      <c r="AP56" s="4">
        <v>6.8704290284880498</v>
      </c>
      <c r="AQ56" s="4" t="s">
        <v>57</v>
      </c>
      <c r="AR56" s="4">
        <v>4.9260333333333302</v>
      </c>
      <c r="AS56" s="4">
        <v>624858.471260992</v>
      </c>
      <c r="AT56" s="4">
        <v>6.6256333333333304</v>
      </c>
      <c r="AU56" s="4">
        <v>76840.276999999507</v>
      </c>
      <c r="AV56" s="4">
        <v>0.12939732430515599</v>
      </c>
      <c r="AW56" s="4" t="s">
        <v>196</v>
      </c>
      <c r="AX56" s="4" t="s">
        <v>196</v>
      </c>
      <c r="AY56" s="4" t="s">
        <v>57</v>
      </c>
      <c r="AZ56" s="4">
        <v>10.01905</v>
      </c>
      <c r="BA56" s="4">
        <v>593832.03951565502</v>
      </c>
      <c r="BB56" s="4">
        <v>7.3755166666666696</v>
      </c>
      <c r="BC56" s="4">
        <v>0</v>
      </c>
      <c r="BD56" s="4">
        <v>0</v>
      </c>
      <c r="BE56" s="4">
        <v>0</v>
      </c>
      <c r="BF56" s="4">
        <v>0</v>
      </c>
      <c r="BG56" s="4" t="s">
        <v>57</v>
      </c>
      <c r="BH56" s="4">
        <v>7.6347333333333296</v>
      </c>
      <c r="BI56" s="4">
        <v>341475.30039601901</v>
      </c>
      <c r="BJ56" s="4">
        <v>7.6856499999999999</v>
      </c>
      <c r="BK56" s="4">
        <v>2369.4192553149901</v>
      </c>
      <c r="BL56" s="4">
        <v>6.9387720065466098E-3</v>
      </c>
      <c r="BM56" s="4">
        <v>5.4211879275490897</v>
      </c>
      <c r="BN56" s="4">
        <v>5.4211879275490897</v>
      </c>
      <c r="BO56" s="4" t="s">
        <v>57</v>
      </c>
      <c r="BP56" s="4">
        <v>7.6347333333333296</v>
      </c>
      <c r="BQ56" s="4">
        <v>341475.30039601901</v>
      </c>
      <c r="BR56" s="4">
        <v>8.5235000000000003</v>
      </c>
      <c r="BS56" s="4">
        <v>2856.5300149875102</v>
      </c>
      <c r="BT56" s="4">
        <v>8.3652610062124808E-3</v>
      </c>
      <c r="BU56" s="4">
        <v>6.2009102354115697</v>
      </c>
      <c r="BV56" s="4">
        <v>6.2009102354115697</v>
      </c>
      <c r="BW56" s="4" t="s">
        <v>57</v>
      </c>
      <c r="BX56" s="4">
        <v>7.6347333333333296</v>
      </c>
      <c r="BY56" s="4">
        <v>341475.30039601901</v>
      </c>
      <c r="BZ56" s="4">
        <v>8.7503166666666701</v>
      </c>
      <c r="CA56" s="4">
        <v>119.13149999999899</v>
      </c>
      <c r="CB56" s="4">
        <v>2.0061480700361999E-4</v>
      </c>
      <c r="CC56" s="4">
        <v>117.04910470489099</v>
      </c>
      <c r="CD56" s="4">
        <v>117.04910470489099</v>
      </c>
      <c r="CE56" s="4" t="s">
        <v>57</v>
      </c>
      <c r="CF56" s="4">
        <v>10.01905</v>
      </c>
      <c r="CG56" s="4">
        <v>593832.03951565502</v>
      </c>
      <c r="CH56" s="4">
        <v>9.8476499999999998</v>
      </c>
      <c r="CI56" s="4">
        <v>1023.3761040696101</v>
      </c>
      <c r="CJ56" s="4">
        <v>1.7233426894653701E-3</v>
      </c>
      <c r="CK56" s="4">
        <v>39.565761554951202</v>
      </c>
      <c r="CL56" s="4">
        <v>39.565761554951202</v>
      </c>
      <c r="CM56" s="4" t="s">
        <v>57</v>
      </c>
      <c r="CN56" s="4">
        <v>10.01905</v>
      </c>
      <c r="CO56" s="4">
        <v>593832.03951565502</v>
      </c>
      <c r="CP56" s="4">
        <v>10.0514833333333</v>
      </c>
      <c r="CQ56" s="4">
        <v>18223.1512852345</v>
      </c>
      <c r="CR56" s="4">
        <v>3.0687383085792701E-2</v>
      </c>
      <c r="CS56" s="4">
        <v>29.782374434561302</v>
      </c>
      <c r="CT56" s="4">
        <v>29.782374434561302</v>
      </c>
      <c r="CU56" s="4" t="s">
        <v>57</v>
      </c>
      <c r="CV56" s="4">
        <v>10.01905</v>
      </c>
      <c r="CW56" s="4">
        <v>593832.03951565502</v>
      </c>
      <c r="CX56" s="4">
        <v>10.1070666666667</v>
      </c>
      <c r="CY56" s="4">
        <v>127004.722006205</v>
      </c>
      <c r="CZ56" s="4">
        <v>0.213873138454762</v>
      </c>
      <c r="DA56" s="4" t="s">
        <v>57</v>
      </c>
      <c r="DB56" s="4" t="s">
        <v>57</v>
      </c>
      <c r="DC56" s="4" t="s">
        <v>57</v>
      </c>
      <c r="DD56" s="4">
        <v>10.01905</v>
      </c>
      <c r="DE56" s="4">
        <v>593832.03951565502</v>
      </c>
      <c r="DF56" s="4">
        <v>10.134866666666699</v>
      </c>
      <c r="DG56" s="4">
        <v>769.73811179409904</v>
      </c>
      <c r="DH56" s="4">
        <v>1.2962219290523901E-3</v>
      </c>
      <c r="DI56" s="4">
        <v>2.0872930757981698</v>
      </c>
      <c r="DJ56" s="4">
        <v>2.0872930757981698</v>
      </c>
      <c r="DK56" s="4" t="s">
        <v>57</v>
      </c>
      <c r="DL56" s="4">
        <v>10.01905</v>
      </c>
      <c r="DM56" s="4">
        <v>593832.03951565502</v>
      </c>
      <c r="DN56" s="4">
        <v>11.978666666666699</v>
      </c>
      <c r="DO56" s="4">
        <v>1264.53864430726</v>
      </c>
      <c r="DP56" s="4">
        <v>2.1535160898137002E-3</v>
      </c>
      <c r="DQ56" s="4">
        <v>1.0922042255429001</v>
      </c>
      <c r="DR56" s="4">
        <v>1.0922042255429001</v>
      </c>
      <c r="DS56" s="4" t="s">
        <v>57</v>
      </c>
      <c r="DT56" s="4">
        <v>14.432866666666699</v>
      </c>
      <c r="DU56" s="4">
        <v>587197.21217251394</v>
      </c>
      <c r="DV56" s="4">
        <v>12.2983333333333</v>
      </c>
      <c r="DW56" s="4">
        <v>145131.027</v>
      </c>
      <c r="DX56" s="4">
        <v>0.24439743453110499</v>
      </c>
      <c r="DY56" s="4">
        <v>20818463.963290501</v>
      </c>
      <c r="DZ56" s="4">
        <v>20818463.963290501</v>
      </c>
      <c r="EA56" s="4" t="s">
        <v>57</v>
      </c>
      <c r="EB56" s="4">
        <v>10.01905</v>
      </c>
      <c r="EC56" s="4">
        <v>593832.03951565502</v>
      </c>
      <c r="ED56" s="4">
        <v>12.326116666666699</v>
      </c>
      <c r="EE56" s="4">
        <v>1130.9535000000001</v>
      </c>
      <c r="EF56" s="4">
        <v>1.9260198729753699E-3</v>
      </c>
      <c r="EG56" s="4">
        <v>2.72630821662956</v>
      </c>
      <c r="EH56" s="4">
        <v>2.72630821662956</v>
      </c>
      <c r="EI56" s="4" t="s">
        <v>57</v>
      </c>
      <c r="EJ56" s="4">
        <v>14.432866666666699</v>
      </c>
      <c r="EK56" s="4">
        <v>587197.21217251394</v>
      </c>
      <c r="EL56" s="4">
        <v>12.6908166666667</v>
      </c>
      <c r="EM56" s="4">
        <v>123965.851383342</v>
      </c>
      <c r="EN56" s="4">
        <v>0.21111450942468299</v>
      </c>
      <c r="EO56" s="4">
        <v>39799078.670574002</v>
      </c>
      <c r="EP56" s="4">
        <v>39799078.670574002</v>
      </c>
      <c r="EQ56" s="4" t="s">
        <v>57</v>
      </c>
      <c r="ER56" s="4">
        <v>14.432866666666699</v>
      </c>
      <c r="ES56" s="4">
        <v>587197.21217251394</v>
      </c>
      <c r="ET56" s="4" t="s">
        <v>57</v>
      </c>
      <c r="EU56" s="4" t="s">
        <v>57</v>
      </c>
      <c r="EV56" s="4" t="s">
        <v>57</v>
      </c>
      <c r="EW56" s="4" t="s">
        <v>57</v>
      </c>
      <c r="EX56" s="4" t="s">
        <v>57</v>
      </c>
      <c r="EY56" s="4" t="s">
        <v>57</v>
      </c>
      <c r="EZ56" s="4">
        <v>10.01905</v>
      </c>
      <c r="FA56" s="4">
        <v>593832.03951565502</v>
      </c>
      <c r="FB56" s="4">
        <v>14.376300000000001</v>
      </c>
      <c r="FC56" s="4">
        <v>144835.84942491099</v>
      </c>
      <c r="FD56" s="4">
        <v>0.24665622796308401</v>
      </c>
      <c r="FE56" s="4" t="s">
        <v>57</v>
      </c>
      <c r="FF56" s="4" t="s">
        <v>57</v>
      </c>
      <c r="FG56" s="4" t="s">
        <v>57</v>
      </c>
      <c r="FH56" s="4">
        <v>14.432866666666699</v>
      </c>
      <c r="FI56" s="4">
        <v>587197.21217251394</v>
      </c>
      <c r="FJ56" s="4">
        <v>14.429083333333301</v>
      </c>
      <c r="FK56" s="4">
        <v>1778.4425798377599</v>
      </c>
      <c r="FL56" s="4">
        <v>3.0286972468038099E-3</v>
      </c>
      <c r="FM56" s="4">
        <v>2.3416375877759299E-2</v>
      </c>
      <c r="FN56" s="4">
        <v>2.3416375877759299E-2</v>
      </c>
      <c r="FO56" s="4" t="s">
        <v>57</v>
      </c>
      <c r="FP56" s="4">
        <v>14.432866666666699</v>
      </c>
      <c r="FQ56" s="4">
        <v>587197.21217251394</v>
      </c>
      <c r="FR56" s="4">
        <v>14.4781166666667</v>
      </c>
      <c r="FS56" s="4">
        <v>461.22496934227797</v>
      </c>
      <c r="FT56" s="4">
        <v>7.8546859518599705E-4</v>
      </c>
      <c r="FU56" s="4">
        <v>0</v>
      </c>
      <c r="FV56" s="4">
        <v>0</v>
      </c>
      <c r="FW56" s="4" t="s">
        <v>57</v>
      </c>
      <c r="FX56" s="4">
        <v>14.432866666666699</v>
      </c>
      <c r="FY56" s="4">
        <v>587197.21217251394</v>
      </c>
      <c r="FZ56" s="4">
        <v>16.487883333333301</v>
      </c>
      <c r="GA56" s="4">
        <v>805.274327736077</v>
      </c>
      <c r="GB56" s="4">
        <v>1.49759252399912E-3</v>
      </c>
      <c r="GC56" s="4">
        <v>0.30125483925784902</v>
      </c>
      <c r="GD56" s="4">
        <v>0.30125483925784902</v>
      </c>
      <c r="GE56" s="4" t="s">
        <v>57</v>
      </c>
      <c r="GF56" s="4">
        <v>17.110050000000001</v>
      </c>
      <c r="GG56" s="4">
        <v>537712.57189886202</v>
      </c>
      <c r="GH56" s="4">
        <v>17.110050000000001</v>
      </c>
      <c r="GI56" s="4">
        <v>0</v>
      </c>
      <c r="GJ56" s="4">
        <v>0</v>
      </c>
      <c r="GK56" s="4">
        <v>0.41588924532450799</v>
      </c>
      <c r="GL56" s="4">
        <v>0.41588924532450799</v>
      </c>
      <c r="GM56" s="4" t="s">
        <v>57</v>
      </c>
      <c r="GN56" s="4">
        <v>17.110050000000001</v>
      </c>
      <c r="GO56" s="4">
        <v>537712.57189886202</v>
      </c>
      <c r="GP56" s="4">
        <v>18.9765333333333</v>
      </c>
      <c r="GQ56" s="4">
        <v>332.12200000000303</v>
      </c>
      <c r="GR56" s="4">
        <v>6.1765712270248302E-4</v>
      </c>
      <c r="GS56" s="4">
        <v>0</v>
      </c>
      <c r="GT56" s="4">
        <v>0</v>
      </c>
      <c r="GU56" s="4" t="s">
        <v>57</v>
      </c>
      <c r="GV56" s="4">
        <v>17.110050000000001</v>
      </c>
      <c r="GW56" s="4">
        <v>537712.57189886202</v>
      </c>
      <c r="GX56" s="4">
        <v>19.033083333333298</v>
      </c>
      <c r="GY56" s="4">
        <v>229.41123838277301</v>
      </c>
      <c r="GZ56" s="4">
        <v>4.2664287645839601E-4</v>
      </c>
      <c r="HA56" s="4">
        <v>0.71186705526643201</v>
      </c>
      <c r="HB56" s="4">
        <v>0.71186705526643201</v>
      </c>
      <c r="HC56" s="4" t="s">
        <v>57</v>
      </c>
      <c r="HD56" s="4">
        <v>17.110050000000001</v>
      </c>
      <c r="HE56" s="4">
        <v>537712.57189886202</v>
      </c>
      <c r="HF56" s="4">
        <v>19.387533333333302</v>
      </c>
      <c r="HG56" s="4">
        <v>290.13799999999998</v>
      </c>
      <c r="HH56" s="4">
        <v>5.3957823410268296E-4</v>
      </c>
      <c r="HI56" s="4">
        <v>0</v>
      </c>
      <c r="HJ56" s="4">
        <v>0</v>
      </c>
      <c r="HK56" s="4" t="s">
        <v>57</v>
      </c>
      <c r="HL56" s="4">
        <v>17.110050000000001</v>
      </c>
      <c r="HM56" s="4">
        <v>537712.57189886202</v>
      </c>
    </row>
    <row r="57" spans="1:221" x14ac:dyDescent="0.2">
      <c r="A57" s="2"/>
      <c r="B57" s="2"/>
      <c r="C57" s="2" t="s">
        <v>162</v>
      </c>
      <c r="D57" s="2" t="s">
        <v>18</v>
      </c>
      <c r="E57" s="2" t="s">
        <v>106</v>
      </c>
      <c r="F57" s="2" t="s">
        <v>57</v>
      </c>
      <c r="G57" s="3">
        <v>42529.340972222199</v>
      </c>
      <c r="H57" s="4">
        <v>3.2724166666666701</v>
      </c>
      <c r="I57" s="4">
        <v>191394.78464187999</v>
      </c>
      <c r="J57" s="4">
        <v>0</v>
      </c>
      <c r="K57" s="4">
        <v>13152.3911044859</v>
      </c>
      <c r="L57" s="4">
        <v>13152.3911044859</v>
      </c>
      <c r="M57" s="4" t="s">
        <v>57</v>
      </c>
      <c r="N57" s="4">
        <v>4.0372833333333302</v>
      </c>
      <c r="O57" s="4">
        <v>3211.3060998548799</v>
      </c>
      <c r="P57" s="4">
        <v>7.9398889405113797E-3</v>
      </c>
      <c r="Q57" s="4" t="s">
        <v>196</v>
      </c>
      <c r="R57" s="4" t="s">
        <v>196</v>
      </c>
      <c r="S57" s="4" t="s">
        <v>57</v>
      </c>
      <c r="T57" s="4">
        <v>4.9259000000000004</v>
      </c>
      <c r="U57" s="4">
        <v>404452.26928426599</v>
      </c>
      <c r="V57" s="4">
        <v>4.9531333333333301</v>
      </c>
      <c r="W57" s="4">
        <v>8160.4848876938704</v>
      </c>
      <c r="X57" s="4">
        <v>2.0176632714003499E-2</v>
      </c>
      <c r="Y57" s="4">
        <v>20.753687360427602</v>
      </c>
      <c r="Z57" s="4">
        <v>20.753687360427602</v>
      </c>
      <c r="AA57" s="4" t="s">
        <v>57</v>
      </c>
      <c r="AB57" s="4">
        <v>4.9259000000000004</v>
      </c>
      <c r="AC57" s="4">
        <v>404452.26928426599</v>
      </c>
      <c r="AD57" s="4">
        <v>6.0100833333333297</v>
      </c>
      <c r="AE57" s="4">
        <v>4140.3031986361902</v>
      </c>
      <c r="AF57" s="4">
        <v>1.0236815350209399E-2</v>
      </c>
      <c r="AG57" s="4">
        <v>17.035527174974099</v>
      </c>
      <c r="AH57" s="4">
        <v>17.035527174974099</v>
      </c>
      <c r="AI57" s="4" t="s">
        <v>57</v>
      </c>
      <c r="AJ57" s="4">
        <v>4.9259000000000004</v>
      </c>
      <c r="AK57" s="4">
        <v>404452.26928426599</v>
      </c>
      <c r="AL57" s="4">
        <v>6.1561333333333303</v>
      </c>
      <c r="AM57" s="4">
        <v>2373.0073299607702</v>
      </c>
      <c r="AN57" s="4">
        <v>5.8672123021095398E-3</v>
      </c>
      <c r="AO57" s="4">
        <v>11.6894763893135</v>
      </c>
      <c r="AP57" s="4">
        <v>11.6894763893135</v>
      </c>
      <c r="AQ57" s="4" t="s">
        <v>57</v>
      </c>
      <c r="AR57" s="4">
        <v>4.9259000000000004</v>
      </c>
      <c r="AS57" s="4">
        <v>404452.26928426599</v>
      </c>
      <c r="AT57" s="4">
        <v>6.6254999999999997</v>
      </c>
      <c r="AU57" s="4">
        <v>85861.017500000205</v>
      </c>
      <c r="AV57" s="4">
        <v>0.23419198093260499</v>
      </c>
      <c r="AW57" s="4" t="s">
        <v>196</v>
      </c>
      <c r="AX57" s="4" t="s">
        <v>196</v>
      </c>
      <c r="AY57" s="4" t="s">
        <v>57</v>
      </c>
      <c r="AZ57" s="4">
        <v>10.0189166666667</v>
      </c>
      <c r="BA57" s="4">
        <v>366626.63323518803</v>
      </c>
      <c r="BB57" s="4">
        <v>7.3753833333333301</v>
      </c>
      <c r="BC57" s="4">
        <v>0</v>
      </c>
      <c r="BD57" s="4">
        <v>0</v>
      </c>
      <c r="BE57" s="4">
        <v>0</v>
      </c>
      <c r="BF57" s="4">
        <v>0</v>
      </c>
      <c r="BG57" s="4" t="s">
        <v>57</v>
      </c>
      <c r="BH57" s="4">
        <v>7.6345999999999998</v>
      </c>
      <c r="BI57" s="4">
        <v>220000.31997180401</v>
      </c>
      <c r="BJ57" s="4">
        <v>7.6809000000000003</v>
      </c>
      <c r="BK57" s="4">
        <v>3320.51797334404</v>
      </c>
      <c r="BL57" s="4">
        <v>1.50932415633287E-2</v>
      </c>
      <c r="BM57" s="4">
        <v>14.769934094685899</v>
      </c>
      <c r="BN57" s="4">
        <v>14.769934094685899</v>
      </c>
      <c r="BO57" s="4" t="s">
        <v>57</v>
      </c>
      <c r="BP57" s="4">
        <v>7.6345999999999998</v>
      </c>
      <c r="BQ57" s="4">
        <v>220000.31997180401</v>
      </c>
      <c r="BR57" s="4">
        <v>8.5233666666666696</v>
      </c>
      <c r="BS57" s="4">
        <v>3914.6283187549798</v>
      </c>
      <c r="BT57" s="4">
        <v>1.7793739205728E-2</v>
      </c>
      <c r="BU57" s="4">
        <v>15.5524055614241</v>
      </c>
      <c r="BV57" s="4">
        <v>15.5524055614241</v>
      </c>
      <c r="BW57" s="4" t="s">
        <v>57</v>
      </c>
      <c r="BX57" s="4">
        <v>7.6345999999999998</v>
      </c>
      <c r="BY57" s="4">
        <v>220000.31997180401</v>
      </c>
      <c r="BZ57" s="4">
        <v>8.7501833333333305</v>
      </c>
      <c r="CA57" s="4">
        <v>120.551500000001</v>
      </c>
      <c r="CB57" s="4">
        <v>3.2881271864029701E-4</v>
      </c>
      <c r="CC57" s="4">
        <v>132.18155291453601</v>
      </c>
      <c r="CD57" s="4">
        <v>132.18155291453601</v>
      </c>
      <c r="CE57" s="4" t="s">
        <v>57</v>
      </c>
      <c r="CF57" s="4">
        <v>10.0189166666667</v>
      </c>
      <c r="CG57" s="4">
        <v>366626.63323518803</v>
      </c>
      <c r="CH57" s="4">
        <v>9.8475166666666691</v>
      </c>
      <c r="CI57" s="4">
        <v>1497.53723057563</v>
      </c>
      <c r="CJ57" s="4">
        <v>4.0846384163666797E-3</v>
      </c>
      <c r="CK57" s="4">
        <v>110.72752512346599</v>
      </c>
      <c r="CL57" s="4">
        <v>110.72752512346599</v>
      </c>
      <c r="CM57" s="4" t="s">
        <v>57</v>
      </c>
      <c r="CN57" s="4">
        <v>10.0189166666667</v>
      </c>
      <c r="CO57" s="4">
        <v>366626.63323518803</v>
      </c>
      <c r="CP57" s="4">
        <v>10.051349999999999</v>
      </c>
      <c r="CQ57" s="4">
        <v>21189.164097554702</v>
      </c>
      <c r="CR57" s="4">
        <v>5.7794939529016702E-2</v>
      </c>
      <c r="CS57" s="4">
        <v>55.829450858285497</v>
      </c>
      <c r="CT57" s="4">
        <v>55.829450858285497</v>
      </c>
      <c r="CU57" s="4" t="s">
        <v>57</v>
      </c>
      <c r="CV57" s="4">
        <v>10.0189166666667</v>
      </c>
      <c r="CW57" s="4">
        <v>366626.63323518803</v>
      </c>
      <c r="CX57" s="4">
        <v>10.1069333333333</v>
      </c>
      <c r="CY57" s="4">
        <v>102344.44920311301</v>
      </c>
      <c r="CZ57" s="4">
        <v>0.27915170346465201</v>
      </c>
      <c r="DA57" s="4" t="s">
        <v>57</v>
      </c>
      <c r="DB57" s="4" t="s">
        <v>57</v>
      </c>
      <c r="DC57" s="4" t="s">
        <v>57</v>
      </c>
      <c r="DD57" s="4">
        <v>10.0189166666667</v>
      </c>
      <c r="DE57" s="4">
        <v>366626.63323518803</v>
      </c>
      <c r="DF57" s="4">
        <v>10.1393666666667</v>
      </c>
      <c r="DG57" s="4">
        <v>861.97172695213396</v>
      </c>
      <c r="DH57" s="4">
        <v>2.3510886793627599E-3</v>
      </c>
      <c r="DI57" s="4">
        <v>3.6079390582334399</v>
      </c>
      <c r="DJ57" s="4">
        <v>3.6079390582334399</v>
      </c>
      <c r="DK57" s="4" t="s">
        <v>57</v>
      </c>
      <c r="DL57" s="4">
        <v>10.0189166666667</v>
      </c>
      <c r="DM57" s="4">
        <v>366626.63323518803</v>
      </c>
      <c r="DN57" s="4">
        <v>11.978533333333299</v>
      </c>
      <c r="DO57" s="4">
        <v>1144.0726268072301</v>
      </c>
      <c r="DP57" s="4">
        <v>3.1591562055545402E-3</v>
      </c>
      <c r="DQ57" s="4">
        <v>2.2584345721611401</v>
      </c>
      <c r="DR57" s="4">
        <v>2.2584345721611401</v>
      </c>
      <c r="DS57" s="4" t="s">
        <v>57</v>
      </c>
      <c r="DT57" s="4">
        <v>14.432733333333299</v>
      </c>
      <c r="DU57" s="4">
        <v>362145.00086943601</v>
      </c>
      <c r="DV57" s="4">
        <v>12.2982</v>
      </c>
      <c r="DW57" s="4">
        <v>106424.488000001</v>
      </c>
      <c r="DX57" s="4">
        <v>0.29028029704468</v>
      </c>
      <c r="DY57" s="4">
        <v>24727018.3961505</v>
      </c>
      <c r="DZ57" s="4">
        <v>24727018.3961505</v>
      </c>
      <c r="EA57" s="4" t="s">
        <v>57</v>
      </c>
      <c r="EB57" s="4">
        <v>10.0189166666667</v>
      </c>
      <c r="EC57" s="4">
        <v>366626.63323518803</v>
      </c>
      <c r="ED57" s="4">
        <v>12.3259833333333</v>
      </c>
      <c r="EE57" s="4">
        <v>982.98349999999402</v>
      </c>
      <c r="EF57" s="4">
        <v>2.7143367922794798E-3</v>
      </c>
      <c r="EG57" s="4">
        <v>3.5047988797601999</v>
      </c>
      <c r="EH57" s="4">
        <v>3.5047988797601999</v>
      </c>
      <c r="EI57" s="4" t="s">
        <v>57</v>
      </c>
      <c r="EJ57" s="4">
        <v>14.432733333333299</v>
      </c>
      <c r="EK57" s="4">
        <v>362145.00086943601</v>
      </c>
      <c r="EL57" s="4">
        <v>12.6906833333333</v>
      </c>
      <c r="EM57" s="4">
        <v>75220.819053213301</v>
      </c>
      <c r="EN57" s="4">
        <v>0.207709118923701</v>
      </c>
      <c r="EO57" s="4">
        <v>39156839.542765699</v>
      </c>
      <c r="EP57" s="4">
        <v>39156839.542765699</v>
      </c>
      <c r="EQ57" s="4" t="s">
        <v>57</v>
      </c>
      <c r="ER57" s="4">
        <v>14.432733333333299</v>
      </c>
      <c r="ES57" s="4">
        <v>362145.00086943601</v>
      </c>
      <c r="ET57" s="4" t="s">
        <v>57</v>
      </c>
      <c r="EU57" s="4" t="s">
        <v>57</v>
      </c>
      <c r="EV57" s="4" t="s">
        <v>57</v>
      </c>
      <c r="EW57" s="4" t="s">
        <v>57</v>
      </c>
      <c r="EX57" s="4" t="s">
        <v>57</v>
      </c>
      <c r="EY57" s="4" t="s">
        <v>57</v>
      </c>
      <c r="EZ57" s="4">
        <v>10.0189166666667</v>
      </c>
      <c r="FA57" s="4">
        <v>366626.63323518803</v>
      </c>
      <c r="FB57" s="4">
        <v>14.3761666666667</v>
      </c>
      <c r="FC57" s="4">
        <v>89255.893643012896</v>
      </c>
      <c r="FD57" s="4">
        <v>0.246464519539764</v>
      </c>
      <c r="FE57" s="4" t="s">
        <v>57</v>
      </c>
      <c r="FF57" s="4" t="s">
        <v>57</v>
      </c>
      <c r="FG57" s="4" t="s">
        <v>57</v>
      </c>
      <c r="FH57" s="4">
        <v>14.432733333333299</v>
      </c>
      <c r="FI57" s="4">
        <v>362145.00086943601</v>
      </c>
      <c r="FJ57" s="4">
        <v>14.42895</v>
      </c>
      <c r="FK57" s="4">
        <v>1148.72862465816</v>
      </c>
      <c r="FL57" s="4">
        <v>3.1720129282477899E-3</v>
      </c>
      <c r="FM57" s="4">
        <v>0.237361685176428</v>
      </c>
      <c r="FN57" s="4">
        <v>0.237361685176428</v>
      </c>
      <c r="FO57" s="4" t="s">
        <v>57</v>
      </c>
      <c r="FP57" s="4">
        <v>14.432733333333299</v>
      </c>
      <c r="FQ57" s="4">
        <v>362145.00086943601</v>
      </c>
      <c r="FR57" s="4">
        <v>14.4704333333333</v>
      </c>
      <c r="FS57" s="4">
        <v>375.14932710843101</v>
      </c>
      <c r="FT57" s="4">
        <v>1.0359091695530101E-3</v>
      </c>
      <c r="FU57" s="4">
        <v>0</v>
      </c>
      <c r="FV57" s="4">
        <v>0</v>
      </c>
      <c r="FW57" s="4" t="s">
        <v>57</v>
      </c>
      <c r="FX57" s="4">
        <v>14.432733333333299</v>
      </c>
      <c r="FY57" s="4">
        <v>362145.00086943601</v>
      </c>
      <c r="FZ57" s="4">
        <v>16.491516666666701</v>
      </c>
      <c r="GA57" s="4">
        <v>537.44356000001198</v>
      </c>
      <c r="GB57" s="4">
        <v>1.5983382972268199E-3</v>
      </c>
      <c r="GC57" s="4">
        <v>0.35171104210549498</v>
      </c>
      <c r="GD57" s="4">
        <v>0.35171104210549498</v>
      </c>
      <c r="GE57" s="4" t="s">
        <v>57</v>
      </c>
      <c r="GF57" s="4">
        <v>17.109916666666699</v>
      </c>
      <c r="GG57" s="4">
        <v>336251.44372283301</v>
      </c>
      <c r="GH57" s="4">
        <v>17.109916666666699</v>
      </c>
      <c r="GI57" s="4">
        <v>0</v>
      </c>
      <c r="GJ57" s="4">
        <v>0</v>
      </c>
      <c r="GK57" s="4">
        <v>0.41588924532450799</v>
      </c>
      <c r="GL57" s="4">
        <v>0.41588924532450799</v>
      </c>
      <c r="GM57" s="4" t="s">
        <v>57</v>
      </c>
      <c r="GN57" s="4">
        <v>17.109916666666699</v>
      </c>
      <c r="GO57" s="4">
        <v>336251.44372283301</v>
      </c>
      <c r="GP57" s="4">
        <v>18.9650833333333</v>
      </c>
      <c r="GQ57" s="4">
        <v>0</v>
      </c>
      <c r="GR57" s="4">
        <v>0</v>
      </c>
      <c r="GS57" s="4">
        <v>0</v>
      </c>
      <c r="GT57" s="4">
        <v>0</v>
      </c>
      <c r="GU57" s="4" t="s">
        <v>57</v>
      </c>
      <c r="GV57" s="4">
        <v>17.109916666666699</v>
      </c>
      <c r="GW57" s="4">
        <v>336251.44372283301</v>
      </c>
      <c r="GX57" s="4">
        <v>19.0291833333333</v>
      </c>
      <c r="GY57" s="4">
        <v>102.53739463687199</v>
      </c>
      <c r="GZ57" s="4">
        <v>3.04942615269162E-4</v>
      </c>
      <c r="HA57" s="4">
        <v>0.61639197965318404</v>
      </c>
      <c r="HB57" s="4">
        <v>0.61639197965318404</v>
      </c>
      <c r="HC57" s="4" t="s">
        <v>57</v>
      </c>
      <c r="HD57" s="4">
        <v>17.109916666666699</v>
      </c>
      <c r="HE57" s="4">
        <v>336251.44372283301</v>
      </c>
      <c r="HF57" s="4">
        <v>19.376083333333298</v>
      </c>
      <c r="HG57" s="4">
        <v>163.81696153846201</v>
      </c>
      <c r="HH57" s="4">
        <v>4.8718589792433298E-4</v>
      </c>
      <c r="HI57" s="4">
        <v>0</v>
      </c>
      <c r="HJ57" s="4">
        <v>0</v>
      </c>
      <c r="HK57" s="4" t="s">
        <v>57</v>
      </c>
      <c r="HL57" s="4">
        <v>17.109916666666699</v>
      </c>
      <c r="HM57" s="4">
        <v>336251.44372283301</v>
      </c>
    </row>
    <row r="58" spans="1:221" x14ac:dyDescent="0.2">
      <c r="A58" s="2"/>
      <c r="B58" s="2"/>
      <c r="C58" s="2" t="s">
        <v>141</v>
      </c>
      <c r="D58" s="2" t="s">
        <v>98</v>
      </c>
      <c r="E58" s="2" t="s">
        <v>106</v>
      </c>
      <c r="F58" s="2" t="s">
        <v>57</v>
      </c>
      <c r="G58" s="3">
        <v>42529.3618055556</v>
      </c>
      <c r="H58" s="4">
        <v>3.27491666666667</v>
      </c>
      <c r="I58" s="4">
        <v>134042.39459868401</v>
      </c>
      <c r="J58" s="4">
        <v>0</v>
      </c>
      <c r="K58" s="4">
        <v>0</v>
      </c>
      <c r="L58" s="4">
        <v>0</v>
      </c>
      <c r="M58" s="4" t="s">
        <v>57</v>
      </c>
      <c r="N58" s="4">
        <v>4.9581166666666698</v>
      </c>
      <c r="O58" s="4">
        <v>0</v>
      </c>
      <c r="P58" s="4">
        <v>0</v>
      </c>
      <c r="Q58" s="4" t="s">
        <v>195</v>
      </c>
      <c r="R58" s="4" t="s">
        <v>195</v>
      </c>
      <c r="S58" s="4" t="s">
        <v>57</v>
      </c>
      <c r="T58" s="4">
        <v>4.9284166666666698</v>
      </c>
      <c r="U58" s="4">
        <v>284990.34443879401</v>
      </c>
      <c r="V58" s="4">
        <v>4.9581166666666698</v>
      </c>
      <c r="W58" s="4">
        <v>0</v>
      </c>
      <c r="X58" s="4">
        <v>0</v>
      </c>
      <c r="Y58" s="4">
        <v>0</v>
      </c>
      <c r="Z58" s="4">
        <v>0</v>
      </c>
      <c r="AA58" s="4" t="s">
        <v>57</v>
      </c>
      <c r="AB58" s="4">
        <v>4.9284166666666698</v>
      </c>
      <c r="AC58" s="4">
        <v>284990.34443879401</v>
      </c>
      <c r="AD58" s="4">
        <v>6.1660666666666701</v>
      </c>
      <c r="AE58" s="4">
        <v>0</v>
      </c>
      <c r="AF58" s="4">
        <v>0</v>
      </c>
      <c r="AG58" s="4">
        <v>0</v>
      </c>
      <c r="AH58" s="4">
        <v>0</v>
      </c>
      <c r="AI58" s="4" t="s">
        <v>57</v>
      </c>
      <c r="AJ58" s="4">
        <v>4.9284166666666698</v>
      </c>
      <c r="AK58" s="4">
        <v>284990.34443879401</v>
      </c>
      <c r="AL58" s="4">
        <v>6.1660666666666701</v>
      </c>
      <c r="AM58" s="4">
        <v>0</v>
      </c>
      <c r="AN58" s="4">
        <v>0</v>
      </c>
      <c r="AO58" s="4">
        <v>9.7389946697767099E-2</v>
      </c>
      <c r="AP58" s="4">
        <v>9.7389946697767099E-2</v>
      </c>
      <c r="AQ58" s="4" t="s">
        <v>57</v>
      </c>
      <c r="AR58" s="4">
        <v>4.9284166666666698</v>
      </c>
      <c r="AS58" s="4">
        <v>284990.34443879401</v>
      </c>
      <c r="AT58" s="4" t="s">
        <v>57</v>
      </c>
      <c r="AU58" s="4" t="s">
        <v>57</v>
      </c>
      <c r="AV58" s="4" t="s">
        <v>57</v>
      </c>
      <c r="AW58" s="4" t="s">
        <v>57</v>
      </c>
      <c r="AX58" s="4" t="s">
        <v>57</v>
      </c>
      <c r="AY58" s="4" t="s">
        <v>57</v>
      </c>
      <c r="AZ58" s="4">
        <v>10.01895</v>
      </c>
      <c r="BA58" s="4">
        <v>0</v>
      </c>
      <c r="BB58" s="4">
        <v>6.8430833333333299</v>
      </c>
      <c r="BC58" s="4">
        <v>0</v>
      </c>
      <c r="BD58" s="4">
        <v>0</v>
      </c>
      <c r="BE58" s="4">
        <v>0</v>
      </c>
      <c r="BF58" s="4">
        <v>0</v>
      </c>
      <c r="BG58" s="4" t="s">
        <v>57</v>
      </c>
      <c r="BH58" s="4">
        <v>7.6346333333333298</v>
      </c>
      <c r="BI58" s="4">
        <v>148825.16565078899</v>
      </c>
      <c r="BJ58" s="4">
        <v>7.6346333333333298</v>
      </c>
      <c r="BK58" s="4">
        <v>0</v>
      </c>
      <c r="BL58" s="4">
        <v>0</v>
      </c>
      <c r="BM58" s="4">
        <v>0</v>
      </c>
      <c r="BN58" s="4">
        <v>0</v>
      </c>
      <c r="BO58" s="4" t="s">
        <v>57</v>
      </c>
      <c r="BP58" s="4">
        <v>7.6346333333333298</v>
      </c>
      <c r="BQ58" s="4">
        <v>148825.16565078899</v>
      </c>
      <c r="BR58" s="4">
        <v>8.0003166666666701</v>
      </c>
      <c r="BS58" s="4">
        <v>0</v>
      </c>
      <c r="BT58" s="4">
        <v>0</v>
      </c>
      <c r="BU58" s="4">
        <v>0</v>
      </c>
      <c r="BV58" s="4">
        <v>0</v>
      </c>
      <c r="BW58" s="4" t="s">
        <v>57</v>
      </c>
      <c r="BX58" s="4">
        <v>7.6346333333333298</v>
      </c>
      <c r="BY58" s="4">
        <v>148825.16565078899</v>
      </c>
      <c r="BZ58" s="4" t="s">
        <v>57</v>
      </c>
      <c r="CA58" s="4" t="s">
        <v>57</v>
      </c>
      <c r="CB58" s="4" t="s">
        <v>57</v>
      </c>
      <c r="CC58" s="4" t="s">
        <v>57</v>
      </c>
      <c r="CD58" s="4" t="s">
        <v>57</v>
      </c>
      <c r="CE58" s="4" t="s">
        <v>57</v>
      </c>
      <c r="CF58" s="4">
        <v>10.01895</v>
      </c>
      <c r="CG58" s="4">
        <v>0</v>
      </c>
      <c r="CH58" s="4" t="s">
        <v>57</v>
      </c>
      <c r="CI58" s="4" t="s">
        <v>57</v>
      </c>
      <c r="CJ58" s="4" t="s">
        <v>57</v>
      </c>
      <c r="CK58" s="4" t="s">
        <v>57</v>
      </c>
      <c r="CL58" s="4" t="s">
        <v>57</v>
      </c>
      <c r="CM58" s="4" t="s">
        <v>57</v>
      </c>
      <c r="CN58" s="4">
        <v>10.01895</v>
      </c>
      <c r="CO58" s="4">
        <v>0</v>
      </c>
      <c r="CP58" s="4" t="s">
        <v>57</v>
      </c>
      <c r="CQ58" s="4" t="s">
        <v>57</v>
      </c>
      <c r="CR58" s="4" t="s">
        <v>57</v>
      </c>
      <c r="CS58" s="4" t="s">
        <v>57</v>
      </c>
      <c r="CT58" s="4" t="s">
        <v>57</v>
      </c>
      <c r="CU58" s="4" t="s">
        <v>57</v>
      </c>
      <c r="CV58" s="4">
        <v>10.01895</v>
      </c>
      <c r="CW58" s="4">
        <v>0</v>
      </c>
      <c r="CX58" s="4">
        <v>10.01895</v>
      </c>
      <c r="CY58" s="4">
        <v>0</v>
      </c>
      <c r="CZ58" s="4">
        <v>0</v>
      </c>
      <c r="DA58" s="4" t="s">
        <v>57</v>
      </c>
      <c r="DB58" s="4" t="s">
        <v>57</v>
      </c>
      <c r="DC58" s="4" t="s">
        <v>57</v>
      </c>
      <c r="DD58" s="4">
        <v>10.01895</v>
      </c>
      <c r="DE58" s="4">
        <v>0</v>
      </c>
      <c r="DF58" s="4" t="s">
        <v>57</v>
      </c>
      <c r="DG58" s="4" t="s">
        <v>57</v>
      </c>
      <c r="DH58" s="4" t="s">
        <v>57</v>
      </c>
      <c r="DI58" s="4" t="s">
        <v>57</v>
      </c>
      <c r="DJ58" s="4" t="s">
        <v>57</v>
      </c>
      <c r="DK58" s="4" t="s">
        <v>57</v>
      </c>
      <c r="DL58" s="4">
        <v>10.01895</v>
      </c>
      <c r="DM58" s="4">
        <v>0</v>
      </c>
      <c r="DN58" s="4">
        <v>11.9971</v>
      </c>
      <c r="DO58" s="4">
        <v>0</v>
      </c>
      <c r="DP58" s="4">
        <v>0</v>
      </c>
      <c r="DQ58" s="4">
        <v>0</v>
      </c>
      <c r="DR58" s="4">
        <v>0</v>
      </c>
      <c r="DS58" s="4" t="s">
        <v>57</v>
      </c>
      <c r="DT58" s="4">
        <v>14.429</v>
      </c>
      <c r="DU58" s="4">
        <v>352354.96879306698</v>
      </c>
      <c r="DV58" s="4" t="s">
        <v>57</v>
      </c>
      <c r="DW58" s="4" t="s">
        <v>57</v>
      </c>
      <c r="DX58" s="4" t="s">
        <v>57</v>
      </c>
      <c r="DY58" s="4" t="s">
        <v>57</v>
      </c>
      <c r="DZ58" s="4" t="s">
        <v>57</v>
      </c>
      <c r="EA58" s="4" t="s">
        <v>57</v>
      </c>
      <c r="EB58" s="4">
        <v>10.01895</v>
      </c>
      <c r="EC58" s="4">
        <v>0</v>
      </c>
      <c r="ED58" s="4">
        <v>12.34455</v>
      </c>
      <c r="EE58" s="4">
        <v>0</v>
      </c>
      <c r="EF58" s="4">
        <v>0</v>
      </c>
      <c r="EG58" s="4">
        <v>0.82429590229412297</v>
      </c>
      <c r="EH58" s="4">
        <v>0.82429590229412297</v>
      </c>
      <c r="EI58" s="4" t="s">
        <v>57</v>
      </c>
      <c r="EJ58" s="4">
        <v>14.429</v>
      </c>
      <c r="EK58" s="4">
        <v>352354.96879306698</v>
      </c>
      <c r="EL58" s="4">
        <v>12.69825</v>
      </c>
      <c r="EM58" s="4">
        <v>140.52902812500099</v>
      </c>
      <c r="EN58" s="4">
        <v>3.9882800179137602E-4</v>
      </c>
      <c r="EO58" s="4">
        <v>59185.282860933301</v>
      </c>
      <c r="EP58" s="4">
        <v>59185.282860933301</v>
      </c>
      <c r="EQ58" s="4" t="s">
        <v>57</v>
      </c>
      <c r="ER58" s="4">
        <v>14.429</v>
      </c>
      <c r="ES58" s="4">
        <v>352354.96879306698</v>
      </c>
      <c r="ET58" s="4" t="s">
        <v>57</v>
      </c>
      <c r="EU58" s="4" t="s">
        <v>57</v>
      </c>
      <c r="EV58" s="4" t="s">
        <v>57</v>
      </c>
      <c r="EW58" s="4" t="s">
        <v>57</v>
      </c>
      <c r="EX58" s="4" t="s">
        <v>57</v>
      </c>
      <c r="EY58" s="4" t="s">
        <v>57</v>
      </c>
      <c r="EZ58" s="4">
        <v>10.01895</v>
      </c>
      <c r="FA58" s="4">
        <v>0</v>
      </c>
      <c r="FB58" s="4">
        <v>14.429</v>
      </c>
      <c r="FC58" s="4">
        <v>0</v>
      </c>
      <c r="FD58" s="4">
        <v>0</v>
      </c>
      <c r="FE58" s="4" t="s">
        <v>57</v>
      </c>
      <c r="FF58" s="4" t="s">
        <v>57</v>
      </c>
      <c r="FG58" s="4" t="s">
        <v>57</v>
      </c>
      <c r="FH58" s="4">
        <v>14.429</v>
      </c>
      <c r="FI58" s="4">
        <v>352354.96879306698</v>
      </c>
      <c r="FJ58" s="4">
        <v>14.429</v>
      </c>
      <c r="FK58" s="4">
        <v>943.56849999999599</v>
      </c>
      <c r="FL58" s="4">
        <v>2.6778918521627002E-3</v>
      </c>
      <c r="FM58" s="4">
        <v>0</v>
      </c>
      <c r="FN58" s="4">
        <v>0</v>
      </c>
      <c r="FO58" s="4" t="s">
        <v>57</v>
      </c>
      <c r="FP58" s="4">
        <v>14.429</v>
      </c>
      <c r="FQ58" s="4">
        <v>352354.96879306698</v>
      </c>
      <c r="FR58" s="4">
        <v>14.429</v>
      </c>
      <c r="FS58" s="4">
        <v>0</v>
      </c>
      <c r="FT58" s="4">
        <v>0</v>
      </c>
      <c r="FU58" s="4">
        <v>0</v>
      </c>
      <c r="FV58" s="4">
        <v>0</v>
      </c>
      <c r="FW58" s="4" t="s">
        <v>57</v>
      </c>
      <c r="FX58" s="4">
        <v>14.429</v>
      </c>
      <c r="FY58" s="4">
        <v>352354.96879306698</v>
      </c>
      <c r="FZ58" s="4">
        <v>15.914633333333301</v>
      </c>
      <c r="GA58" s="4">
        <v>0</v>
      </c>
      <c r="GB58" s="4">
        <v>0</v>
      </c>
      <c r="GC58" s="4">
        <v>0</v>
      </c>
      <c r="GD58" s="4">
        <v>0</v>
      </c>
      <c r="GE58" s="4" t="s">
        <v>57</v>
      </c>
      <c r="GF58" s="4">
        <v>17.109950000000001</v>
      </c>
      <c r="GG58" s="4">
        <v>301453.92895883502</v>
      </c>
      <c r="GH58" s="4">
        <v>17.109950000000001</v>
      </c>
      <c r="GI58" s="4">
        <v>0</v>
      </c>
      <c r="GJ58" s="4">
        <v>0</v>
      </c>
      <c r="GK58" s="4">
        <v>0.41588924532450799</v>
      </c>
      <c r="GL58" s="4">
        <v>0.41588924532450799</v>
      </c>
      <c r="GM58" s="4" t="s">
        <v>57</v>
      </c>
      <c r="GN58" s="4">
        <v>17.109950000000001</v>
      </c>
      <c r="GO58" s="4">
        <v>301453.92895883502</v>
      </c>
      <c r="GP58" s="4">
        <v>19.4176</v>
      </c>
      <c r="GQ58" s="4">
        <v>0</v>
      </c>
      <c r="GR58" s="4">
        <v>0</v>
      </c>
      <c r="GS58" s="4">
        <v>0</v>
      </c>
      <c r="GT58" s="4">
        <v>0</v>
      </c>
      <c r="GU58" s="4" t="s">
        <v>57</v>
      </c>
      <c r="GV58" s="4">
        <v>17.109950000000001</v>
      </c>
      <c r="GW58" s="4">
        <v>301453.92895883502</v>
      </c>
      <c r="GX58" s="4">
        <v>18.527716666666699</v>
      </c>
      <c r="GY58" s="4">
        <v>0</v>
      </c>
      <c r="GZ58" s="4">
        <v>0</v>
      </c>
      <c r="HA58" s="4">
        <v>0.37716143925808698</v>
      </c>
      <c r="HB58" s="4">
        <v>0.37716143925808698</v>
      </c>
      <c r="HC58" s="4" t="s">
        <v>57</v>
      </c>
      <c r="HD58" s="4">
        <v>17.109950000000001</v>
      </c>
      <c r="HE58" s="4">
        <v>301453.92895883502</v>
      </c>
      <c r="HF58" s="4">
        <v>19.4176</v>
      </c>
      <c r="HG58" s="4">
        <v>0</v>
      </c>
      <c r="HH58" s="4">
        <v>0</v>
      </c>
      <c r="HI58" s="4">
        <v>0</v>
      </c>
      <c r="HJ58" s="4">
        <v>0</v>
      </c>
      <c r="HK58" s="4" t="s">
        <v>57</v>
      </c>
      <c r="HL58" s="4">
        <v>17.109950000000001</v>
      </c>
      <c r="HM58" s="4">
        <v>301453.92895883502</v>
      </c>
    </row>
    <row r="59" spans="1:221" x14ac:dyDescent="0.2">
      <c r="A59" s="2"/>
      <c r="B59" s="2"/>
      <c r="C59" s="2" t="s">
        <v>142</v>
      </c>
      <c r="D59" s="2" t="s">
        <v>147</v>
      </c>
      <c r="E59" s="2" t="s">
        <v>106</v>
      </c>
      <c r="F59" s="2" t="s">
        <v>57</v>
      </c>
      <c r="G59" s="3">
        <v>42529.382638888899</v>
      </c>
      <c r="H59" s="4">
        <v>3.2725</v>
      </c>
      <c r="I59" s="4">
        <v>184445.994478379</v>
      </c>
      <c r="J59" s="4">
        <v>0</v>
      </c>
      <c r="K59" s="4">
        <v>7748.8910029108401</v>
      </c>
      <c r="L59" s="4">
        <v>7748.8910029108401</v>
      </c>
      <c r="M59" s="4" t="s">
        <v>57</v>
      </c>
      <c r="N59" s="4">
        <v>4.9507500000000002</v>
      </c>
      <c r="O59" s="4">
        <v>0</v>
      </c>
      <c r="P59" s="4">
        <v>0</v>
      </c>
      <c r="Q59" s="4" t="s">
        <v>195</v>
      </c>
      <c r="R59" s="4" t="s">
        <v>195</v>
      </c>
      <c r="S59" s="4" t="s">
        <v>57</v>
      </c>
      <c r="T59" s="4">
        <v>4.9260000000000002</v>
      </c>
      <c r="U59" s="4">
        <v>388073.19807349902</v>
      </c>
      <c r="V59" s="4">
        <v>4.9507500000000002</v>
      </c>
      <c r="W59" s="4">
        <v>0</v>
      </c>
      <c r="X59" s="4">
        <v>0</v>
      </c>
      <c r="Y59" s="4">
        <v>0</v>
      </c>
      <c r="Z59" s="4">
        <v>0</v>
      </c>
      <c r="AA59" s="4" t="s">
        <v>57</v>
      </c>
      <c r="AB59" s="4">
        <v>4.9260000000000002</v>
      </c>
      <c r="AC59" s="4">
        <v>388073.19807349902</v>
      </c>
      <c r="AD59" s="4">
        <v>6.1636333333333297</v>
      </c>
      <c r="AE59" s="4">
        <v>0</v>
      </c>
      <c r="AF59" s="4">
        <v>0</v>
      </c>
      <c r="AG59" s="4">
        <v>0</v>
      </c>
      <c r="AH59" s="4">
        <v>0</v>
      </c>
      <c r="AI59" s="4" t="s">
        <v>57</v>
      </c>
      <c r="AJ59" s="4">
        <v>4.9260000000000002</v>
      </c>
      <c r="AK59" s="4">
        <v>388073.19807349902</v>
      </c>
      <c r="AL59" s="4">
        <v>6.4086833333333297</v>
      </c>
      <c r="AM59" s="4">
        <v>0</v>
      </c>
      <c r="AN59" s="4">
        <v>0</v>
      </c>
      <c r="AO59" s="4">
        <v>9.7389946697767099E-2</v>
      </c>
      <c r="AP59" s="4">
        <v>9.7389946697767099E-2</v>
      </c>
      <c r="AQ59" s="4" t="s">
        <v>57</v>
      </c>
      <c r="AR59" s="4">
        <v>4.9260000000000002</v>
      </c>
      <c r="AS59" s="4">
        <v>388073.19807349902</v>
      </c>
      <c r="AT59" s="4" t="s">
        <v>57</v>
      </c>
      <c r="AU59" s="4" t="s">
        <v>57</v>
      </c>
      <c r="AV59" s="4" t="s">
        <v>57</v>
      </c>
      <c r="AW59" s="4" t="s">
        <v>57</v>
      </c>
      <c r="AX59" s="4" t="s">
        <v>57</v>
      </c>
      <c r="AY59" s="4" t="s">
        <v>57</v>
      </c>
      <c r="AZ59" s="4">
        <v>10.019</v>
      </c>
      <c r="BA59" s="4">
        <v>0</v>
      </c>
      <c r="BB59" s="4">
        <v>6.9496000000000002</v>
      </c>
      <c r="BC59" s="4">
        <v>0</v>
      </c>
      <c r="BD59" s="4">
        <v>0</v>
      </c>
      <c r="BE59" s="4">
        <v>0</v>
      </c>
      <c r="BF59" s="4">
        <v>0</v>
      </c>
      <c r="BG59" s="4" t="s">
        <v>57</v>
      </c>
      <c r="BH59" s="4">
        <v>7.6346833333333297</v>
      </c>
      <c r="BI59" s="4">
        <v>200321.325528694</v>
      </c>
      <c r="BJ59" s="4">
        <v>7.6346833333333297</v>
      </c>
      <c r="BK59" s="4">
        <v>0</v>
      </c>
      <c r="BL59" s="4">
        <v>0</v>
      </c>
      <c r="BM59" s="4">
        <v>0</v>
      </c>
      <c r="BN59" s="4">
        <v>0</v>
      </c>
      <c r="BO59" s="4" t="s">
        <v>57</v>
      </c>
      <c r="BP59" s="4">
        <v>7.6346833333333297</v>
      </c>
      <c r="BQ59" s="4">
        <v>200321.325528694</v>
      </c>
      <c r="BR59" s="4">
        <v>8.8243166666666699</v>
      </c>
      <c r="BS59" s="4">
        <v>0</v>
      </c>
      <c r="BT59" s="4">
        <v>0</v>
      </c>
      <c r="BU59" s="4">
        <v>0</v>
      </c>
      <c r="BV59" s="4">
        <v>0</v>
      </c>
      <c r="BW59" s="4" t="s">
        <v>57</v>
      </c>
      <c r="BX59" s="4">
        <v>7.6346833333333297</v>
      </c>
      <c r="BY59" s="4">
        <v>200321.325528694</v>
      </c>
      <c r="BZ59" s="4" t="s">
        <v>57</v>
      </c>
      <c r="CA59" s="4" t="s">
        <v>57</v>
      </c>
      <c r="CB59" s="4" t="s">
        <v>57</v>
      </c>
      <c r="CC59" s="4" t="s">
        <v>57</v>
      </c>
      <c r="CD59" s="4" t="s">
        <v>57</v>
      </c>
      <c r="CE59" s="4" t="s">
        <v>57</v>
      </c>
      <c r="CF59" s="4">
        <v>10.019</v>
      </c>
      <c r="CG59" s="4">
        <v>0</v>
      </c>
      <c r="CH59" s="4" t="s">
        <v>57</v>
      </c>
      <c r="CI59" s="4" t="s">
        <v>57</v>
      </c>
      <c r="CJ59" s="4" t="s">
        <v>57</v>
      </c>
      <c r="CK59" s="4" t="s">
        <v>57</v>
      </c>
      <c r="CL59" s="4" t="s">
        <v>57</v>
      </c>
      <c r="CM59" s="4" t="s">
        <v>57</v>
      </c>
      <c r="CN59" s="4">
        <v>10.019</v>
      </c>
      <c r="CO59" s="4">
        <v>0</v>
      </c>
      <c r="CP59" s="4" t="s">
        <v>57</v>
      </c>
      <c r="CQ59" s="4" t="s">
        <v>57</v>
      </c>
      <c r="CR59" s="4" t="s">
        <v>57</v>
      </c>
      <c r="CS59" s="4" t="s">
        <v>57</v>
      </c>
      <c r="CT59" s="4" t="s">
        <v>57</v>
      </c>
      <c r="CU59" s="4" t="s">
        <v>57</v>
      </c>
      <c r="CV59" s="4">
        <v>10.019</v>
      </c>
      <c r="CW59" s="4">
        <v>0</v>
      </c>
      <c r="CX59" s="4">
        <v>10.019</v>
      </c>
      <c r="CY59" s="4">
        <v>0</v>
      </c>
      <c r="CZ59" s="4">
        <v>0</v>
      </c>
      <c r="DA59" s="4" t="s">
        <v>57</v>
      </c>
      <c r="DB59" s="4" t="s">
        <v>57</v>
      </c>
      <c r="DC59" s="4" t="s">
        <v>57</v>
      </c>
      <c r="DD59" s="4">
        <v>10.019</v>
      </c>
      <c r="DE59" s="4">
        <v>0</v>
      </c>
      <c r="DF59" s="4" t="s">
        <v>57</v>
      </c>
      <c r="DG59" s="4" t="s">
        <v>57</v>
      </c>
      <c r="DH59" s="4" t="s">
        <v>57</v>
      </c>
      <c r="DI59" s="4" t="s">
        <v>57</v>
      </c>
      <c r="DJ59" s="4" t="s">
        <v>57</v>
      </c>
      <c r="DK59" s="4" t="s">
        <v>57</v>
      </c>
      <c r="DL59" s="4">
        <v>10.019</v>
      </c>
      <c r="DM59" s="4">
        <v>0</v>
      </c>
      <c r="DN59" s="4">
        <v>12.0064166666667</v>
      </c>
      <c r="DO59" s="4">
        <v>0</v>
      </c>
      <c r="DP59" s="4">
        <v>0</v>
      </c>
      <c r="DQ59" s="4">
        <v>0</v>
      </c>
      <c r="DR59" s="4">
        <v>0</v>
      </c>
      <c r="DS59" s="4" t="s">
        <v>57</v>
      </c>
      <c r="DT59" s="4">
        <v>14.432816666666699</v>
      </c>
      <c r="DU59" s="4">
        <v>319249.63746650302</v>
      </c>
      <c r="DV59" s="4" t="s">
        <v>57</v>
      </c>
      <c r="DW59" s="4" t="s">
        <v>57</v>
      </c>
      <c r="DX59" s="4" t="s">
        <v>57</v>
      </c>
      <c r="DY59" s="4" t="s">
        <v>57</v>
      </c>
      <c r="DZ59" s="4" t="s">
        <v>57</v>
      </c>
      <c r="EA59" s="4" t="s">
        <v>57</v>
      </c>
      <c r="EB59" s="4">
        <v>10.019</v>
      </c>
      <c r="EC59" s="4">
        <v>0</v>
      </c>
      <c r="ED59" s="4">
        <v>12.353866666666701</v>
      </c>
      <c r="EE59" s="4">
        <v>0</v>
      </c>
      <c r="EF59" s="4">
        <v>0</v>
      </c>
      <c r="EG59" s="4">
        <v>0.82429590229412297</v>
      </c>
      <c r="EH59" s="4">
        <v>0.82429590229412297</v>
      </c>
      <c r="EI59" s="4" t="s">
        <v>57</v>
      </c>
      <c r="EJ59" s="4">
        <v>14.432816666666699</v>
      </c>
      <c r="EK59" s="4">
        <v>319249.63746650302</v>
      </c>
      <c r="EL59" s="4">
        <v>12.70585</v>
      </c>
      <c r="EM59" s="4">
        <v>70.825499999999806</v>
      </c>
      <c r="EN59" s="4">
        <v>2.2184989953960801E-4</v>
      </c>
      <c r="EO59" s="4">
        <v>25808.123325615499</v>
      </c>
      <c r="EP59" s="4">
        <v>25808.123325615499</v>
      </c>
      <c r="EQ59" s="4" t="s">
        <v>57</v>
      </c>
      <c r="ER59" s="4">
        <v>14.432816666666699</v>
      </c>
      <c r="ES59" s="4">
        <v>319249.63746650302</v>
      </c>
      <c r="ET59" s="4" t="s">
        <v>57</v>
      </c>
      <c r="EU59" s="4" t="s">
        <v>57</v>
      </c>
      <c r="EV59" s="4" t="s">
        <v>57</v>
      </c>
      <c r="EW59" s="4" t="s">
        <v>57</v>
      </c>
      <c r="EX59" s="4" t="s">
        <v>57</v>
      </c>
      <c r="EY59" s="4" t="s">
        <v>57</v>
      </c>
      <c r="EZ59" s="4">
        <v>10.019</v>
      </c>
      <c r="FA59" s="4">
        <v>0</v>
      </c>
      <c r="FB59" s="4">
        <v>14.432816666666699</v>
      </c>
      <c r="FC59" s="4">
        <v>0</v>
      </c>
      <c r="FD59" s="4">
        <v>0</v>
      </c>
      <c r="FE59" s="4" t="s">
        <v>57</v>
      </c>
      <c r="FF59" s="4" t="s">
        <v>57</v>
      </c>
      <c r="FG59" s="4" t="s">
        <v>57</v>
      </c>
      <c r="FH59" s="4">
        <v>14.432816666666699</v>
      </c>
      <c r="FI59" s="4">
        <v>319249.63746650302</v>
      </c>
      <c r="FJ59" s="4">
        <v>14.42905</v>
      </c>
      <c r="FK59" s="4">
        <v>840.96300000000701</v>
      </c>
      <c r="FL59" s="4">
        <v>2.6341862332991501E-3</v>
      </c>
      <c r="FM59" s="4">
        <v>0</v>
      </c>
      <c r="FN59" s="4">
        <v>0</v>
      </c>
      <c r="FO59" s="4" t="s">
        <v>57</v>
      </c>
      <c r="FP59" s="4">
        <v>14.432816666666699</v>
      </c>
      <c r="FQ59" s="4">
        <v>319249.63746650302</v>
      </c>
      <c r="FR59" s="4">
        <v>14.42905</v>
      </c>
      <c r="FS59" s="4">
        <v>0</v>
      </c>
      <c r="FT59" s="4">
        <v>0</v>
      </c>
      <c r="FU59" s="4">
        <v>0</v>
      </c>
      <c r="FV59" s="4">
        <v>0</v>
      </c>
      <c r="FW59" s="4" t="s">
        <v>57</v>
      </c>
      <c r="FX59" s="4">
        <v>14.432816666666699</v>
      </c>
      <c r="FY59" s="4">
        <v>319249.63746650302</v>
      </c>
      <c r="FZ59" s="4">
        <v>15.929766666666699</v>
      </c>
      <c r="GA59" s="4">
        <v>0</v>
      </c>
      <c r="GB59" s="4">
        <v>0</v>
      </c>
      <c r="GC59" s="4">
        <v>0</v>
      </c>
      <c r="GD59" s="4">
        <v>0</v>
      </c>
      <c r="GE59" s="4" t="s">
        <v>57</v>
      </c>
      <c r="GF59" s="4">
        <v>17.11</v>
      </c>
      <c r="GG59" s="4">
        <v>267000.23628238402</v>
      </c>
      <c r="GH59" s="4">
        <v>17.11</v>
      </c>
      <c r="GI59" s="4">
        <v>0</v>
      </c>
      <c r="GJ59" s="4">
        <v>0</v>
      </c>
      <c r="GK59" s="4">
        <v>0.41588924532450799</v>
      </c>
      <c r="GL59" s="4">
        <v>0.41588924532450799</v>
      </c>
      <c r="GM59" s="4" t="s">
        <v>57</v>
      </c>
      <c r="GN59" s="4">
        <v>17.11</v>
      </c>
      <c r="GO59" s="4">
        <v>267000.23628238402</v>
      </c>
      <c r="GP59" s="4">
        <v>19.0292666666667</v>
      </c>
      <c r="GQ59" s="4">
        <v>0</v>
      </c>
      <c r="GR59" s="4">
        <v>0</v>
      </c>
      <c r="GS59" s="4">
        <v>0</v>
      </c>
      <c r="GT59" s="4">
        <v>0</v>
      </c>
      <c r="GU59" s="4" t="s">
        <v>57</v>
      </c>
      <c r="GV59" s="4">
        <v>17.11</v>
      </c>
      <c r="GW59" s="4">
        <v>267000.23628238402</v>
      </c>
      <c r="GX59" s="4">
        <v>19.7230666666667</v>
      </c>
      <c r="GY59" s="4">
        <v>0</v>
      </c>
      <c r="GZ59" s="4">
        <v>0</v>
      </c>
      <c r="HA59" s="4">
        <v>0.37716143925808698</v>
      </c>
      <c r="HB59" s="4">
        <v>0.37716143925808698</v>
      </c>
      <c r="HC59" s="4" t="s">
        <v>57</v>
      </c>
      <c r="HD59" s="4">
        <v>17.11</v>
      </c>
      <c r="HE59" s="4">
        <v>267000.23628238402</v>
      </c>
      <c r="HF59" s="4">
        <v>19.8701333333333</v>
      </c>
      <c r="HG59" s="4">
        <v>0</v>
      </c>
      <c r="HH59" s="4">
        <v>0</v>
      </c>
      <c r="HI59" s="4">
        <v>0</v>
      </c>
      <c r="HJ59" s="4">
        <v>0</v>
      </c>
      <c r="HK59" s="4" t="s">
        <v>57</v>
      </c>
      <c r="HL59" s="4">
        <v>17.11</v>
      </c>
      <c r="HM59" s="4">
        <v>267000.23628238402</v>
      </c>
    </row>
    <row r="60" spans="1:221" x14ac:dyDescent="0.2">
      <c r="A60" s="2"/>
      <c r="B60" s="2"/>
      <c r="C60" s="2" t="s">
        <v>145</v>
      </c>
      <c r="D60" s="2" t="s">
        <v>79</v>
      </c>
      <c r="E60" s="2" t="s">
        <v>106</v>
      </c>
      <c r="F60" s="2" t="s">
        <v>57</v>
      </c>
      <c r="G60" s="3">
        <v>42529.403472222199</v>
      </c>
      <c r="H60" s="4">
        <v>3.2750666666666701</v>
      </c>
      <c r="I60" s="4">
        <v>153455.43082105499</v>
      </c>
      <c r="J60" s="4">
        <v>0</v>
      </c>
      <c r="K60" s="4">
        <v>0</v>
      </c>
      <c r="L60" s="4">
        <v>0</v>
      </c>
      <c r="M60" s="4" t="s">
        <v>57</v>
      </c>
      <c r="N60" s="4">
        <v>4.9508333333333301</v>
      </c>
      <c r="O60" s="4">
        <v>0</v>
      </c>
      <c r="P60" s="4">
        <v>0</v>
      </c>
      <c r="Q60" s="4" t="s">
        <v>195</v>
      </c>
      <c r="R60" s="4" t="s">
        <v>195</v>
      </c>
      <c r="S60" s="4" t="s">
        <v>57</v>
      </c>
      <c r="T60" s="4">
        <v>4.92608333333333</v>
      </c>
      <c r="U60" s="4">
        <v>324365.11575465999</v>
      </c>
      <c r="V60" s="4">
        <v>4.9508333333333301</v>
      </c>
      <c r="W60" s="4">
        <v>0</v>
      </c>
      <c r="X60" s="4">
        <v>0</v>
      </c>
      <c r="Y60" s="4">
        <v>0</v>
      </c>
      <c r="Z60" s="4">
        <v>0</v>
      </c>
      <c r="AA60" s="4" t="s">
        <v>57</v>
      </c>
      <c r="AB60" s="4">
        <v>4.92608333333333</v>
      </c>
      <c r="AC60" s="4">
        <v>324365.11575465999</v>
      </c>
      <c r="AD60" s="4">
        <v>6.1612499999999999</v>
      </c>
      <c r="AE60" s="4">
        <v>0</v>
      </c>
      <c r="AF60" s="4">
        <v>0</v>
      </c>
      <c r="AG60" s="4">
        <v>0</v>
      </c>
      <c r="AH60" s="4">
        <v>0</v>
      </c>
      <c r="AI60" s="4" t="s">
        <v>57</v>
      </c>
      <c r="AJ60" s="4">
        <v>4.92608333333333</v>
      </c>
      <c r="AK60" s="4">
        <v>324365.11575465999</v>
      </c>
      <c r="AL60" s="4">
        <v>6.1612499999999999</v>
      </c>
      <c r="AM60" s="4">
        <v>0</v>
      </c>
      <c r="AN60" s="4">
        <v>0</v>
      </c>
      <c r="AO60" s="4">
        <v>9.7389946697767099E-2</v>
      </c>
      <c r="AP60" s="4">
        <v>9.7389946697767099E-2</v>
      </c>
      <c r="AQ60" s="4" t="s">
        <v>57</v>
      </c>
      <c r="AR60" s="4">
        <v>4.92608333333333</v>
      </c>
      <c r="AS60" s="4">
        <v>324365.11575465999</v>
      </c>
      <c r="AT60" s="4" t="s">
        <v>57</v>
      </c>
      <c r="AU60" s="4" t="s">
        <v>57</v>
      </c>
      <c r="AV60" s="4" t="s">
        <v>57</v>
      </c>
      <c r="AW60" s="4" t="s">
        <v>57</v>
      </c>
      <c r="AX60" s="4" t="s">
        <v>57</v>
      </c>
      <c r="AY60" s="4" t="s">
        <v>57</v>
      </c>
      <c r="AZ60" s="4">
        <v>10.0191</v>
      </c>
      <c r="BA60" s="4">
        <v>0</v>
      </c>
      <c r="BB60" s="4">
        <v>6.7923166666666699</v>
      </c>
      <c r="BC60" s="4">
        <v>0</v>
      </c>
      <c r="BD60" s="4">
        <v>0</v>
      </c>
      <c r="BE60" s="4">
        <v>0</v>
      </c>
      <c r="BF60" s="4">
        <v>0</v>
      </c>
      <c r="BG60" s="4" t="s">
        <v>57</v>
      </c>
      <c r="BH60" s="4">
        <v>7.6347833333333304</v>
      </c>
      <c r="BI60" s="4">
        <v>164007.01535666999</v>
      </c>
      <c r="BJ60" s="4">
        <v>7.6347833333333304</v>
      </c>
      <c r="BK60" s="4">
        <v>0</v>
      </c>
      <c r="BL60" s="4">
        <v>0</v>
      </c>
      <c r="BM60" s="4">
        <v>0</v>
      </c>
      <c r="BN60" s="4">
        <v>0</v>
      </c>
      <c r="BO60" s="4" t="s">
        <v>57</v>
      </c>
      <c r="BP60" s="4">
        <v>7.6347833333333304</v>
      </c>
      <c r="BQ60" s="4">
        <v>164007.01535666999</v>
      </c>
      <c r="BR60" s="4">
        <v>9.2734166666666695</v>
      </c>
      <c r="BS60" s="4">
        <v>0</v>
      </c>
      <c r="BT60" s="4">
        <v>0</v>
      </c>
      <c r="BU60" s="4">
        <v>0</v>
      </c>
      <c r="BV60" s="4">
        <v>0</v>
      </c>
      <c r="BW60" s="4" t="s">
        <v>57</v>
      </c>
      <c r="BX60" s="4">
        <v>7.6347833333333304</v>
      </c>
      <c r="BY60" s="4">
        <v>164007.01535666999</v>
      </c>
      <c r="BZ60" s="4" t="s">
        <v>57</v>
      </c>
      <c r="CA60" s="4" t="s">
        <v>57</v>
      </c>
      <c r="CB60" s="4" t="s">
        <v>57</v>
      </c>
      <c r="CC60" s="4" t="s">
        <v>57</v>
      </c>
      <c r="CD60" s="4" t="s">
        <v>57</v>
      </c>
      <c r="CE60" s="4" t="s">
        <v>57</v>
      </c>
      <c r="CF60" s="4">
        <v>10.0191</v>
      </c>
      <c r="CG60" s="4">
        <v>0</v>
      </c>
      <c r="CH60" s="4" t="s">
        <v>57</v>
      </c>
      <c r="CI60" s="4" t="s">
        <v>57</v>
      </c>
      <c r="CJ60" s="4" t="s">
        <v>57</v>
      </c>
      <c r="CK60" s="4" t="s">
        <v>57</v>
      </c>
      <c r="CL60" s="4" t="s">
        <v>57</v>
      </c>
      <c r="CM60" s="4" t="s">
        <v>57</v>
      </c>
      <c r="CN60" s="4">
        <v>10.0191</v>
      </c>
      <c r="CO60" s="4">
        <v>0</v>
      </c>
      <c r="CP60" s="4" t="s">
        <v>57</v>
      </c>
      <c r="CQ60" s="4" t="s">
        <v>57</v>
      </c>
      <c r="CR60" s="4" t="s">
        <v>57</v>
      </c>
      <c r="CS60" s="4" t="s">
        <v>57</v>
      </c>
      <c r="CT60" s="4" t="s">
        <v>57</v>
      </c>
      <c r="CU60" s="4" t="s">
        <v>57</v>
      </c>
      <c r="CV60" s="4">
        <v>10.0191</v>
      </c>
      <c r="CW60" s="4">
        <v>0</v>
      </c>
      <c r="CX60" s="4">
        <v>10.0191</v>
      </c>
      <c r="CY60" s="4">
        <v>0</v>
      </c>
      <c r="CZ60" s="4">
        <v>0</v>
      </c>
      <c r="DA60" s="4" t="s">
        <v>57</v>
      </c>
      <c r="DB60" s="4" t="s">
        <v>57</v>
      </c>
      <c r="DC60" s="4" t="s">
        <v>57</v>
      </c>
      <c r="DD60" s="4">
        <v>10.0191</v>
      </c>
      <c r="DE60" s="4">
        <v>0</v>
      </c>
      <c r="DF60" s="4" t="s">
        <v>57</v>
      </c>
      <c r="DG60" s="4" t="s">
        <v>57</v>
      </c>
      <c r="DH60" s="4" t="s">
        <v>57</v>
      </c>
      <c r="DI60" s="4" t="s">
        <v>57</v>
      </c>
      <c r="DJ60" s="4" t="s">
        <v>57</v>
      </c>
      <c r="DK60" s="4" t="s">
        <v>57</v>
      </c>
      <c r="DL60" s="4">
        <v>10.0191</v>
      </c>
      <c r="DM60" s="4">
        <v>0</v>
      </c>
      <c r="DN60" s="4">
        <v>12.0157666666667</v>
      </c>
      <c r="DO60" s="4">
        <v>0</v>
      </c>
      <c r="DP60" s="4">
        <v>0</v>
      </c>
      <c r="DQ60" s="4">
        <v>0</v>
      </c>
      <c r="DR60" s="4">
        <v>0</v>
      </c>
      <c r="DS60" s="4" t="s">
        <v>57</v>
      </c>
      <c r="DT60" s="4">
        <v>14.4329</v>
      </c>
      <c r="DU60" s="4">
        <v>245994.28383045399</v>
      </c>
      <c r="DV60" s="4" t="s">
        <v>57</v>
      </c>
      <c r="DW60" s="4" t="s">
        <v>57</v>
      </c>
      <c r="DX60" s="4" t="s">
        <v>57</v>
      </c>
      <c r="DY60" s="4" t="s">
        <v>57</v>
      </c>
      <c r="DZ60" s="4" t="s">
        <v>57</v>
      </c>
      <c r="EA60" s="4" t="s">
        <v>57</v>
      </c>
      <c r="EB60" s="4">
        <v>10.0191</v>
      </c>
      <c r="EC60" s="4">
        <v>0</v>
      </c>
      <c r="ED60" s="4">
        <v>12.3632166666667</v>
      </c>
      <c r="EE60" s="4">
        <v>0</v>
      </c>
      <c r="EF60" s="4">
        <v>0</v>
      </c>
      <c r="EG60" s="4">
        <v>0.82429590229412297</v>
      </c>
      <c r="EH60" s="4">
        <v>0.82429590229412297</v>
      </c>
      <c r="EI60" s="4" t="s">
        <v>57</v>
      </c>
      <c r="EJ60" s="4">
        <v>14.4329</v>
      </c>
      <c r="EK60" s="4">
        <v>245994.28383045399</v>
      </c>
      <c r="EL60" s="4">
        <v>12.7097</v>
      </c>
      <c r="EM60" s="4">
        <v>78.2175492370895</v>
      </c>
      <c r="EN60" s="4">
        <v>3.1796490560325098E-4</v>
      </c>
      <c r="EO60" s="4">
        <v>43934.9189591256</v>
      </c>
      <c r="EP60" s="4">
        <v>43934.9189591256</v>
      </c>
      <c r="EQ60" s="4" t="s">
        <v>57</v>
      </c>
      <c r="ER60" s="4">
        <v>14.4329</v>
      </c>
      <c r="ES60" s="4">
        <v>245994.28383045399</v>
      </c>
      <c r="ET60" s="4" t="s">
        <v>57</v>
      </c>
      <c r="EU60" s="4" t="s">
        <v>57</v>
      </c>
      <c r="EV60" s="4" t="s">
        <v>57</v>
      </c>
      <c r="EW60" s="4" t="s">
        <v>57</v>
      </c>
      <c r="EX60" s="4" t="s">
        <v>57</v>
      </c>
      <c r="EY60" s="4" t="s">
        <v>57</v>
      </c>
      <c r="EZ60" s="4">
        <v>10.0191</v>
      </c>
      <c r="FA60" s="4">
        <v>0</v>
      </c>
      <c r="FB60" s="4">
        <v>14.4329</v>
      </c>
      <c r="FC60" s="4">
        <v>0</v>
      </c>
      <c r="FD60" s="4">
        <v>0</v>
      </c>
      <c r="FE60" s="4" t="s">
        <v>57</v>
      </c>
      <c r="FF60" s="4" t="s">
        <v>57</v>
      </c>
      <c r="FG60" s="4" t="s">
        <v>57</v>
      </c>
      <c r="FH60" s="4">
        <v>14.4329</v>
      </c>
      <c r="FI60" s="4">
        <v>245994.28383045399</v>
      </c>
      <c r="FJ60" s="4">
        <v>14.4329</v>
      </c>
      <c r="FK60" s="4">
        <v>623.99850000000504</v>
      </c>
      <c r="FL60" s="4">
        <v>2.5366382107890099E-3</v>
      </c>
      <c r="FM60" s="4">
        <v>0</v>
      </c>
      <c r="FN60" s="4">
        <v>0</v>
      </c>
      <c r="FO60" s="4" t="s">
        <v>57</v>
      </c>
      <c r="FP60" s="4">
        <v>14.4329</v>
      </c>
      <c r="FQ60" s="4">
        <v>245994.28383045399</v>
      </c>
      <c r="FR60" s="4">
        <v>14.4329</v>
      </c>
      <c r="FS60" s="4">
        <v>0</v>
      </c>
      <c r="FT60" s="4">
        <v>0</v>
      </c>
      <c r="FU60" s="4">
        <v>0</v>
      </c>
      <c r="FV60" s="4">
        <v>0</v>
      </c>
      <c r="FW60" s="4" t="s">
        <v>57</v>
      </c>
      <c r="FX60" s="4">
        <v>14.4329</v>
      </c>
      <c r="FY60" s="4">
        <v>245994.28383045399</v>
      </c>
      <c r="FZ60" s="4">
        <v>16.7367833333333</v>
      </c>
      <c r="GA60" s="4">
        <v>0</v>
      </c>
      <c r="GB60" s="4">
        <v>0</v>
      </c>
      <c r="GC60" s="4">
        <v>0</v>
      </c>
      <c r="GD60" s="4">
        <v>0</v>
      </c>
      <c r="GE60" s="4" t="s">
        <v>57</v>
      </c>
      <c r="GF60" s="4">
        <v>17.1100833333333</v>
      </c>
      <c r="GG60" s="4">
        <v>195608.73504522201</v>
      </c>
      <c r="GH60" s="4">
        <v>17.1100833333333</v>
      </c>
      <c r="GI60" s="4">
        <v>0</v>
      </c>
      <c r="GJ60" s="4">
        <v>0</v>
      </c>
      <c r="GK60" s="4">
        <v>0.41588924532450799</v>
      </c>
      <c r="GL60" s="4">
        <v>0.41588924532450799</v>
      </c>
      <c r="GM60" s="4" t="s">
        <v>57</v>
      </c>
      <c r="GN60" s="4">
        <v>17.1100833333333</v>
      </c>
      <c r="GO60" s="4">
        <v>195608.73504522201</v>
      </c>
      <c r="GP60" s="4" t="s">
        <v>57</v>
      </c>
      <c r="GQ60" s="4" t="s">
        <v>57</v>
      </c>
      <c r="GR60" s="4" t="s">
        <v>57</v>
      </c>
      <c r="GS60" s="4" t="s">
        <v>57</v>
      </c>
      <c r="GT60" s="4" t="s">
        <v>57</v>
      </c>
      <c r="GU60" s="4" t="s">
        <v>57</v>
      </c>
      <c r="GV60" s="4">
        <v>17.1100833333333</v>
      </c>
      <c r="GW60" s="4">
        <v>195608.73504522201</v>
      </c>
      <c r="GX60" s="4">
        <v>18.524083333333301</v>
      </c>
      <c r="GY60" s="4">
        <v>0</v>
      </c>
      <c r="GZ60" s="4">
        <v>0</v>
      </c>
      <c r="HA60" s="4">
        <v>0.37716143925808698</v>
      </c>
      <c r="HB60" s="4">
        <v>0.37716143925808698</v>
      </c>
      <c r="HC60" s="4" t="s">
        <v>57</v>
      </c>
      <c r="HD60" s="4">
        <v>17.1100833333333</v>
      </c>
      <c r="HE60" s="4">
        <v>195608.73504522201</v>
      </c>
      <c r="HF60" s="4" t="s">
        <v>57</v>
      </c>
      <c r="HG60" s="4" t="s">
        <v>57</v>
      </c>
      <c r="HH60" s="4" t="s">
        <v>57</v>
      </c>
      <c r="HI60" s="4" t="s">
        <v>57</v>
      </c>
      <c r="HJ60" s="4" t="s">
        <v>57</v>
      </c>
      <c r="HK60" s="4" t="s">
        <v>57</v>
      </c>
      <c r="HL60" s="4">
        <v>17.1100833333333</v>
      </c>
      <c r="HM60" s="4">
        <v>195608.73504522201</v>
      </c>
    </row>
    <row r="61" spans="1:221" x14ac:dyDescent="0.2">
      <c r="A61" s="2"/>
      <c r="B61" s="2"/>
      <c r="C61" s="2" t="s">
        <v>27</v>
      </c>
      <c r="D61" s="2" t="s">
        <v>143</v>
      </c>
      <c r="E61" s="2" t="s">
        <v>106</v>
      </c>
      <c r="F61" s="2" t="s">
        <v>57</v>
      </c>
      <c r="G61" s="3">
        <v>42529.4243055556</v>
      </c>
      <c r="H61" s="4">
        <v>3.2922500000000001</v>
      </c>
      <c r="I61" s="4">
        <v>0</v>
      </c>
      <c r="J61" s="4">
        <v>0</v>
      </c>
      <c r="K61" s="4">
        <v>0</v>
      </c>
      <c r="L61" s="4">
        <v>0</v>
      </c>
      <c r="M61" s="4" t="s">
        <v>57</v>
      </c>
      <c r="N61" s="4">
        <v>4.9507000000000003</v>
      </c>
      <c r="O61" s="4">
        <v>0</v>
      </c>
      <c r="P61" s="4">
        <v>0</v>
      </c>
      <c r="Q61" s="4" t="s">
        <v>195</v>
      </c>
      <c r="R61" s="4" t="s">
        <v>195</v>
      </c>
      <c r="S61" s="4" t="s">
        <v>57</v>
      </c>
      <c r="T61" s="4">
        <v>4.9383166666666698</v>
      </c>
      <c r="U61" s="4">
        <v>127.13161116439601</v>
      </c>
      <c r="V61" s="4">
        <v>4.9507000000000003</v>
      </c>
      <c r="W61" s="4">
        <v>0</v>
      </c>
      <c r="X61" s="4">
        <v>0</v>
      </c>
      <c r="Y61" s="4">
        <v>0</v>
      </c>
      <c r="Z61" s="4">
        <v>0</v>
      </c>
      <c r="AA61" s="4" t="s">
        <v>57</v>
      </c>
      <c r="AB61" s="4">
        <v>4.9383166666666698</v>
      </c>
      <c r="AC61" s="4">
        <v>127.13161116439601</v>
      </c>
      <c r="AD61" s="4">
        <v>6.29725</v>
      </c>
      <c r="AE61" s="4">
        <v>0</v>
      </c>
      <c r="AF61" s="4">
        <v>0</v>
      </c>
      <c r="AG61" s="4">
        <v>0</v>
      </c>
      <c r="AH61" s="4">
        <v>0</v>
      </c>
      <c r="AI61" s="4" t="s">
        <v>57</v>
      </c>
      <c r="AJ61" s="4">
        <v>4.9383166666666698</v>
      </c>
      <c r="AK61" s="4">
        <v>127.13161116439601</v>
      </c>
      <c r="AL61" s="4">
        <v>6.4135999999999997</v>
      </c>
      <c r="AM61" s="4">
        <v>0</v>
      </c>
      <c r="AN61" s="4">
        <v>0</v>
      </c>
      <c r="AO61" s="4">
        <v>9.7389946697767099E-2</v>
      </c>
      <c r="AP61" s="4">
        <v>9.7389946697767099E-2</v>
      </c>
      <c r="AQ61" s="4" t="s">
        <v>57</v>
      </c>
      <c r="AR61" s="4">
        <v>4.9383166666666698</v>
      </c>
      <c r="AS61" s="4">
        <v>127.13161116439601</v>
      </c>
      <c r="AT61" s="4" t="s">
        <v>57</v>
      </c>
      <c r="AU61" s="4" t="s">
        <v>57</v>
      </c>
      <c r="AV61" s="4" t="s">
        <v>57</v>
      </c>
      <c r="AW61" s="4" t="s">
        <v>57</v>
      </c>
      <c r="AX61" s="4" t="s">
        <v>57</v>
      </c>
      <c r="AY61" s="4" t="s">
        <v>57</v>
      </c>
      <c r="AZ61" s="4">
        <v>10.079183333333299</v>
      </c>
      <c r="BA61" s="4">
        <v>0</v>
      </c>
      <c r="BB61" s="4">
        <v>6.6255333333333297</v>
      </c>
      <c r="BC61" s="4">
        <v>0</v>
      </c>
      <c r="BD61" s="4">
        <v>0</v>
      </c>
      <c r="BE61" s="4">
        <v>0</v>
      </c>
      <c r="BF61" s="4">
        <v>0</v>
      </c>
      <c r="BG61" s="4" t="s">
        <v>57</v>
      </c>
      <c r="BH61" s="4">
        <v>7.6577833333333301</v>
      </c>
      <c r="BI61" s="4">
        <v>72.815538461538495</v>
      </c>
      <c r="BJ61" s="4">
        <v>7.5976166666666698</v>
      </c>
      <c r="BK61" s="4">
        <v>0</v>
      </c>
      <c r="BL61" s="4">
        <v>0</v>
      </c>
      <c r="BM61" s="4">
        <v>0</v>
      </c>
      <c r="BN61" s="4">
        <v>0</v>
      </c>
      <c r="BO61" s="4" t="s">
        <v>57</v>
      </c>
      <c r="BP61" s="4">
        <v>7.6577833333333301</v>
      </c>
      <c r="BQ61" s="4">
        <v>72.815538461538495</v>
      </c>
      <c r="BR61" s="4">
        <v>8.1345666666666698</v>
      </c>
      <c r="BS61" s="4">
        <v>0</v>
      </c>
      <c r="BT61" s="4">
        <v>0</v>
      </c>
      <c r="BU61" s="4">
        <v>0</v>
      </c>
      <c r="BV61" s="4">
        <v>0</v>
      </c>
      <c r="BW61" s="4" t="s">
        <v>57</v>
      </c>
      <c r="BX61" s="4">
        <v>7.6577833333333301</v>
      </c>
      <c r="BY61" s="4">
        <v>72.815538461538495</v>
      </c>
      <c r="BZ61" s="4" t="s">
        <v>57</v>
      </c>
      <c r="CA61" s="4" t="s">
        <v>57</v>
      </c>
      <c r="CB61" s="4" t="s">
        <v>57</v>
      </c>
      <c r="CC61" s="4" t="s">
        <v>57</v>
      </c>
      <c r="CD61" s="4" t="s">
        <v>57</v>
      </c>
      <c r="CE61" s="4" t="s">
        <v>57</v>
      </c>
      <c r="CF61" s="4">
        <v>10.079183333333299</v>
      </c>
      <c r="CG61" s="4">
        <v>0</v>
      </c>
      <c r="CH61" s="4" t="s">
        <v>57</v>
      </c>
      <c r="CI61" s="4" t="s">
        <v>57</v>
      </c>
      <c r="CJ61" s="4" t="s">
        <v>57</v>
      </c>
      <c r="CK61" s="4" t="s">
        <v>57</v>
      </c>
      <c r="CL61" s="4" t="s">
        <v>57</v>
      </c>
      <c r="CM61" s="4" t="s">
        <v>57</v>
      </c>
      <c r="CN61" s="4">
        <v>10.079183333333299</v>
      </c>
      <c r="CO61" s="4">
        <v>0</v>
      </c>
      <c r="CP61" s="4" t="s">
        <v>57</v>
      </c>
      <c r="CQ61" s="4" t="s">
        <v>57</v>
      </c>
      <c r="CR61" s="4" t="s">
        <v>57</v>
      </c>
      <c r="CS61" s="4" t="s">
        <v>57</v>
      </c>
      <c r="CT61" s="4" t="s">
        <v>57</v>
      </c>
      <c r="CU61" s="4" t="s">
        <v>57</v>
      </c>
      <c r="CV61" s="4">
        <v>10.079183333333299</v>
      </c>
      <c r="CW61" s="4">
        <v>0</v>
      </c>
      <c r="CX61" s="4">
        <v>10.079183333333299</v>
      </c>
      <c r="CY61" s="4">
        <v>0</v>
      </c>
      <c r="CZ61" s="4">
        <v>0</v>
      </c>
      <c r="DA61" s="4" t="s">
        <v>57</v>
      </c>
      <c r="DB61" s="4" t="s">
        <v>57</v>
      </c>
      <c r="DC61" s="4" t="s">
        <v>57</v>
      </c>
      <c r="DD61" s="4">
        <v>10.079183333333299</v>
      </c>
      <c r="DE61" s="4">
        <v>0</v>
      </c>
      <c r="DF61" s="4" t="s">
        <v>57</v>
      </c>
      <c r="DG61" s="4" t="s">
        <v>57</v>
      </c>
      <c r="DH61" s="4" t="s">
        <v>57</v>
      </c>
      <c r="DI61" s="4" t="s">
        <v>57</v>
      </c>
      <c r="DJ61" s="4" t="s">
        <v>57</v>
      </c>
      <c r="DK61" s="4" t="s">
        <v>57</v>
      </c>
      <c r="DL61" s="4">
        <v>10.079183333333299</v>
      </c>
      <c r="DM61" s="4">
        <v>0</v>
      </c>
      <c r="DN61" s="4">
        <v>12.043433333333301</v>
      </c>
      <c r="DO61" s="4">
        <v>0</v>
      </c>
      <c r="DP61" s="4">
        <v>0</v>
      </c>
      <c r="DQ61" s="4">
        <v>0</v>
      </c>
      <c r="DR61" s="4">
        <v>0</v>
      </c>
      <c r="DS61" s="4" t="s">
        <v>57</v>
      </c>
      <c r="DT61" s="4">
        <v>14.542116666666701</v>
      </c>
      <c r="DU61" s="4">
        <v>311.45213704306298</v>
      </c>
      <c r="DV61" s="4" t="s">
        <v>57</v>
      </c>
      <c r="DW61" s="4" t="s">
        <v>57</v>
      </c>
      <c r="DX61" s="4" t="s">
        <v>57</v>
      </c>
      <c r="DY61" s="4" t="s">
        <v>57</v>
      </c>
      <c r="DZ61" s="4" t="s">
        <v>57</v>
      </c>
      <c r="EA61" s="4" t="s">
        <v>57</v>
      </c>
      <c r="EB61" s="4">
        <v>10.079183333333299</v>
      </c>
      <c r="EC61" s="4">
        <v>0</v>
      </c>
      <c r="ED61" s="4">
        <v>12.404783333333301</v>
      </c>
      <c r="EE61" s="4">
        <v>0</v>
      </c>
      <c r="EF61" s="4">
        <v>0</v>
      </c>
      <c r="EG61" s="4">
        <v>0.82429590229412297</v>
      </c>
      <c r="EH61" s="4">
        <v>0.82429590229412297</v>
      </c>
      <c r="EI61" s="4" t="s">
        <v>57</v>
      </c>
      <c r="EJ61" s="4">
        <v>14.542116666666701</v>
      </c>
      <c r="EK61" s="4">
        <v>311.45213704306298</v>
      </c>
      <c r="EL61" s="4">
        <v>12.713333333333299</v>
      </c>
      <c r="EM61" s="4">
        <v>0</v>
      </c>
      <c r="EN61" s="4">
        <v>0</v>
      </c>
      <c r="EO61" s="4">
        <v>0</v>
      </c>
      <c r="EP61" s="4">
        <v>0</v>
      </c>
      <c r="EQ61" s="4" t="s">
        <v>57</v>
      </c>
      <c r="ER61" s="4">
        <v>14.542116666666701</v>
      </c>
      <c r="ES61" s="4">
        <v>311.45213704306298</v>
      </c>
      <c r="ET61" s="4" t="s">
        <v>57</v>
      </c>
      <c r="EU61" s="4" t="s">
        <v>57</v>
      </c>
      <c r="EV61" s="4" t="s">
        <v>57</v>
      </c>
      <c r="EW61" s="4" t="s">
        <v>57</v>
      </c>
      <c r="EX61" s="4" t="s">
        <v>57</v>
      </c>
      <c r="EY61" s="4" t="s">
        <v>57</v>
      </c>
      <c r="EZ61" s="4">
        <v>10.079183333333299</v>
      </c>
      <c r="FA61" s="4">
        <v>0</v>
      </c>
      <c r="FB61" s="4">
        <v>14.542116666666701</v>
      </c>
      <c r="FC61" s="4">
        <v>0</v>
      </c>
      <c r="FD61" s="4">
        <v>0</v>
      </c>
      <c r="FE61" s="4" t="s">
        <v>57</v>
      </c>
      <c r="FF61" s="4" t="s">
        <v>57</v>
      </c>
      <c r="FG61" s="4" t="s">
        <v>57</v>
      </c>
      <c r="FH61" s="4">
        <v>14.542116666666701</v>
      </c>
      <c r="FI61" s="4">
        <v>311.45213704306298</v>
      </c>
      <c r="FJ61" s="4">
        <v>14.3799833333333</v>
      </c>
      <c r="FK61" s="4">
        <v>0</v>
      </c>
      <c r="FL61" s="4">
        <v>0</v>
      </c>
      <c r="FM61" s="4">
        <v>0</v>
      </c>
      <c r="FN61" s="4">
        <v>0</v>
      </c>
      <c r="FO61" s="4" t="s">
        <v>57</v>
      </c>
      <c r="FP61" s="4">
        <v>14.542116666666701</v>
      </c>
      <c r="FQ61" s="4">
        <v>311.45213704306298</v>
      </c>
      <c r="FR61" s="4">
        <v>14.3799833333333</v>
      </c>
      <c r="FS61" s="4">
        <v>0</v>
      </c>
      <c r="FT61" s="4">
        <v>0</v>
      </c>
      <c r="FU61" s="4">
        <v>0</v>
      </c>
      <c r="FV61" s="4">
        <v>0</v>
      </c>
      <c r="FW61" s="4" t="s">
        <v>57</v>
      </c>
      <c r="FX61" s="4">
        <v>14.542116666666701</v>
      </c>
      <c r="FY61" s="4">
        <v>311.45213704306298</v>
      </c>
      <c r="FZ61" s="4">
        <v>15.929733333333299</v>
      </c>
      <c r="GA61" s="4">
        <v>0</v>
      </c>
      <c r="GB61" s="4">
        <v>0</v>
      </c>
      <c r="GC61" s="4">
        <v>0</v>
      </c>
      <c r="GD61" s="4">
        <v>0</v>
      </c>
      <c r="GE61" s="4" t="s">
        <v>57</v>
      </c>
      <c r="GF61" s="4">
        <v>17.2193</v>
      </c>
      <c r="GG61" s="4">
        <v>297.60234513177699</v>
      </c>
      <c r="GH61" s="4">
        <v>17.520949999999999</v>
      </c>
      <c r="GI61" s="4">
        <v>0</v>
      </c>
      <c r="GJ61" s="4">
        <v>0</v>
      </c>
      <c r="GK61" s="4">
        <v>0.41588924532450799</v>
      </c>
      <c r="GL61" s="4">
        <v>0.41588924532450799</v>
      </c>
      <c r="GM61" s="4" t="s">
        <v>57</v>
      </c>
      <c r="GN61" s="4">
        <v>17.2193</v>
      </c>
      <c r="GO61" s="4">
        <v>297.60234513177699</v>
      </c>
      <c r="GP61" s="4">
        <v>18.772816666666699</v>
      </c>
      <c r="GQ61" s="4">
        <v>0</v>
      </c>
      <c r="GR61" s="4">
        <v>0</v>
      </c>
      <c r="GS61" s="4">
        <v>0</v>
      </c>
      <c r="GT61" s="4">
        <v>0</v>
      </c>
      <c r="GU61" s="4" t="s">
        <v>57</v>
      </c>
      <c r="GV61" s="4">
        <v>17.2193</v>
      </c>
      <c r="GW61" s="4">
        <v>297.60234513177699</v>
      </c>
      <c r="GX61" s="4">
        <v>19.7305666666667</v>
      </c>
      <c r="GY61" s="4">
        <v>0</v>
      </c>
      <c r="GZ61" s="4">
        <v>0</v>
      </c>
      <c r="HA61" s="4">
        <v>0.37716143925808698</v>
      </c>
      <c r="HB61" s="4">
        <v>0.37716143925808698</v>
      </c>
      <c r="HC61" s="4" t="s">
        <v>57</v>
      </c>
      <c r="HD61" s="4">
        <v>17.2193</v>
      </c>
      <c r="HE61" s="4">
        <v>297.60234513177699</v>
      </c>
      <c r="HF61" s="4">
        <v>20.205666666666701</v>
      </c>
      <c r="HG61" s="4">
        <v>5.3536538461551002</v>
      </c>
      <c r="HH61" s="4">
        <v>1.7989286488265099E-2</v>
      </c>
      <c r="HI61" s="4">
        <v>13.8383330775217</v>
      </c>
      <c r="HJ61" s="4">
        <v>13.8383330775217</v>
      </c>
      <c r="HK61" s="4" t="s">
        <v>57</v>
      </c>
      <c r="HL61" s="4">
        <v>17.2193</v>
      </c>
      <c r="HM61" s="4">
        <v>297.60234513177699</v>
      </c>
    </row>
    <row r="62" spans="1:221" x14ac:dyDescent="0.2">
      <c r="A62" s="2"/>
      <c r="B62" s="2"/>
      <c r="C62" s="2" t="s">
        <v>158</v>
      </c>
      <c r="D62" s="2" t="s">
        <v>41</v>
      </c>
      <c r="E62" s="2" t="s">
        <v>106</v>
      </c>
      <c r="F62" s="2" t="s">
        <v>57</v>
      </c>
      <c r="G62" s="3">
        <v>42529.445138888899</v>
      </c>
      <c r="H62" s="4">
        <v>3.2725666666666702</v>
      </c>
      <c r="I62" s="4">
        <v>139135.40759118099</v>
      </c>
      <c r="J62" s="4">
        <v>0</v>
      </c>
      <c r="K62" s="4">
        <v>0</v>
      </c>
      <c r="L62" s="4">
        <v>0</v>
      </c>
      <c r="M62" s="4" t="s">
        <v>57</v>
      </c>
      <c r="N62" s="4">
        <v>4.95576666666667</v>
      </c>
      <c r="O62" s="4">
        <v>0</v>
      </c>
      <c r="P62" s="4">
        <v>0</v>
      </c>
      <c r="Q62" s="4" t="s">
        <v>195</v>
      </c>
      <c r="R62" s="4" t="s">
        <v>195</v>
      </c>
      <c r="S62" s="4" t="s">
        <v>57</v>
      </c>
      <c r="T62" s="4">
        <v>4.9260666666666699</v>
      </c>
      <c r="U62" s="4">
        <v>296989.89722274302</v>
      </c>
      <c r="V62" s="4">
        <v>4.95576666666667</v>
      </c>
      <c r="W62" s="4">
        <v>124249.45258752099</v>
      </c>
      <c r="X62" s="4">
        <v>0.41836255626679802</v>
      </c>
      <c r="Y62" s="4">
        <v>477.12879178385498</v>
      </c>
      <c r="Z62" s="4">
        <v>477.12879178385498</v>
      </c>
      <c r="AA62" s="4" t="s">
        <v>57</v>
      </c>
      <c r="AB62" s="4">
        <v>4.9260666666666699</v>
      </c>
      <c r="AC62" s="4">
        <v>296989.89722274302</v>
      </c>
      <c r="AD62" s="4">
        <v>6.0102500000000001</v>
      </c>
      <c r="AE62" s="4">
        <v>79267.103938403699</v>
      </c>
      <c r="AF62" s="4">
        <v>0.26690168480361798</v>
      </c>
      <c r="AG62" s="4">
        <v>502.16978563522599</v>
      </c>
      <c r="AH62" s="4">
        <v>502.16978563522599</v>
      </c>
      <c r="AI62" s="4" t="s">
        <v>57</v>
      </c>
      <c r="AJ62" s="4">
        <v>4.9260666666666699</v>
      </c>
      <c r="AK62" s="4">
        <v>296989.89722274302</v>
      </c>
      <c r="AL62" s="4">
        <v>6.15628333333333</v>
      </c>
      <c r="AM62" s="4">
        <v>72307.499500000107</v>
      </c>
      <c r="AN62" s="4">
        <v>0.24346787610007201</v>
      </c>
      <c r="AO62" s="4">
        <v>481.12662843826303</v>
      </c>
      <c r="AP62" s="4">
        <v>481.12662843826303</v>
      </c>
      <c r="AQ62" s="4" t="s">
        <v>57</v>
      </c>
      <c r="AR62" s="4">
        <v>4.9260666666666699</v>
      </c>
      <c r="AS62" s="4">
        <v>296989.89722274302</v>
      </c>
      <c r="AT62" s="4">
        <v>6.7876666666666701</v>
      </c>
      <c r="AU62" s="4">
        <v>0</v>
      </c>
      <c r="AV62" s="4">
        <v>0</v>
      </c>
      <c r="AW62" s="4" t="s">
        <v>195</v>
      </c>
      <c r="AX62" s="4" t="s">
        <v>195</v>
      </c>
      <c r="AY62" s="4" t="s">
        <v>57</v>
      </c>
      <c r="AZ62" s="4">
        <v>10.019083333333301</v>
      </c>
      <c r="BA62" s="4">
        <v>224812.21849999801</v>
      </c>
      <c r="BB62" s="4">
        <v>7.4033166666666697</v>
      </c>
      <c r="BC62" s="4">
        <v>79145.260596794804</v>
      </c>
      <c r="BD62" s="4">
        <v>0.52062069738518002</v>
      </c>
      <c r="BE62" s="4">
        <v>478.137240487687</v>
      </c>
      <c r="BF62" s="4">
        <v>478.137240487687</v>
      </c>
      <c r="BG62" s="4" t="s">
        <v>57</v>
      </c>
      <c r="BH62" s="4">
        <v>7.6347666666666703</v>
      </c>
      <c r="BI62" s="4">
        <v>152020.96457997599</v>
      </c>
      <c r="BJ62" s="4">
        <v>7.6810499999999999</v>
      </c>
      <c r="BK62" s="4">
        <v>67017.143430877695</v>
      </c>
      <c r="BL62" s="4">
        <v>0.44084145641386902</v>
      </c>
      <c r="BM62" s="4">
        <v>502.87182276247802</v>
      </c>
      <c r="BN62" s="4">
        <v>502.87182276247802</v>
      </c>
      <c r="BO62" s="4" t="s">
        <v>57</v>
      </c>
      <c r="BP62" s="4">
        <v>7.6347666666666703</v>
      </c>
      <c r="BQ62" s="4">
        <v>152020.96457997599</v>
      </c>
      <c r="BR62" s="4">
        <v>8.5235166666666693</v>
      </c>
      <c r="BS62" s="4">
        <v>72009.077754010694</v>
      </c>
      <c r="BT62" s="4">
        <v>0.473678600533598</v>
      </c>
      <c r="BU62" s="4">
        <v>467.71499847345098</v>
      </c>
      <c r="BV62" s="4">
        <v>467.71499847345098</v>
      </c>
      <c r="BW62" s="4" t="s">
        <v>57</v>
      </c>
      <c r="BX62" s="4">
        <v>7.6347666666666703</v>
      </c>
      <c r="BY62" s="4">
        <v>152020.96457997599</v>
      </c>
      <c r="BZ62" s="4">
        <v>8.7086666666666694</v>
      </c>
      <c r="CA62" s="4">
        <v>589.36450000000104</v>
      </c>
      <c r="CB62" s="4">
        <v>2.6215857124331798E-3</v>
      </c>
      <c r="CC62" s="4">
        <v>402.81988190209802</v>
      </c>
      <c r="CD62" s="4">
        <v>402.81988190209802</v>
      </c>
      <c r="CE62" s="4" t="s">
        <v>57</v>
      </c>
      <c r="CF62" s="4">
        <v>10.019083333333301</v>
      </c>
      <c r="CG62" s="4">
        <v>224812.21849999801</v>
      </c>
      <c r="CH62" s="4">
        <v>9.8569333333333304</v>
      </c>
      <c r="CI62" s="4">
        <v>3737.4898225539</v>
      </c>
      <c r="CJ62" s="4">
        <v>1.66249407949948E-2</v>
      </c>
      <c r="CK62" s="4">
        <v>488.65140089174702</v>
      </c>
      <c r="CL62" s="4">
        <v>488.65140089174702</v>
      </c>
      <c r="CM62" s="4" t="s">
        <v>57</v>
      </c>
      <c r="CN62" s="4">
        <v>10.019083333333301</v>
      </c>
      <c r="CO62" s="4">
        <v>224812.21849999801</v>
      </c>
      <c r="CP62" s="4">
        <v>10.0561333333333</v>
      </c>
      <c r="CQ62" s="4">
        <v>105167.608334335</v>
      </c>
      <c r="CR62" s="4">
        <v>0.467802012880078</v>
      </c>
      <c r="CS62" s="4">
        <v>449.796557270493</v>
      </c>
      <c r="CT62" s="4">
        <v>449.796557270493</v>
      </c>
      <c r="CU62" s="4" t="s">
        <v>57</v>
      </c>
      <c r="CV62" s="4">
        <v>10.019083333333301</v>
      </c>
      <c r="CW62" s="4">
        <v>224812.21849999801</v>
      </c>
      <c r="CX62" s="4">
        <v>10.019083333333301</v>
      </c>
      <c r="CY62" s="4">
        <v>0</v>
      </c>
      <c r="CZ62" s="4">
        <v>0</v>
      </c>
      <c r="DA62" s="4" t="s">
        <v>57</v>
      </c>
      <c r="DB62" s="4" t="s">
        <v>57</v>
      </c>
      <c r="DC62" s="4" t="s">
        <v>57</v>
      </c>
      <c r="DD62" s="4">
        <v>10.019083333333301</v>
      </c>
      <c r="DE62" s="4">
        <v>224812.21849999801</v>
      </c>
      <c r="DF62" s="4">
        <v>10.139533333333301</v>
      </c>
      <c r="DG62" s="4">
        <v>79658.642946931897</v>
      </c>
      <c r="DH62" s="4">
        <v>0.354334134854564</v>
      </c>
      <c r="DI62" s="4">
        <v>511.010039744567</v>
      </c>
      <c r="DJ62" s="4">
        <v>511.010039744567</v>
      </c>
      <c r="DK62" s="4" t="s">
        <v>57</v>
      </c>
      <c r="DL62" s="4">
        <v>10.019083333333301</v>
      </c>
      <c r="DM62" s="4">
        <v>224812.21849999801</v>
      </c>
      <c r="DN62" s="4">
        <v>11.9787</v>
      </c>
      <c r="DO62" s="4">
        <v>98041.437640019896</v>
      </c>
      <c r="DP62" s="4">
        <v>0.42398283542001602</v>
      </c>
      <c r="DQ62" s="4">
        <v>490.28326332901401</v>
      </c>
      <c r="DR62" s="4">
        <v>490.28326332901401</v>
      </c>
      <c r="DS62" s="4" t="s">
        <v>57</v>
      </c>
      <c r="DT62" s="4">
        <v>14.429116666666699</v>
      </c>
      <c r="DU62" s="4">
        <v>231239.16689432901</v>
      </c>
      <c r="DV62" s="4">
        <v>12.298349999999999</v>
      </c>
      <c r="DW62" s="4">
        <v>0</v>
      </c>
      <c r="DX62" s="4">
        <v>0</v>
      </c>
      <c r="DY62" s="4">
        <v>0</v>
      </c>
      <c r="DZ62" s="4">
        <v>0</v>
      </c>
      <c r="EA62" s="4" t="s">
        <v>57</v>
      </c>
      <c r="EB62" s="4">
        <v>10.019083333333301</v>
      </c>
      <c r="EC62" s="4">
        <v>224812.21849999801</v>
      </c>
      <c r="ED62" s="4">
        <v>12.32615</v>
      </c>
      <c r="EE62" s="4">
        <v>105196.67650000101</v>
      </c>
      <c r="EF62" s="4">
        <v>0.454925858421179</v>
      </c>
      <c r="EG62" s="4">
        <v>450.07956941616499</v>
      </c>
      <c r="EH62" s="4">
        <v>450.07956941616499</v>
      </c>
      <c r="EI62" s="4" t="s">
        <v>57</v>
      </c>
      <c r="EJ62" s="4">
        <v>14.429116666666699</v>
      </c>
      <c r="EK62" s="4">
        <v>231239.16689432901</v>
      </c>
      <c r="EL62" s="4">
        <v>12.71345</v>
      </c>
      <c r="EM62" s="4">
        <v>0</v>
      </c>
      <c r="EN62" s="4">
        <v>0</v>
      </c>
      <c r="EO62" s="4">
        <v>0</v>
      </c>
      <c r="EP62" s="4">
        <v>0</v>
      </c>
      <c r="EQ62" s="4" t="s">
        <v>57</v>
      </c>
      <c r="ER62" s="4">
        <v>14.429116666666699</v>
      </c>
      <c r="ES62" s="4">
        <v>231239.16689432901</v>
      </c>
      <c r="ET62" s="4" t="s">
        <v>57</v>
      </c>
      <c r="EU62" s="4" t="s">
        <v>57</v>
      </c>
      <c r="EV62" s="4" t="s">
        <v>57</v>
      </c>
      <c r="EW62" s="4" t="s">
        <v>57</v>
      </c>
      <c r="EX62" s="4" t="s">
        <v>57</v>
      </c>
      <c r="EY62" s="4" t="s">
        <v>57</v>
      </c>
      <c r="EZ62" s="4">
        <v>10.019083333333301</v>
      </c>
      <c r="FA62" s="4">
        <v>224812.21849999801</v>
      </c>
      <c r="FB62" s="4">
        <v>14.429116666666699</v>
      </c>
      <c r="FC62" s="4">
        <v>0</v>
      </c>
      <c r="FD62" s="4">
        <v>0</v>
      </c>
      <c r="FE62" s="4" t="s">
        <v>57</v>
      </c>
      <c r="FF62" s="4" t="s">
        <v>57</v>
      </c>
      <c r="FG62" s="4" t="s">
        <v>57</v>
      </c>
      <c r="FH62" s="4">
        <v>14.429116666666699</v>
      </c>
      <c r="FI62" s="4">
        <v>231239.16689432901</v>
      </c>
      <c r="FJ62" s="4">
        <v>14.4140333333333</v>
      </c>
      <c r="FK62" s="4">
        <v>75397.409810143305</v>
      </c>
      <c r="FL62" s="4">
        <v>0.32605812770722498</v>
      </c>
      <c r="FM62" s="4">
        <v>482.24999979021999</v>
      </c>
      <c r="FN62" s="4">
        <v>482.24999979021999</v>
      </c>
      <c r="FO62" s="4" t="s">
        <v>57</v>
      </c>
      <c r="FP62" s="4">
        <v>14.429116666666699</v>
      </c>
      <c r="FQ62" s="4">
        <v>231239.16689432901</v>
      </c>
      <c r="FR62" s="4">
        <v>14.4781333333333</v>
      </c>
      <c r="FS62" s="4">
        <v>105891.49070494399</v>
      </c>
      <c r="FT62" s="4">
        <v>0.457930601148267</v>
      </c>
      <c r="FU62" s="4">
        <v>492.086692934072</v>
      </c>
      <c r="FV62" s="4">
        <v>492.086692934072</v>
      </c>
      <c r="FW62" s="4" t="s">
        <v>57</v>
      </c>
      <c r="FX62" s="4">
        <v>14.429116666666699</v>
      </c>
      <c r="FY62" s="4">
        <v>231239.16689432901</v>
      </c>
      <c r="FZ62" s="4">
        <v>16.4238</v>
      </c>
      <c r="GA62" s="4">
        <v>175930.078132036</v>
      </c>
      <c r="GB62" s="4">
        <v>0.97490310944442604</v>
      </c>
      <c r="GC62" s="4">
        <v>487.80901463133199</v>
      </c>
      <c r="GD62" s="4">
        <v>487.80901463133199</v>
      </c>
      <c r="GE62" s="4" t="s">
        <v>57</v>
      </c>
      <c r="GF62" s="4">
        <v>17.1100666666667</v>
      </c>
      <c r="GG62" s="4">
        <v>180459.03888058601</v>
      </c>
      <c r="GH62" s="4">
        <v>17.000716666666701</v>
      </c>
      <c r="GI62" s="4">
        <v>65549.365162083093</v>
      </c>
      <c r="GJ62" s="4">
        <v>0.363236807469969</v>
      </c>
      <c r="GK62" s="4">
        <v>469.904060848298</v>
      </c>
      <c r="GL62" s="4">
        <v>469.904060848298</v>
      </c>
      <c r="GM62" s="4" t="s">
        <v>57</v>
      </c>
      <c r="GN62" s="4">
        <v>17.1100666666667</v>
      </c>
      <c r="GO62" s="4">
        <v>180459.03888058601</v>
      </c>
      <c r="GP62" s="4">
        <v>18.942616666666702</v>
      </c>
      <c r="GQ62" s="4">
        <v>101706.495077536</v>
      </c>
      <c r="GR62" s="4">
        <v>0.56359878512285599</v>
      </c>
      <c r="GS62" s="4">
        <v>440.22048281902198</v>
      </c>
      <c r="GT62" s="4">
        <v>440.22048281902198</v>
      </c>
      <c r="GU62" s="4" t="s">
        <v>57</v>
      </c>
      <c r="GV62" s="4">
        <v>17.1100666666667</v>
      </c>
      <c r="GW62" s="4">
        <v>180459.03888058601</v>
      </c>
      <c r="GX62" s="4">
        <v>19.0142666666667</v>
      </c>
      <c r="GY62" s="4">
        <v>87379.530428134196</v>
      </c>
      <c r="GZ62" s="4">
        <v>0.48420700326324601</v>
      </c>
      <c r="HA62" s="4">
        <v>380.24241232100701</v>
      </c>
      <c r="HB62" s="4">
        <v>380.24241232100701</v>
      </c>
      <c r="HC62" s="4" t="s">
        <v>57</v>
      </c>
      <c r="HD62" s="4">
        <v>17.1100666666667</v>
      </c>
      <c r="HE62" s="4">
        <v>180459.03888058601</v>
      </c>
      <c r="HF62" s="4">
        <v>19.346083333333301</v>
      </c>
      <c r="HG62" s="4">
        <v>100323.225758224</v>
      </c>
      <c r="HH62" s="4">
        <v>0.55593350369448802</v>
      </c>
      <c r="HI62" s="4">
        <v>456.07419040162802</v>
      </c>
      <c r="HJ62" s="4">
        <v>456.07419040162802</v>
      </c>
      <c r="HK62" s="4" t="s">
        <v>57</v>
      </c>
      <c r="HL62" s="4">
        <v>17.1100666666667</v>
      </c>
      <c r="HM62" s="4">
        <v>180459.03888058601</v>
      </c>
    </row>
    <row r="63" spans="1:221" x14ac:dyDescent="0.2">
      <c r="A63" s="2"/>
      <c r="B63" s="2"/>
      <c r="C63" s="2" t="s">
        <v>165</v>
      </c>
      <c r="D63" s="2" t="s">
        <v>84</v>
      </c>
      <c r="E63" s="2" t="s">
        <v>106</v>
      </c>
      <c r="F63" s="2" t="s">
        <v>57</v>
      </c>
      <c r="G63" s="3">
        <v>42529.465972222199</v>
      </c>
      <c r="H63" s="4">
        <v>3.2751000000000001</v>
      </c>
      <c r="I63" s="4">
        <v>226187.188462886</v>
      </c>
      <c r="J63" s="4">
        <v>0</v>
      </c>
      <c r="K63" s="4">
        <v>40207.569510696201</v>
      </c>
      <c r="L63" s="4">
        <v>40207.569510696201</v>
      </c>
      <c r="M63" s="4" t="s">
        <v>57</v>
      </c>
      <c r="N63" s="4">
        <v>3.9706666666666699</v>
      </c>
      <c r="O63" s="4">
        <v>40580.336129579999</v>
      </c>
      <c r="P63" s="4">
        <v>8.2258124358877596E-2</v>
      </c>
      <c r="Q63" s="4" t="s">
        <v>196</v>
      </c>
      <c r="R63" s="4" t="s">
        <v>196</v>
      </c>
      <c r="S63" s="4" t="s">
        <v>57</v>
      </c>
      <c r="T63" s="4">
        <v>4.9261166666666698</v>
      </c>
      <c r="U63" s="4">
        <v>493329.21758020198</v>
      </c>
      <c r="V63" s="4">
        <v>4.95583333333333</v>
      </c>
      <c r="W63" s="4">
        <v>165.403086713373</v>
      </c>
      <c r="X63" s="4">
        <v>3.3527932427088099E-4</v>
      </c>
      <c r="Y63" s="4">
        <v>0</v>
      </c>
      <c r="Z63" s="4">
        <v>0</v>
      </c>
      <c r="AA63" s="4" t="s">
        <v>57</v>
      </c>
      <c r="AB63" s="4">
        <v>4.9261166666666698</v>
      </c>
      <c r="AC63" s="4">
        <v>493329.21758020198</v>
      </c>
      <c r="AD63" s="4">
        <v>6.0301</v>
      </c>
      <c r="AE63" s="4">
        <v>0</v>
      </c>
      <c r="AF63" s="4">
        <v>0</v>
      </c>
      <c r="AG63" s="4">
        <v>0</v>
      </c>
      <c r="AH63" s="4">
        <v>0</v>
      </c>
      <c r="AI63" s="4" t="s">
        <v>57</v>
      </c>
      <c r="AJ63" s="4">
        <v>4.9261166666666698</v>
      </c>
      <c r="AK63" s="4">
        <v>493329.21758020198</v>
      </c>
      <c r="AL63" s="4">
        <v>6.1687166666666702</v>
      </c>
      <c r="AM63" s="4">
        <v>0</v>
      </c>
      <c r="AN63" s="4">
        <v>0</v>
      </c>
      <c r="AO63" s="4">
        <v>9.7389946697767099E-2</v>
      </c>
      <c r="AP63" s="4">
        <v>9.7389946697767099E-2</v>
      </c>
      <c r="AQ63" s="4" t="s">
        <v>57</v>
      </c>
      <c r="AR63" s="4">
        <v>4.9261166666666698</v>
      </c>
      <c r="AS63" s="4">
        <v>493329.21758020198</v>
      </c>
      <c r="AT63" s="4">
        <v>6.62571666666667</v>
      </c>
      <c r="AU63" s="4">
        <v>249067.72799999799</v>
      </c>
      <c r="AV63" s="4">
        <v>0.61505348397531701</v>
      </c>
      <c r="AW63" s="4" t="s">
        <v>196</v>
      </c>
      <c r="AX63" s="4" t="s">
        <v>196</v>
      </c>
      <c r="AY63" s="4" t="s">
        <v>57</v>
      </c>
      <c r="AZ63" s="4">
        <v>10.019133333333301</v>
      </c>
      <c r="BA63" s="4">
        <v>404952.95854627498</v>
      </c>
      <c r="BB63" s="4">
        <v>6.6210833333333303</v>
      </c>
      <c r="BC63" s="4">
        <v>0</v>
      </c>
      <c r="BD63" s="4">
        <v>0</v>
      </c>
      <c r="BE63" s="4">
        <v>0</v>
      </c>
      <c r="BF63" s="4">
        <v>0</v>
      </c>
      <c r="BG63" s="4" t="s">
        <v>57</v>
      </c>
      <c r="BH63" s="4">
        <v>7.6348166666666701</v>
      </c>
      <c r="BI63" s="4">
        <v>250072.52821547299</v>
      </c>
      <c r="BJ63" s="4">
        <v>7.6857333333333298</v>
      </c>
      <c r="BK63" s="4">
        <v>0</v>
      </c>
      <c r="BL63" s="4">
        <v>0</v>
      </c>
      <c r="BM63" s="4">
        <v>0</v>
      </c>
      <c r="BN63" s="4">
        <v>0</v>
      </c>
      <c r="BO63" s="4" t="s">
        <v>57</v>
      </c>
      <c r="BP63" s="4">
        <v>7.6348166666666701</v>
      </c>
      <c r="BQ63" s="4">
        <v>250072.52821547299</v>
      </c>
      <c r="BR63" s="4">
        <v>8.5420833333333306</v>
      </c>
      <c r="BS63" s="4">
        <v>0</v>
      </c>
      <c r="BT63" s="4">
        <v>0</v>
      </c>
      <c r="BU63" s="4">
        <v>0</v>
      </c>
      <c r="BV63" s="4">
        <v>0</v>
      </c>
      <c r="BW63" s="4" t="s">
        <v>57</v>
      </c>
      <c r="BX63" s="4">
        <v>7.6348166666666701</v>
      </c>
      <c r="BY63" s="4">
        <v>250072.52821547299</v>
      </c>
      <c r="BZ63" s="4">
        <v>8.9170333333333307</v>
      </c>
      <c r="CA63" s="4">
        <v>15.250846153845799</v>
      </c>
      <c r="CB63" s="4">
        <v>3.7660784621982398E-5</v>
      </c>
      <c r="CC63" s="4">
        <v>97.814054205533495</v>
      </c>
      <c r="CD63" s="4">
        <v>97.814054205533495</v>
      </c>
      <c r="CE63" s="4" t="s">
        <v>57</v>
      </c>
      <c r="CF63" s="4">
        <v>10.019133333333301</v>
      </c>
      <c r="CG63" s="4">
        <v>404952.95854627498</v>
      </c>
      <c r="CH63" s="4">
        <v>10.019133333333301</v>
      </c>
      <c r="CI63" s="4">
        <v>59481.907739030801</v>
      </c>
      <c r="CJ63" s="4">
        <v>0.146885969058141</v>
      </c>
      <c r="CK63" s="4">
        <v>4414.2945932495404</v>
      </c>
      <c r="CL63" s="4">
        <v>4414.2945932495404</v>
      </c>
      <c r="CM63" s="4" t="s">
        <v>57</v>
      </c>
      <c r="CN63" s="4">
        <v>10.019133333333301</v>
      </c>
      <c r="CO63" s="4">
        <v>404952.95854627498</v>
      </c>
      <c r="CP63" s="4">
        <v>10.139583333333301</v>
      </c>
      <c r="CQ63" s="4">
        <v>242.97199999999799</v>
      </c>
      <c r="CR63" s="4">
        <v>6.0000055530458102E-4</v>
      </c>
      <c r="CS63" s="4">
        <v>0.87204628296799303</v>
      </c>
      <c r="CT63" s="4">
        <v>0.87204628296799303</v>
      </c>
      <c r="CU63" s="4" t="s">
        <v>57</v>
      </c>
      <c r="CV63" s="4">
        <v>10.019133333333301</v>
      </c>
      <c r="CW63" s="4">
        <v>404952.95854627498</v>
      </c>
      <c r="CX63" s="4">
        <v>10.107150000000001</v>
      </c>
      <c r="CY63" s="4">
        <v>244404.61656922</v>
      </c>
      <c r="CZ63" s="4">
        <v>0.60353829108101698</v>
      </c>
      <c r="DA63" s="4" t="s">
        <v>57</v>
      </c>
      <c r="DB63" s="4" t="s">
        <v>57</v>
      </c>
      <c r="DC63" s="4" t="s">
        <v>57</v>
      </c>
      <c r="DD63" s="4">
        <v>10.019133333333301</v>
      </c>
      <c r="DE63" s="4">
        <v>404952.95854627498</v>
      </c>
      <c r="DF63" s="4">
        <v>10.139583333333301</v>
      </c>
      <c r="DG63" s="4">
        <v>854.66047634208201</v>
      </c>
      <c r="DH63" s="4">
        <v>2.1105179214153599E-3</v>
      </c>
      <c r="DI63" s="4">
        <v>3.2611436393272202</v>
      </c>
      <c r="DJ63" s="4">
        <v>3.2611436393272202</v>
      </c>
      <c r="DK63" s="4" t="s">
        <v>57</v>
      </c>
      <c r="DL63" s="4">
        <v>10.019133333333301</v>
      </c>
      <c r="DM63" s="4">
        <v>404952.95854627498</v>
      </c>
      <c r="DN63" s="4">
        <v>11.9972833333333</v>
      </c>
      <c r="DO63" s="4">
        <v>230.35792307692199</v>
      </c>
      <c r="DP63" s="4">
        <v>5.3355393509947797E-4</v>
      </c>
      <c r="DQ63" s="4">
        <v>0</v>
      </c>
      <c r="DR63" s="4">
        <v>0</v>
      </c>
      <c r="DS63" s="4" t="s">
        <v>57</v>
      </c>
      <c r="DT63" s="4">
        <v>14.429166666666699</v>
      </c>
      <c r="DU63" s="4">
        <v>431742.524837668</v>
      </c>
      <c r="DV63" s="4">
        <v>12.298400000000001</v>
      </c>
      <c r="DW63" s="4">
        <v>253150.15000000101</v>
      </c>
      <c r="DX63" s="4">
        <v>0.62513470924814496</v>
      </c>
      <c r="DY63" s="4">
        <v>53251757.819139302</v>
      </c>
      <c r="DZ63" s="4">
        <v>53251757.819139302</v>
      </c>
      <c r="EA63" s="4" t="s">
        <v>57</v>
      </c>
      <c r="EB63" s="4">
        <v>10.019133333333301</v>
      </c>
      <c r="EC63" s="4">
        <v>404952.95854627498</v>
      </c>
      <c r="ED63" s="4">
        <v>12.298400000000001</v>
      </c>
      <c r="EE63" s="4">
        <v>648.996777506576</v>
      </c>
      <c r="EF63" s="4">
        <v>1.5032032754952599E-3</v>
      </c>
      <c r="EG63" s="4">
        <v>2.3087619667716899</v>
      </c>
      <c r="EH63" s="4">
        <v>2.3087619667716899</v>
      </c>
      <c r="EI63" s="4" t="s">
        <v>57</v>
      </c>
      <c r="EJ63" s="4">
        <v>14.429166666666699</v>
      </c>
      <c r="EK63" s="4">
        <v>431742.524837668</v>
      </c>
      <c r="EL63" s="4">
        <v>12.6908833333333</v>
      </c>
      <c r="EM63" s="4">
        <v>240146.46468588899</v>
      </c>
      <c r="EN63" s="4">
        <v>0.55622610901296399</v>
      </c>
      <c r="EO63" s="4">
        <v>104885350.759536</v>
      </c>
      <c r="EP63" s="4">
        <v>104885350.759536</v>
      </c>
      <c r="EQ63" s="4" t="s">
        <v>57</v>
      </c>
      <c r="ER63" s="4">
        <v>14.429166666666699</v>
      </c>
      <c r="ES63" s="4">
        <v>431742.524837668</v>
      </c>
      <c r="ET63" s="4" t="s">
        <v>57</v>
      </c>
      <c r="EU63" s="4" t="s">
        <v>57</v>
      </c>
      <c r="EV63" s="4" t="s">
        <v>57</v>
      </c>
      <c r="EW63" s="4" t="s">
        <v>57</v>
      </c>
      <c r="EX63" s="4" t="s">
        <v>57</v>
      </c>
      <c r="EY63" s="4" t="s">
        <v>57</v>
      </c>
      <c r="EZ63" s="4">
        <v>10.019133333333301</v>
      </c>
      <c r="FA63" s="4">
        <v>404952.95854627498</v>
      </c>
      <c r="FB63" s="4">
        <v>14.372616666666699</v>
      </c>
      <c r="FC63" s="4">
        <v>232539.33860418</v>
      </c>
      <c r="FD63" s="4">
        <v>0.53860651945650395</v>
      </c>
      <c r="FE63" s="4" t="s">
        <v>57</v>
      </c>
      <c r="FF63" s="4" t="s">
        <v>57</v>
      </c>
      <c r="FG63" s="4" t="s">
        <v>57</v>
      </c>
      <c r="FH63" s="4">
        <v>14.429166666666699</v>
      </c>
      <c r="FI63" s="4">
        <v>431742.524837668</v>
      </c>
      <c r="FJ63" s="4">
        <v>14.372616666666699</v>
      </c>
      <c r="FK63" s="4">
        <v>570.89232999999501</v>
      </c>
      <c r="FL63" s="4">
        <v>1.3222981225086501E-3</v>
      </c>
      <c r="FM63" s="4">
        <v>0</v>
      </c>
      <c r="FN63" s="4">
        <v>0</v>
      </c>
      <c r="FO63" s="4" t="s">
        <v>57</v>
      </c>
      <c r="FP63" s="4">
        <v>14.429166666666699</v>
      </c>
      <c r="FQ63" s="4">
        <v>431742.524837668</v>
      </c>
      <c r="FR63" s="4">
        <v>14.4781833333333</v>
      </c>
      <c r="FS63" s="4">
        <v>379.63290520149201</v>
      </c>
      <c r="FT63" s="4">
        <v>8.7930394473935804E-4</v>
      </c>
      <c r="FU63" s="4">
        <v>0</v>
      </c>
      <c r="FV63" s="4">
        <v>0</v>
      </c>
      <c r="FW63" s="4" t="s">
        <v>57</v>
      </c>
      <c r="FX63" s="4">
        <v>14.429166666666699</v>
      </c>
      <c r="FY63" s="4">
        <v>431742.524837668</v>
      </c>
      <c r="FZ63" s="4">
        <v>16.4728833333333</v>
      </c>
      <c r="GA63" s="4">
        <v>384.24889653851</v>
      </c>
      <c r="GB63" s="4">
        <v>1.17778711329506E-3</v>
      </c>
      <c r="GC63" s="4">
        <v>0.141087656483943</v>
      </c>
      <c r="GD63" s="4">
        <v>0.141087656483943</v>
      </c>
      <c r="GE63" s="4" t="s">
        <v>57</v>
      </c>
      <c r="GF63" s="4">
        <v>17.110116666666698</v>
      </c>
      <c r="GG63" s="4">
        <v>326246.47714433598</v>
      </c>
      <c r="GH63" s="4">
        <v>17.110116666666698</v>
      </c>
      <c r="GI63" s="4">
        <v>1036.8941280776401</v>
      </c>
      <c r="GJ63" s="4">
        <v>3.17825386852807E-3</v>
      </c>
      <c r="GK63" s="4">
        <v>4.5238226015791296</v>
      </c>
      <c r="GL63" s="4">
        <v>4.5238226015791296</v>
      </c>
      <c r="GM63" s="4" t="s">
        <v>57</v>
      </c>
      <c r="GN63" s="4">
        <v>17.110116666666698</v>
      </c>
      <c r="GO63" s="4">
        <v>326246.47714433598</v>
      </c>
      <c r="GP63" s="4">
        <v>19.078416666666701</v>
      </c>
      <c r="GQ63" s="4">
        <v>0</v>
      </c>
      <c r="GR63" s="4">
        <v>0</v>
      </c>
      <c r="GS63" s="4">
        <v>0</v>
      </c>
      <c r="GT63" s="4">
        <v>0</v>
      </c>
      <c r="GU63" s="4" t="s">
        <v>57</v>
      </c>
      <c r="GV63" s="4">
        <v>17.110116666666698</v>
      </c>
      <c r="GW63" s="4">
        <v>326246.47714433598</v>
      </c>
      <c r="GX63" s="4">
        <v>19.176449999999999</v>
      </c>
      <c r="GY63" s="4">
        <v>0</v>
      </c>
      <c r="GZ63" s="4">
        <v>0</v>
      </c>
      <c r="HA63" s="4">
        <v>0.37716143925808698</v>
      </c>
      <c r="HB63" s="4">
        <v>0.37716143925808698</v>
      </c>
      <c r="HC63" s="4" t="s">
        <v>57</v>
      </c>
      <c r="HD63" s="4">
        <v>17.110116666666698</v>
      </c>
      <c r="HE63" s="4">
        <v>326246.47714433598</v>
      </c>
      <c r="HF63" s="4">
        <v>19.459250000000001</v>
      </c>
      <c r="HG63" s="4">
        <v>0</v>
      </c>
      <c r="HH63" s="4">
        <v>0</v>
      </c>
      <c r="HI63" s="4">
        <v>0</v>
      </c>
      <c r="HJ63" s="4">
        <v>0</v>
      </c>
      <c r="HK63" s="4" t="s">
        <v>57</v>
      </c>
      <c r="HL63" s="4">
        <v>17.110116666666698</v>
      </c>
      <c r="HM63" s="4">
        <v>326246.47714433598</v>
      </c>
    </row>
    <row r="64" spans="1:221" x14ac:dyDescent="0.2">
      <c r="A64" s="2"/>
      <c r="B64" s="2"/>
      <c r="C64" s="2" t="s">
        <v>161</v>
      </c>
      <c r="D64" s="2" t="s">
        <v>109</v>
      </c>
      <c r="E64" s="2" t="s">
        <v>106</v>
      </c>
      <c r="F64" s="2" t="s">
        <v>57</v>
      </c>
      <c r="G64" s="3">
        <v>42529.486111111102</v>
      </c>
      <c r="H64" s="4">
        <v>3.2725166666666698</v>
      </c>
      <c r="I64" s="4">
        <v>262022.327707538</v>
      </c>
      <c r="J64" s="4">
        <v>0</v>
      </c>
      <c r="K64" s="4">
        <v>68073.5971201512</v>
      </c>
      <c r="L64" s="4">
        <v>68073.5971201512</v>
      </c>
      <c r="M64" s="4" t="s">
        <v>57</v>
      </c>
      <c r="N64" s="4">
        <v>3.9705333333333299</v>
      </c>
      <c r="O64" s="4">
        <v>45261.729564787303</v>
      </c>
      <c r="P64" s="4">
        <v>7.8290027689308705E-2</v>
      </c>
      <c r="Q64" s="4" t="s">
        <v>196</v>
      </c>
      <c r="R64" s="4" t="s">
        <v>196</v>
      </c>
      <c r="S64" s="4" t="s">
        <v>57</v>
      </c>
      <c r="T64" s="4">
        <v>4.9260000000000002</v>
      </c>
      <c r="U64" s="4">
        <v>578128.92523690197</v>
      </c>
      <c r="V64" s="4">
        <v>4.9482833333333298</v>
      </c>
      <c r="W64" s="4">
        <v>84.419999999999902</v>
      </c>
      <c r="X64" s="4">
        <v>1.4602279234758399E-4</v>
      </c>
      <c r="Y64" s="4">
        <v>0</v>
      </c>
      <c r="Z64" s="4">
        <v>0</v>
      </c>
      <c r="AA64" s="4" t="s">
        <v>57</v>
      </c>
      <c r="AB64" s="4">
        <v>4.9260000000000002</v>
      </c>
      <c r="AC64" s="4">
        <v>578128.92523690197</v>
      </c>
      <c r="AD64" s="4">
        <v>6.0250333333333304</v>
      </c>
      <c r="AE64" s="4">
        <v>9.8025000000000109</v>
      </c>
      <c r="AF64" s="4">
        <v>1.69555605542193E-5</v>
      </c>
      <c r="AG64" s="4">
        <v>0</v>
      </c>
      <c r="AH64" s="4">
        <v>0</v>
      </c>
      <c r="AI64" s="4" t="s">
        <v>57</v>
      </c>
      <c r="AJ64" s="4">
        <v>4.9260000000000002</v>
      </c>
      <c r="AK64" s="4">
        <v>578128.92523690197</v>
      </c>
      <c r="AL64" s="4">
        <v>6.1685999999999996</v>
      </c>
      <c r="AM64" s="4">
        <v>0</v>
      </c>
      <c r="AN64" s="4">
        <v>0</v>
      </c>
      <c r="AO64" s="4">
        <v>9.7389946697767099E-2</v>
      </c>
      <c r="AP64" s="4">
        <v>9.7389946697767099E-2</v>
      </c>
      <c r="AQ64" s="4" t="s">
        <v>57</v>
      </c>
      <c r="AR64" s="4">
        <v>4.9260000000000002</v>
      </c>
      <c r="AS64" s="4">
        <v>578128.92523690197</v>
      </c>
      <c r="AT64" s="4">
        <v>6.6255833333333296</v>
      </c>
      <c r="AU64" s="4">
        <v>283374.79800000001</v>
      </c>
      <c r="AV64" s="4">
        <v>0.59477126856589702</v>
      </c>
      <c r="AW64" s="4" t="s">
        <v>196</v>
      </c>
      <c r="AX64" s="4" t="s">
        <v>196</v>
      </c>
      <c r="AY64" s="4" t="s">
        <v>57</v>
      </c>
      <c r="AZ64" s="4">
        <v>10.019016666666699</v>
      </c>
      <c r="BA64" s="4">
        <v>476443.32027548901</v>
      </c>
      <c r="BB64" s="4">
        <v>6.6209666666666704</v>
      </c>
      <c r="BC64" s="4">
        <v>0</v>
      </c>
      <c r="BD64" s="4">
        <v>0</v>
      </c>
      <c r="BE64" s="4">
        <v>0</v>
      </c>
      <c r="BF64" s="4">
        <v>0</v>
      </c>
      <c r="BG64" s="4" t="s">
        <v>57</v>
      </c>
      <c r="BH64" s="4">
        <v>7.6346999999999996</v>
      </c>
      <c r="BI64" s="4">
        <v>300608.73951169697</v>
      </c>
      <c r="BJ64" s="4">
        <v>7.6346999999999996</v>
      </c>
      <c r="BK64" s="4">
        <v>0</v>
      </c>
      <c r="BL64" s="4">
        <v>0</v>
      </c>
      <c r="BM64" s="4">
        <v>0</v>
      </c>
      <c r="BN64" s="4">
        <v>0</v>
      </c>
      <c r="BO64" s="4" t="s">
        <v>57</v>
      </c>
      <c r="BP64" s="4">
        <v>7.6346999999999996</v>
      </c>
      <c r="BQ64" s="4">
        <v>300608.73951169697</v>
      </c>
      <c r="BR64" s="4">
        <v>8.5836333333333297</v>
      </c>
      <c r="BS64" s="4">
        <v>0</v>
      </c>
      <c r="BT64" s="4">
        <v>0</v>
      </c>
      <c r="BU64" s="4">
        <v>0</v>
      </c>
      <c r="BV64" s="4">
        <v>0</v>
      </c>
      <c r="BW64" s="4" t="s">
        <v>57</v>
      </c>
      <c r="BX64" s="4">
        <v>7.6346999999999996</v>
      </c>
      <c r="BY64" s="4">
        <v>300608.73951169697</v>
      </c>
      <c r="BZ64" s="4">
        <v>8.9076500000000003</v>
      </c>
      <c r="CA64" s="4">
        <v>10.2113846153847</v>
      </c>
      <c r="CB64" s="4">
        <v>2.14325276078596E-5</v>
      </c>
      <c r="CC64" s="4">
        <v>95.898474960412798</v>
      </c>
      <c r="CD64" s="4">
        <v>95.898474960412798</v>
      </c>
      <c r="CE64" s="4" t="s">
        <v>57</v>
      </c>
      <c r="CF64" s="4">
        <v>10.019016666666699</v>
      </c>
      <c r="CG64" s="4">
        <v>476443.32027548901</v>
      </c>
      <c r="CH64" s="4">
        <v>10.014383333333299</v>
      </c>
      <c r="CI64" s="4">
        <v>69433.910082363698</v>
      </c>
      <c r="CJ64" s="4">
        <v>0.145733830505202</v>
      </c>
      <c r="CK64" s="4">
        <v>4379.5728892425504</v>
      </c>
      <c r="CL64" s="4">
        <v>4379.5728892425504</v>
      </c>
      <c r="CM64" s="4" t="s">
        <v>57</v>
      </c>
      <c r="CN64" s="4">
        <v>10.019016666666699</v>
      </c>
      <c r="CO64" s="4">
        <v>476443.32027548901</v>
      </c>
      <c r="CP64" s="4">
        <v>10.1116666666667</v>
      </c>
      <c r="CQ64" s="4">
        <v>821.30557753656001</v>
      </c>
      <c r="CR64" s="4">
        <v>1.72382640827384E-3</v>
      </c>
      <c r="CS64" s="4">
        <v>1.95190672485465</v>
      </c>
      <c r="CT64" s="4">
        <v>1.95190672485465</v>
      </c>
      <c r="CU64" s="4" t="s">
        <v>57</v>
      </c>
      <c r="CV64" s="4">
        <v>10.019016666666699</v>
      </c>
      <c r="CW64" s="4">
        <v>476443.32027548901</v>
      </c>
      <c r="CX64" s="4">
        <v>10.1070333333333</v>
      </c>
      <c r="CY64" s="4">
        <v>285599.05529943202</v>
      </c>
      <c r="CZ64" s="4">
        <v>0.599439730069661</v>
      </c>
      <c r="DA64" s="4" t="s">
        <v>57</v>
      </c>
      <c r="DB64" s="4" t="s">
        <v>57</v>
      </c>
      <c r="DC64" s="4" t="s">
        <v>57</v>
      </c>
      <c r="DD64" s="4">
        <v>10.019016666666699</v>
      </c>
      <c r="DE64" s="4">
        <v>476443.32027548901</v>
      </c>
      <c r="DF64" s="4">
        <v>10.1116666666667</v>
      </c>
      <c r="DG64" s="4">
        <v>900.66236080116005</v>
      </c>
      <c r="DH64" s="4">
        <v>1.8903872139090501E-3</v>
      </c>
      <c r="DI64" s="4">
        <v>2.9438136297486599</v>
      </c>
      <c r="DJ64" s="4">
        <v>2.9438136297486599</v>
      </c>
      <c r="DK64" s="4" t="s">
        <v>57</v>
      </c>
      <c r="DL64" s="4">
        <v>10.019016666666699</v>
      </c>
      <c r="DM64" s="4">
        <v>476443.32027548901</v>
      </c>
      <c r="DN64" s="4">
        <v>11.9925333333333</v>
      </c>
      <c r="DO64" s="4">
        <v>152.251461538462</v>
      </c>
      <c r="DP64" s="4">
        <v>3.0485835265190098E-4</v>
      </c>
      <c r="DQ64" s="4">
        <v>0</v>
      </c>
      <c r="DR64" s="4">
        <v>0</v>
      </c>
      <c r="DS64" s="4" t="s">
        <v>57</v>
      </c>
      <c r="DT64" s="4">
        <v>14.42905</v>
      </c>
      <c r="DU64" s="4">
        <v>499417.05783705</v>
      </c>
      <c r="DV64" s="4">
        <v>12.29365</v>
      </c>
      <c r="DW64" s="4">
        <v>297408.02300000697</v>
      </c>
      <c r="DX64" s="4">
        <v>0.62422540172887797</v>
      </c>
      <c r="DY64" s="4">
        <v>53174298.006464899</v>
      </c>
      <c r="DZ64" s="4">
        <v>53174298.006464899</v>
      </c>
      <c r="EA64" s="4" t="s">
        <v>57</v>
      </c>
      <c r="EB64" s="4">
        <v>10.019016666666699</v>
      </c>
      <c r="EC64" s="4">
        <v>476443.32027548901</v>
      </c>
      <c r="ED64" s="4">
        <v>12.29365</v>
      </c>
      <c r="EE64" s="4">
        <v>572.86696153847299</v>
      </c>
      <c r="EF64" s="4">
        <v>1.14707127549774E-3</v>
      </c>
      <c r="EG64" s="4">
        <v>1.9570691005512799</v>
      </c>
      <c r="EH64" s="4">
        <v>1.9570691005512799</v>
      </c>
      <c r="EI64" s="4" t="s">
        <v>57</v>
      </c>
      <c r="EJ64" s="4">
        <v>14.42905</v>
      </c>
      <c r="EK64" s="4">
        <v>499417.05783705</v>
      </c>
      <c r="EL64" s="4">
        <v>12.690766666666701</v>
      </c>
      <c r="EM64" s="4">
        <v>281870.869218031</v>
      </c>
      <c r="EN64" s="4">
        <v>0.56439976327360497</v>
      </c>
      <c r="EO64" s="4">
        <v>106426859.89977901</v>
      </c>
      <c r="EP64" s="4">
        <v>106426859.89977901</v>
      </c>
      <c r="EQ64" s="4" t="s">
        <v>57</v>
      </c>
      <c r="ER64" s="4">
        <v>14.42905</v>
      </c>
      <c r="ES64" s="4">
        <v>499417.05783705</v>
      </c>
      <c r="ET64" s="4" t="s">
        <v>57</v>
      </c>
      <c r="EU64" s="4" t="s">
        <v>57</v>
      </c>
      <c r="EV64" s="4" t="s">
        <v>57</v>
      </c>
      <c r="EW64" s="4" t="s">
        <v>57</v>
      </c>
      <c r="EX64" s="4" t="s">
        <v>57</v>
      </c>
      <c r="EY64" s="4" t="s">
        <v>57</v>
      </c>
      <c r="EZ64" s="4">
        <v>10.019016666666699</v>
      </c>
      <c r="FA64" s="4">
        <v>476443.32027548901</v>
      </c>
      <c r="FB64" s="4">
        <v>14.3725</v>
      </c>
      <c r="FC64" s="4">
        <v>274808.757541286</v>
      </c>
      <c r="FD64" s="4">
        <v>0.55025905348821902</v>
      </c>
      <c r="FE64" s="4" t="s">
        <v>57</v>
      </c>
      <c r="FF64" s="4" t="s">
        <v>57</v>
      </c>
      <c r="FG64" s="4" t="s">
        <v>57</v>
      </c>
      <c r="FH64" s="4">
        <v>14.42905</v>
      </c>
      <c r="FI64" s="4">
        <v>499417.05783705</v>
      </c>
      <c r="FJ64" s="4">
        <v>14.3725</v>
      </c>
      <c r="FK64" s="4">
        <v>648.84102000000405</v>
      </c>
      <c r="FL64" s="4">
        <v>1.2991967531307399E-3</v>
      </c>
      <c r="FM64" s="4">
        <v>0</v>
      </c>
      <c r="FN64" s="4">
        <v>0</v>
      </c>
      <c r="FO64" s="4" t="s">
        <v>57</v>
      </c>
      <c r="FP64" s="4">
        <v>14.42905</v>
      </c>
      <c r="FQ64" s="4">
        <v>499417.05783705</v>
      </c>
      <c r="FR64" s="4">
        <v>14.478066666666701</v>
      </c>
      <c r="FS64" s="4">
        <v>187.556918486179</v>
      </c>
      <c r="FT64" s="4">
        <v>3.75551686797561E-4</v>
      </c>
      <c r="FU64" s="4">
        <v>0</v>
      </c>
      <c r="FV64" s="4">
        <v>0</v>
      </c>
      <c r="FW64" s="4" t="s">
        <v>57</v>
      </c>
      <c r="FX64" s="4">
        <v>14.42905</v>
      </c>
      <c r="FY64" s="4">
        <v>499417.05783705</v>
      </c>
      <c r="FZ64" s="4">
        <v>16.468983333333298</v>
      </c>
      <c r="GA64" s="4">
        <v>0</v>
      </c>
      <c r="GB64" s="4">
        <v>0</v>
      </c>
      <c r="GC64" s="4">
        <v>0</v>
      </c>
      <c r="GD64" s="4">
        <v>0</v>
      </c>
      <c r="GE64" s="4" t="s">
        <v>57</v>
      </c>
      <c r="GF64" s="4">
        <v>17.11</v>
      </c>
      <c r="GG64" s="4">
        <v>379682.701827602</v>
      </c>
      <c r="GH64" s="4">
        <v>17.11</v>
      </c>
      <c r="GI64" s="4">
        <v>1314.16966194462</v>
      </c>
      <c r="GJ64" s="4">
        <v>3.46123132715519E-3</v>
      </c>
      <c r="GK64" s="4">
        <v>4.8895745488585503</v>
      </c>
      <c r="GL64" s="4">
        <v>4.8895745488585503</v>
      </c>
      <c r="GM64" s="4" t="s">
        <v>57</v>
      </c>
      <c r="GN64" s="4">
        <v>17.11</v>
      </c>
      <c r="GO64" s="4">
        <v>379682.701827602</v>
      </c>
      <c r="GP64" s="4">
        <v>19.127316666666701</v>
      </c>
      <c r="GQ64" s="4">
        <v>0</v>
      </c>
      <c r="GR64" s="4">
        <v>0</v>
      </c>
      <c r="GS64" s="4">
        <v>0</v>
      </c>
      <c r="GT64" s="4">
        <v>0</v>
      </c>
      <c r="GU64" s="4" t="s">
        <v>57</v>
      </c>
      <c r="GV64" s="4">
        <v>17.11</v>
      </c>
      <c r="GW64" s="4">
        <v>379682.701827602</v>
      </c>
      <c r="GX64" s="4">
        <v>19.134866666666699</v>
      </c>
      <c r="GY64" s="4">
        <v>0</v>
      </c>
      <c r="GZ64" s="4">
        <v>0</v>
      </c>
      <c r="HA64" s="4">
        <v>0.37716143925808698</v>
      </c>
      <c r="HB64" s="4">
        <v>0.37716143925808698</v>
      </c>
      <c r="HC64" s="4" t="s">
        <v>57</v>
      </c>
      <c r="HD64" s="4">
        <v>17.11</v>
      </c>
      <c r="HE64" s="4">
        <v>379682.701827602</v>
      </c>
      <c r="HF64" s="4">
        <v>19.485533333333301</v>
      </c>
      <c r="HG64" s="4">
        <v>0</v>
      </c>
      <c r="HH64" s="4">
        <v>0</v>
      </c>
      <c r="HI64" s="4">
        <v>0</v>
      </c>
      <c r="HJ64" s="4">
        <v>0</v>
      </c>
      <c r="HK64" s="4" t="s">
        <v>57</v>
      </c>
      <c r="HL64" s="4">
        <v>17.11</v>
      </c>
      <c r="HM64" s="4">
        <v>379682.701827602</v>
      </c>
    </row>
    <row r="65" spans="1:221" x14ac:dyDescent="0.2">
      <c r="A65" s="2"/>
      <c r="B65" s="2"/>
      <c r="C65" s="2" t="s">
        <v>163</v>
      </c>
      <c r="D65" s="2" t="s">
        <v>60</v>
      </c>
      <c r="E65" s="2" t="s">
        <v>106</v>
      </c>
      <c r="F65" s="2" t="s">
        <v>57</v>
      </c>
      <c r="G65" s="3">
        <v>42529.506944444402</v>
      </c>
      <c r="H65" s="4">
        <v>3.2676500000000002</v>
      </c>
      <c r="I65" s="4">
        <v>183572.26541974899</v>
      </c>
      <c r="J65" s="4">
        <v>0</v>
      </c>
      <c r="K65" s="4">
        <v>7069.4640888771401</v>
      </c>
      <c r="L65" s="4">
        <v>7069.4640888771401</v>
      </c>
      <c r="M65" s="4" t="s">
        <v>57</v>
      </c>
      <c r="N65" s="4">
        <v>3.9656833333333301</v>
      </c>
      <c r="O65" s="4">
        <v>30884.211638700399</v>
      </c>
      <c r="P65" s="4">
        <v>7.9113599720115002E-2</v>
      </c>
      <c r="Q65" s="4" t="s">
        <v>196</v>
      </c>
      <c r="R65" s="4" t="s">
        <v>196</v>
      </c>
      <c r="S65" s="4" t="s">
        <v>57</v>
      </c>
      <c r="T65" s="4">
        <v>4.9236166666666703</v>
      </c>
      <c r="U65" s="4">
        <v>390378.035482665</v>
      </c>
      <c r="V65" s="4">
        <v>4.9459</v>
      </c>
      <c r="W65" s="4">
        <v>72.913500000000198</v>
      </c>
      <c r="X65" s="4">
        <v>1.86776645642601E-4</v>
      </c>
      <c r="Y65" s="4">
        <v>0</v>
      </c>
      <c r="Z65" s="4">
        <v>0</v>
      </c>
      <c r="AA65" s="4" t="s">
        <v>57</v>
      </c>
      <c r="AB65" s="4">
        <v>4.9236166666666703</v>
      </c>
      <c r="AC65" s="4">
        <v>390378.035482665</v>
      </c>
      <c r="AD65" s="4">
        <v>6.2998833333333302</v>
      </c>
      <c r="AE65" s="4">
        <v>0</v>
      </c>
      <c r="AF65" s="4">
        <v>0</v>
      </c>
      <c r="AG65" s="4">
        <v>0</v>
      </c>
      <c r="AH65" s="4">
        <v>0</v>
      </c>
      <c r="AI65" s="4" t="s">
        <v>57</v>
      </c>
      <c r="AJ65" s="4">
        <v>4.9236166666666703</v>
      </c>
      <c r="AK65" s="4">
        <v>390378.035482665</v>
      </c>
      <c r="AL65" s="4">
        <v>6.2998833333333302</v>
      </c>
      <c r="AM65" s="4">
        <v>0</v>
      </c>
      <c r="AN65" s="4">
        <v>0</v>
      </c>
      <c r="AO65" s="4">
        <v>9.7389946697767099E-2</v>
      </c>
      <c r="AP65" s="4">
        <v>9.7389946697767099E-2</v>
      </c>
      <c r="AQ65" s="4" t="s">
        <v>57</v>
      </c>
      <c r="AR65" s="4">
        <v>4.9236166666666703</v>
      </c>
      <c r="AS65" s="4">
        <v>390378.035482665</v>
      </c>
      <c r="AT65" s="4">
        <v>6.6256833333333303</v>
      </c>
      <c r="AU65" s="4">
        <v>195500.106999999</v>
      </c>
      <c r="AV65" s="4">
        <v>0.63187944639932103</v>
      </c>
      <c r="AW65" s="4" t="s">
        <v>196</v>
      </c>
      <c r="AX65" s="4" t="s">
        <v>196</v>
      </c>
      <c r="AY65" s="4" t="s">
        <v>57</v>
      </c>
      <c r="AZ65" s="4">
        <v>10.0191</v>
      </c>
      <c r="BA65" s="4">
        <v>309394.629171799</v>
      </c>
      <c r="BB65" s="4">
        <v>6.6210500000000003</v>
      </c>
      <c r="BC65" s="4">
        <v>0</v>
      </c>
      <c r="BD65" s="4">
        <v>0</v>
      </c>
      <c r="BE65" s="4">
        <v>0</v>
      </c>
      <c r="BF65" s="4">
        <v>0</v>
      </c>
      <c r="BG65" s="4" t="s">
        <v>57</v>
      </c>
      <c r="BH65" s="4">
        <v>7.6347833333333304</v>
      </c>
      <c r="BI65" s="4">
        <v>198826.68723038299</v>
      </c>
      <c r="BJ65" s="4">
        <v>7.6347833333333304</v>
      </c>
      <c r="BK65" s="4">
        <v>0</v>
      </c>
      <c r="BL65" s="4">
        <v>0</v>
      </c>
      <c r="BM65" s="4">
        <v>0</v>
      </c>
      <c r="BN65" s="4">
        <v>0</v>
      </c>
      <c r="BO65" s="4" t="s">
        <v>57</v>
      </c>
      <c r="BP65" s="4">
        <v>7.6347833333333304</v>
      </c>
      <c r="BQ65" s="4">
        <v>198826.68723038299</v>
      </c>
      <c r="BR65" s="4">
        <v>8.5975999999999999</v>
      </c>
      <c r="BS65" s="4">
        <v>0</v>
      </c>
      <c r="BT65" s="4">
        <v>0</v>
      </c>
      <c r="BU65" s="4">
        <v>0</v>
      </c>
      <c r="BV65" s="4">
        <v>0</v>
      </c>
      <c r="BW65" s="4" t="s">
        <v>57</v>
      </c>
      <c r="BX65" s="4">
        <v>7.6347833333333304</v>
      </c>
      <c r="BY65" s="4">
        <v>198826.68723038299</v>
      </c>
      <c r="BZ65" s="4" t="s">
        <v>57</v>
      </c>
      <c r="CA65" s="4" t="s">
        <v>57</v>
      </c>
      <c r="CB65" s="4" t="s">
        <v>57</v>
      </c>
      <c r="CC65" s="4" t="s">
        <v>57</v>
      </c>
      <c r="CD65" s="4" t="s">
        <v>57</v>
      </c>
      <c r="CE65" s="4" t="s">
        <v>57</v>
      </c>
      <c r="CF65" s="4">
        <v>10.0191</v>
      </c>
      <c r="CG65" s="4">
        <v>309394.629171799</v>
      </c>
      <c r="CH65" s="4">
        <v>10.0191</v>
      </c>
      <c r="CI65" s="4">
        <v>44778.723332158501</v>
      </c>
      <c r="CJ65" s="4">
        <v>0.14473012492823201</v>
      </c>
      <c r="CK65" s="4">
        <v>4349.3244717542302</v>
      </c>
      <c r="CL65" s="4">
        <v>4349.3244717542302</v>
      </c>
      <c r="CM65" s="4" t="s">
        <v>57</v>
      </c>
      <c r="CN65" s="4">
        <v>10.0191</v>
      </c>
      <c r="CO65" s="4">
        <v>309394.629171799</v>
      </c>
      <c r="CP65" s="4">
        <v>10.1071333333333</v>
      </c>
      <c r="CQ65" s="4">
        <v>113.006500000001</v>
      </c>
      <c r="CR65" s="4">
        <v>3.65250361011442E-4</v>
      </c>
      <c r="CS65" s="4">
        <v>0.64647979695719304</v>
      </c>
      <c r="CT65" s="4">
        <v>0.64647979695719304</v>
      </c>
      <c r="CU65" s="4" t="s">
        <v>57</v>
      </c>
      <c r="CV65" s="4">
        <v>10.0191</v>
      </c>
      <c r="CW65" s="4">
        <v>309394.629171799</v>
      </c>
      <c r="CX65" s="4">
        <v>10.1071333333333</v>
      </c>
      <c r="CY65" s="4">
        <v>186763.98579292101</v>
      </c>
      <c r="CZ65" s="4">
        <v>0.60364327038532894</v>
      </c>
      <c r="DA65" s="4" t="s">
        <v>57</v>
      </c>
      <c r="DB65" s="4" t="s">
        <v>57</v>
      </c>
      <c r="DC65" s="4" t="s">
        <v>57</v>
      </c>
      <c r="DD65" s="4">
        <v>10.0191</v>
      </c>
      <c r="DE65" s="4">
        <v>309394.629171799</v>
      </c>
      <c r="DF65" s="4">
        <v>10.1071333333333</v>
      </c>
      <c r="DG65" s="4">
        <v>112.557500000001</v>
      </c>
      <c r="DH65" s="4">
        <v>3.63799139956952E-4</v>
      </c>
      <c r="DI65" s="4">
        <v>0.74315651281342399</v>
      </c>
      <c r="DJ65" s="4">
        <v>0.74315651281342399</v>
      </c>
      <c r="DK65" s="4" t="s">
        <v>57</v>
      </c>
      <c r="DL65" s="4">
        <v>10.0191</v>
      </c>
      <c r="DM65" s="4">
        <v>309394.629171799</v>
      </c>
      <c r="DN65" s="4">
        <v>11.9926166666667</v>
      </c>
      <c r="DO65" s="4">
        <v>61.298999999999701</v>
      </c>
      <c r="DP65" s="4">
        <v>1.8776167388394999E-4</v>
      </c>
      <c r="DQ65" s="4">
        <v>0</v>
      </c>
      <c r="DR65" s="4">
        <v>0</v>
      </c>
      <c r="DS65" s="4" t="s">
        <v>57</v>
      </c>
      <c r="DT65" s="4">
        <v>14.42915</v>
      </c>
      <c r="DU65" s="4">
        <v>326472.377093777</v>
      </c>
      <c r="DV65" s="4">
        <v>12.293749999999999</v>
      </c>
      <c r="DW65" s="4">
        <v>191174.26323076899</v>
      </c>
      <c r="DX65" s="4">
        <v>0.61789780818921303</v>
      </c>
      <c r="DY65" s="4">
        <v>52635278.8079248</v>
      </c>
      <c r="DZ65" s="4">
        <v>52635278.8079248</v>
      </c>
      <c r="EA65" s="4" t="s">
        <v>57</v>
      </c>
      <c r="EB65" s="4">
        <v>10.0191</v>
      </c>
      <c r="EC65" s="4">
        <v>309394.629171799</v>
      </c>
      <c r="ED65" s="4">
        <v>12.293749999999999</v>
      </c>
      <c r="EE65" s="4">
        <v>372.17561538461501</v>
      </c>
      <c r="EF65" s="4">
        <v>1.1399911340055299E-3</v>
      </c>
      <c r="EG65" s="4">
        <v>1.9500772119968699</v>
      </c>
      <c r="EH65" s="4">
        <v>1.9500772119968699</v>
      </c>
      <c r="EI65" s="4" t="s">
        <v>57</v>
      </c>
      <c r="EJ65" s="4">
        <v>14.42915</v>
      </c>
      <c r="EK65" s="4">
        <v>326472.377093777</v>
      </c>
      <c r="EL65" s="4">
        <v>12.6908666666667</v>
      </c>
      <c r="EM65" s="4">
        <v>186925.512431968</v>
      </c>
      <c r="EN65" s="4">
        <v>0.57256149538885703</v>
      </c>
      <c r="EO65" s="4">
        <v>107966120.584741</v>
      </c>
      <c r="EP65" s="4">
        <v>107966120.584741</v>
      </c>
      <c r="EQ65" s="4" t="s">
        <v>57</v>
      </c>
      <c r="ER65" s="4">
        <v>14.42915</v>
      </c>
      <c r="ES65" s="4">
        <v>326472.377093777</v>
      </c>
      <c r="ET65" s="4" t="s">
        <v>57</v>
      </c>
      <c r="EU65" s="4" t="s">
        <v>57</v>
      </c>
      <c r="EV65" s="4" t="s">
        <v>57</v>
      </c>
      <c r="EW65" s="4" t="s">
        <v>57</v>
      </c>
      <c r="EX65" s="4" t="s">
        <v>57</v>
      </c>
      <c r="EY65" s="4" t="s">
        <v>57</v>
      </c>
      <c r="EZ65" s="4">
        <v>10.0191</v>
      </c>
      <c r="FA65" s="4">
        <v>309394.629171799</v>
      </c>
      <c r="FB65" s="4">
        <v>14.37635</v>
      </c>
      <c r="FC65" s="4">
        <v>160795.037368558</v>
      </c>
      <c r="FD65" s="4">
        <v>0.49252264096564202</v>
      </c>
      <c r="FE65" s="4" t="s">
        <v>57</v>
      </c>
      <c r="FF65" s="4" t="s">
        <v>57</v>
      </c>
      <c r="FG65" s="4" t="s">
        <v>57</v>
      </c>
      <c r="FH65" s="4">
        <v>14.42915</v>
      </c>
      <c r="FI65" s="4">
        <v>326472.377093777</v>
      </c>
      <c r="FJ65" s="4">
        <v>14.372583333333299</v>
      </c>
      <c r="FK65" s="4">
        <v>397.650448275857</v>
      </c>
      <c r="FL65" s="4">
        <v>1.21802172611263E-3</v>
      </c>
      <c r="FM65" s="4">
        <v>0</v>
      </c>
      <c r="FN65" s="4">
        <v>0</v>
      </c>
      <c r="FO65" s="4" t="s">
        <v>57</v>
      </c>
      <c r="FP65" s="4">
        <v>14.42915</v>
      </c>
      <c r="FQ65" s="4">
        <v>326472.377093777</v>
      </c>
      <c r="FR65" s="4">
        <v>14.4857</v>
      </c>
      <c r="FS65" s="4">
        <v>114.41180357912999</v>
      </c>
      <c r="FT65" s="4">
        <v>3.5044864927811598E-4</v>
      </c>
      <c r="FU65" s="4">
        <v>0</v>
      </c>
      <c r="FV65" s="4">
        <v>0</v>
      </c>
      <c r="FW65" s="4" t="s">
        <v>57</v>
      </c>
      <c r="FX65" s="4">
        <v>14.42915</v>
      </c>
      <c r="FY65" s="4">
        <v>326472.377093777</v>
      </c>
      <c r="FZ65" s="4">
        <v>15.918566666666701</v>
      </c>
      <c r="GA65" s="4">
        <v>0</v>
      </c>
      <c r="GB65" s="4">
        <v>0</v>
      </c>
      <c r="GC65" s="4">
        <v>0</v>
      </c>
      <c r="GD65" s="4">
        <v>0</v>
      </c>
      <c r="GE65" s="4" t="s">
        <v>57</v>
      </c>
      <c r="GF65" s="4">
        <v>17.113866666666699</v>
      </c>
      <c r="GG65" s="4">
        <v>208354.80335886101</v>
      </c>
      <c r="GH65" s="4">
        <v>17.110099999999999</v>
      </c>
      <c r="GI65" s="4">
        <v>530.63999999999601</v>
      </c>
      <c r="GJ65" s="4">
        <v>2.5468095356844102E-3</v>
      </c>
      <c r="GK65" s="4">
        <v>3.7076728083885202</v>
      </c>
      <c r="GL65" s="4">
        <v>3.7076728083885202</v>
      </c>
      <c r="GM65" s="4" t="s">
        <v>57</v>
      </c>
      <c r="GN65" s="4">
        <v>17.113866666666699</v>
      </c>
      <c r="GO65" s="4">
        <v>208354.80335886101</v>
      </c>
      <c r="GP65" s="4">
        <v>19.289549999999998</v>
      </c>
      <c r="GQ65" s="4">
        <v>0</v>
      </c>
      <c r="GR65" s="4">
        <v>0</v>
      </c>
      <c r="GS65" s="4">
        <v>0</v>
      </c>
      <c r="GT65" s="4">
        <v>0</v>
      </c>
      <c r="GU65" s="4" t="s">
        <v>57</v>
      </c>
      <c r="GV65" s="4">
        <v>17.113866666666699</v>
      </c>
      <c r="GW65" s="4">
        <v>208354.80335886101</v>
      </c>
      <c r="GX65" s="4">
        <v>19.2179</v>
      </c>
      <c r="GY65" s="4">
        <v>0</v>
      </c>
      <c r="GZ65" s="4">
        <v>0</v>
      </c>
      <c r="HA65" s="4">
        <v>0.37716143925808698</v>
      </c>
      <c r="HB65" s="4">
        <v>0.37716143925808698</v>
      </c>
      <c r="HC65" s="4" t="s">
        <v>57</v>
      </c>
      <c r="HD65" s="4">
        <v>17.113866666666699</v>
      </c>
      <c r="HE65" s="4">
        <v>208354.80335886101</v>
      </c>
      <c r="HF65" s="4">
        <v>19.289549999999998</v>
      </c>
      <c r="HG65" s="4">
        <v>0</v>
      </c>
      <c r="HH65" s="4">
        <v>0</v>
      </c>
      <c r="HI65" s="4">
        <v>0</v>
      </c>
      <c r="HJ65" s="4">
        <v>0</v>
      </c>
      <c r="HK65" s="4" t="s">
        <v>57</v>
      </c>
      <c r="HL65" s="4">
        <v>17.113866666666699</v>
      </c>
      <c r="HM65" s="4">
        <v>208354.80335886101</v>
      </c>
    </row>
    <row r="66" spans="1:221" x14ac:dyDescent="0.2">
      <c r="A66" s="2"/>
      <c r="B66" s="2"/>
      <c r="C66" s="2" t="s">
        <v>180</v>
      </c>
      <c r="D66" s="2" t="s">
        <v>51</v>
      </c>
      <c r="E66" s="2" t="s">
        <v>106</v>
      </c>
      <c r="F66" s="2" t="s">
        <v>57</v>
      </c>
      <c r="G66" s="3">
        <v>42529.527777777803</v>
      </c>
      <c r="H66" s="4">
        <v>3.2675000000000001</v>
      </c>
      <c r="I66" s="4">
        <v>147919.18526816001</v>
      </c>
      <c r="J66" s="4">
        <v>0</v>
      </c>
      <c r="K66" s="4">
        <v>0</v>
      </c>
      <c r="L66" s="4">
        <v>0</v>
      </c>
      <c r="M66" s="4" t="s">
        <v>57</v>
      </c>
      <c r="N66" s="4">
        <v>3.96305</v>
      </c>
      <c r="O66" s="4">
        <v>24890.241945748199</v>
      </c>
      <c r="P66" s="4">
        <v>7.9339806263316007E-2</v>
      </c>
      <c r="Q66" s="4" t="s">
        <v>196</v>
      </c>
      <c r="R66" s="4" t="s">
        <v>196</v>
      </c>
      <c r="S66" s="4" t="s">
        <v>57</v>
      </c>
      <c r="T66" s="4">
        <v>4.9234666666666698</v>
      </c>
      <c r="U66" s="4">
        <v>313716.94888113899</v>
      </c>
      <c r="V66" s="4">
        <v>4.9556333333333296</v>
      </c>
      <c r="W66" s="4">
        <v>3065.3045026836098</v>
      </c>
      <c r="X66" s="4">
        <v>9.77092412002575E-3</v>
      </c>
      <c r="Y66" s="4">
        <v>8.8273331995259401</v>
      </c>
      <c r="Z66" s="4">
        <v>8.8273331995259401</v>
      </c>
      <c r="AA66" s="4" t="s">
        <v>57</v>
      </c>
      <c r="AB66" s="4">
        <v>4.9234666666666698</v>
      </c>
      <c r="AC66" s="4">
        <v>313716.94888113899</v>
      </c>
      <c r="AD66" s="4">
        <v>6.0274333333333301</v>
      </c>
      <c r="AE66" s="4">
        <v>1689.38689632724</v>
      </c>
      <c r="AF66" s="4">
        <v>5.3850673428782799E-3</v>
      </c>
      <c r="AG66" s="4">
        <v>7.8650116432416697</v>
      </c>
      <c r="AH66" s="4">
        <v>7.8650116432416697</v>
      </c>
      <c r="AI66" s="4" t="s">
        <v>57</v>
      </c>
      <c r="AJ66" s="4">
        <v>4.9234666666666698</v>
      </c>
      <c r="AK66" s="4">
        <v>313716.94888113899</v>
      </c>
      <c r="AL66" s="4">
        <v>6.1685333333333299</v>
      </c>
      <c r="AM66" s="4">
        <v>1632.74418126725</v>
      </c>
      <c r="AN66" s="4">
        <v>5.2045137729739201E-3</v>
      </c>
      <c r="AO66" s="4">
        <v>10.380156351180201</v>
      </c>
      <c r="AP66" s="4">
        <v>10.380156351180201</v>
      </c>
      <c r="AQ66" s="4" t="s">
        <v>57</v>
      </c>
      <c r="AR66" s="4">
        <v>4.9234666666666698</v>
      </c>
      <c r="AS66" s="4">
        <v>313716.94888113899</v>
      </c>
      <c r="AT66" s="4">
        <v>6.6255166666666696</v>
      </c>
      <c r="AU66" s="4">
        <v>158309.265500001</v>
      </c>
      <c r="AV66" s="4">
        <v>0.66178463799311305</v>
      </c>
      <c r="AW66" s="4" t="s">
        <v>196</v>
      </c>
      <c r="AX66" s="4" t="s">
        <v>196</v>
      </c>
      <c r="AY66" s="4" t="s">
        <v>57</v>
      </c>
      <c r="AZ66" s="4">
        <v>10.01895</v>
      </c>
      <c r="BA66" s="4">
        <v>239215.68500000099</v>
      </c>
      <c r="BB66" s="4">
        <v>7.4124499999999998</v>
      </c>
      <c r="BC66" s="4">
        <v>1421.4038822196401</v>
      </c>
      <c r="BD66" s="4">
        <v>8.9135863804519298E-3</v>
      </c>
      <c r="BE66" s="4">
        <v>8.0430026246693203</v>
      </c>
      <c r="BF66" s="4">
        <v>8.0430026246693203</v>
      </c>
      <c r="BG66" s="4" t="s">
        <v>57</v>
      </c>
      <c r="BH66" s="4">
        <v>7.6346333333333298</v>
      </c>
      <c r="BI66" s="4">
        <v>159464.86874653201</v>
      </c>
      <c r="BJ66" s="4">
        <v>7.6855500000000001</v>
      </c>
      <c r="BK66" s="4">
        <v>1564.9298846153899</v>
      </c>
      <c r="BL66" s="4">
        <v>9.8136341685568194E-3</v>
      </c>
      <c r="BM66" s="4">
        <v>8.7170928826159297</v>
      </c>
      <c r="BN66" s="4">
        <v>8.7170928826159297</v>
      </c>
      <c r="BO66" s="4" t="s">
        <v>57</v>
      </c>
      <c r="BP66" s="4">
        <v>7.6346333333333298</v>
      </c>
      <c r="BQ66" s="4">
        <v>159464.86874653201</v>
      </c>
      <c r="BR66" s="4">
        <v>8.5557833333333306</v>
      </c>
      <c r="BS66" s="4">
        <v>1597.78209687703</v>
      </c>
      <c r="BT66" s="4">
        <v>1.00196495280518E-2</v>
      </c>
      <c r="BU66" s="4">
        <v>7.8417907891985204</v>
      </c>
      <c r="BV66" s="4">
        <v>7.8417907891985204</v>
      </c>
      <c r="BW66" s="4" t="s">
        <v>57</v>
      </c>
      <c r="BX66" s="4">
        <v>7.6346333333333298</v>
      </c>
      <c r="BY66" s="4">
        <v>159464.86874653201</v>
      </c>
      <c r="BZ66" s="4" t="s">
        <v>57</v>
      </c>
      <c r="CA66" s="4" t="s">
        <v>57</v>
      </c>
      <c r="CB66" s="4" t="s">
        <v>57</v>
      </c>
      <c r="CC66" s="4" t="s">
        <v>57</v>
      </c>
      <c r="CD66" s="4" t="s">
        <v>57</v>
      </c>
      <c r="CE66" s="4" t="s">
        <v>57</v>
      </c>
      <c r="CF66" s="4">
        <v>10.01895</v>
      </c>
      <c r="CG66" s="4">
        <v>239215.68500000099</v>
      </c>
      <c r="CH66" s="4">
        <v>9.8614333333333306</v>
      </c>
      <c r="CI66" s="4">
        <v>142.726763052205</v>
      </c>
      <c r="CJ66" s="4">
        <v>5.9664466839707501E-4</v>
      </c>
      <c r="CK66" s="4">
        <v>5.6107523305912803</v>
      </c>
      <c r="CL66" s="4">
        <v>5.6107523305912803</v>
      </c>
      <c r="CM66" s="4" t="s">
        <v>57</v>
      </c>
      <c r="CN66" s="4">
        <v>10.01895</v>
      </c>
      <c r="CO66" s="4">
        <v>239215.68500000099</v>
      </c>
      <c r="CP66" s="4">
        <v>10.0560166666667</v>
      </c>
      <c r="CQ66" s="4">
        <v>2364.1217365740899</v>
      </c>
      <c r="CR66" s="4">
        <v>9.8828040334147504E-3</v>
      </c>
      <c r="CS66" s="4">
        <v>9.7916953899308208</v>
      </c>
      <c r="CT66" s="4">
        <v>9.7916953899308208</v>
      </c>
      <c r="CU66" s="4" t="s">
        <v>57</v>
      </c>
      <c r="CV66" s="4">
        <v>10.01895</v>
      </c>
      <c r="CW66" s="4">
        <v>239215.68500000099</v>
      </c>
      <c r="CX66" s="4">
        <v>10.111599999999999</v>
      </c>
      <c r="CY66" s="4">
        <v>142753.31321186401</v>
      </c>
      <c r="CZ66" s="4">
        <v>0.59675565677001297</v>
      </c>
      <c r="DA66" s="4" t="s">
        <v>57</v>
      </c>
      <c r="DB66" s="4" t="s">
        <v>57</v>
      </c>
      <c r="DC66" s="4" t="s">
        <v>57</v>
      </c>
      <c r="DD66" s="4">
        <v>10.01895</v>
      </c>
      <c r="DE66" s="4">
        <v>239215.68500000099</v>
      </c>
      <c r="DF66" s="4">
        <v>10.1394</v>
      </c>
      <c r="DG66" s="4">
        <v>1774.1021432499699</v>
      </c>
      <c r="DH66" s="4">
        <v>7.4163286711318999E-3</v>
      </c>
      <c r="DI66" s="4">
        <v>10.9097493023121</v>
      </c>
      <c r="DJ66" s="4">
        <v>10.9097493023121</v>
      </c>
      <c r="DK66" s="4" t="s">
        <v>57</v>
      </c>
      <c r="DL66" s="4">
        <v>10.01895</v>
      </c>
      <c r="DM66" s="4">
        <v>239215.68500000099</v>
      </c>
      <c r="DN66" s="4">
        <v>11.992466666666701</v>
      </c>
      <c r="DO66" s="4">
        <v>1942.7577445230399</v>
      </c>
      <c r="DP66" s="4">
        <v>7.3665409486519196E-3</v>
      </c>
      <c r="DQ66" s="4">
        <v>7.1376947473422003</v>
      </c>
      <c r="DR66" s="4">
        <v>7.1376947473422003</v>
      </c>
      <c r="DS66" s="4" t="s">
        <v>57</v>
      </c>
      <c r="DT66" s="4">
        <v>14.428983333333299</v>
      </c>
      <c r="DU66" s="4">
        <v>263727.271464983</v>
      </c>
      <c r="DV66" s="4">
        <v>12.298216666666701</v>
      </c>
      <c r="DW66" s="4">
        <v>151669.83799999801</v>
      </c>
      <c r="DX66" s="4">
        <v>0.634029654033753</v>
      </c>
      <c r="DY66" s="4">
        <v>54009478.108747303</v>
      </c>
      <c r="DZ66" s="4">
        <v>54009478.108747303</v>
      </c>
      <c r="EA66" s="4" t="s">
        <v>57</v>
      </c>
      <c r="EB66" s="4">
        <v>10.01895</v>
      </c>
      <c r="EC66" s="4">
        <v>239215.68500000099</v>
      </c>
      <c r="ED66" s="4">
        <v>12.3260166666667</v>
      </c>
      <c r="EE66" s="4">
        <v>2737.7035573785001</v>
      </c>
      <c r="EF66" s="4">
        <v>1.0380813262772501E-2</v>
      </c>
      <c r="EG66" s="4">
        <v>11.0757138319067</v>
      </c>
      <c r="EH66" s="4">
        <v>11.0757138319067</v>
      </c>
      <c r="EI66" s="4" t="s">
        <v>57</v>
      </c>
      <c r="EJ66" s="4">
        <v>14.428983333333299</v>
      </c>
      <c r="EK66" s="4">
        <v>263727.271464983</v>
      </c>
      <c r="EL66" s="4">
        <v>12.6907</v>
      </c>
      <c r="EM66" s="4">
        <v>147918.89033448501</v>
      </c>
      <c r="EN66" s="4">
        <v>0.56087824938546404</v>
      </c>
      <c r="EO66" s="4">
        <v>105762720.498606</v>
      </c>
      <c r="EP66" s="4">
        <v>105762720.498606</v>
      </c>
      <c r="EQ66" s="4" t="s">
        <v>57</v>
      </c>
      <c r="ER66" s="4">
        <v>14.428983333333299</v>
      </c>
      <c r="ES66" s="4">
        <v>263727.271464983</v>
      </c>
      <c r="ET66" s="4" t="s">
        <v>57</v>
      </c>
      <c r="EU66" s="4" t="s">
        <v>57</v>
      </c>
      <c r="EV66" s="4" t="s">
        <v>57</v>
      </c>
      <c r="EW66" s="4" t="s">
        <v>57</v>
      </c>
      <c r="EX66" s="4" t="s">
        <v>57</v>
      </c>
      <c r="EY66" s="4" t="s">
        <v>57</v>
      </c>
      <c r="EZ66" s="4">
        <v>10.01895</v>
      </c>
      <c r="FA66" s="4">
        <v>239215.68500000099</v>
      </c>
      <c r="FB66" s="4">
        <v>14.376200000000001</v>
      </c>
      <c r="FC66" s="4">
        <v>122612.367101521</v>
      </c>
      <c r="FD66" s="4">
        <v>0.46492107706730101</v>
      </c>
      <c r="FE66" s="4" t="s">
        <v>57</v>
      </c>
      <c r="FF66" s="4" t="s">
        <v>57</v>
      </c>
      <c r="FG66" s="4" t="s">
        <v>57</v>
      </c>
      <c r="FH66" s="4">
        <v>14.428983333333299</v>
      </c>
      <c r="FI66" s="4">
        <v>263727.271464983</v>
      </c>
      <c r="FJ66" s="4">
        <v>14.417666666666699</v>
      </c>
      <c r="FK66" s="4">
        <v>2461.6897072031102</v>
      </c>
      <c r="FL66" s="4">
        <v>9.3342250633718093E-3</v>
      </c>
      <c r="FM66" s="4">
        <v>9.4364693329216909</v>
      </c>
      <c r="FN66" s="4">
        <v>9.4364693329216909</v>
      </c>
      <c r="FO66" s="4" t="s">
        <v>57</v>
      </c>
      <c r="FP66" s="4">
        <v>14.428983333333299</v>
      </c>
      <c r="FQ66" s="4">
        <v>263727.271464983</v>
      </c>
      <c r="FR66" s="4">
        <v>14.481783333333301</v>
      </c>
      <c r="FS66" s="4">
        <v>2602.5612327171498</v>
      </c>
      <c r="FT66" s="4">
        <v>9.8683811433688002E-3</v>
      </c>
      <c r="FU66" s="4">
        <v>8.9395028787069393</v>
      </c>
      <c r="FV66" s="4">
        <v>8.9395028787069393</v>
      </c>
      <c r="FW66" s="4" t="s">
        <v>57</v>
      </c>
      <c r="FX66" s="4">
        <v>14.428983333333299</v>
      </c>
      <c r="FY66" s="4">
        <v>263727.271464983</v>
      </c>
      <c r="FZ66" s="4">
        <v>16.525483333333302</v>
      </c>
      <c r="GA66" s="4">
        <v>2690.66828088484</v>
      </c>
      <c r="GB66" s="4">
        <v>1.6861374368341699E-2</v>
      </c>
      <c r="GC66" s="4">
        <v>7.9958515296132502</v>
      </c>
      <c r="GD66" s="4">
        <v>7.9958515296132502</v>
      </c>
      <c r="GE66" s="4" t="s">
        <v>57</v>
      </c>
      <c r="GF66" s="4">
        <v>17.113716666666701</v>
      </c>
      <c r="GG66" s="4">
        <v>159575.85794054499</v>
      </c>
      <c r="GH66" s="4">
        <v>17.011900000000001</v>
      </c>
      <c r="GI66" s="4">
        <v>792.20995135978603</v>
      </c>
      <c r="GJ66" s="4">
        <v>4.9644724558206704E-3</v>
      </c>
      <c r="GK66" s="4">
        <v>6.83253273608437</v>
      </c>
      <c r="GL66" s="4">
        <v>6.83253273608437</v>
      </c>
      <c r="GM66" s="4" t="s">
        <v>57</v>
      </c>
      <c r="GN66" s="4">
        <v>17.113716666666701</v>
      </c>
      <c r="GO66" s="4">
        <v>159575.85794054499</v>
      </c>
      <c r="GP66" s="4">
        <v>19.093316666666698</v>
      </c>
      <c r="GQ66" s="4">
        <v>1462.1863598345501</v>
      </c>
      <c r="GR66" s="4">
        <v>9.1629547144865403E-3</v>
      </c>
      <c r="GS66" s="4">
        <v>6.3285100901152198</v>
      </c>
      <c r="GT66" s="4">
        <v>6.3285100901152198</v>
      </c>
      <c r="GU66" s="4" t="s">
        <v>57</v>
      </c>
      <c r="GV66" s="4">
        <v>17.113716666666701</v>
      </c>
      <c r="GW66" s="4">
        <v>159575.85794054499</v>
      </c>
      <c r="GX66" s="4">
        <v>19.161183333333302</v>
      </c>
      <c r="GY66" s="4">
        <v>1357.9257812113101</v>
      </c>
      <c r="GZ66" s="4">
        <v>8.5095941123954303E-3</v>
      </c>
      <c r="HA66" s="4">
        <v>7.0530233756240799</v>
      </c>
      <c r="HB66" s="4">
        <v>7.0530233756240799</v>
      </c>
      <c r="HC66" s="4" t="s">
        <v>57</v>
      </c>
      <c r="HD66" s="4">
        <v>17.113716666666701</v>
      </c>
      <c r="HE66" s="4">
        <v>159575.85794054499</v>
      </c>
      <c r="HF66" s="4">
        <v>19.477916666666701</v>
      </c>
      <c r="HG66" s="4">
        <v>1790.2407975383401</v>
      </c>
      <c r="HH66" s="4">
        <v>1.12187446186587E-2</v>
      </c>
      <c r="HI66" s="4">
        <v>8.2723723468641293</v>
      </c>
      <c r="HJ66" s="4">
        <v>8.2723723468641293</v>
      </c>
      <c r="HK66" s="4" t="s">
        <v>57</v>
      </c>
      <c r="HL66" s="4">
        <v>17.113716666666701</v>
      </c>
      <c r="HM66" s="4">
        <v>159575.85794054499</v>
      </c>
    </row>
    <row r="67" spans="1:221" x14ac:dyDescent="0.2">
      <c r="A67" s="2"/>
      <c r="B67" s="2"/>
      <c r="C67" s="2" t="s">
        <v>181</v>
      </c>
      <c r="D67" s="2" t="s">
        <v>42</v>
      </c>
      <c r="E67" s="2" t="s">
        <v>106</v>
      </c>
      <c r="F67" s="2" t="s">
        <v>57</v>
      </c>
      <c r="G67" s="3">
        <v>42529.548611111102</v>
      </c>
      <c r="H67" s="4">
        <v>3.2701333333333298</v>
      </c>
      <c r="I67" s="4">
        <v>197772.96733230801</v>
      </c>
      <c r="J67" s="4">
        <v>0</v>
      </c>
      <c r="K67" s="4">
        <v>18112.176909591301</v>
      </c>
      <c r="L67" s="4">
        <v>18112.176909591301</v>
      </c>
      <c r="M67" s="4" t="s">
        <v>57</v>
      </c>
      <c r="N67" s="4">
        <v>3.9656833333333301</v>
      </c>
      <c r="O67" s="4">
        <v>29772.136522380199</v>
      </c>
      <c r="P67" s="4">
        <v>7.0904246127235199E-2</v>
      </c>
      <c r="Q67" s="4" t="s">
        <v>196</v>
      </c>
      <c r="R67" s="4" t="s">
        <v>196</v>
      </c>
      <c r="S67" s="4" t="s">
        <v>57</v>
      </c>
      <c r="T67" s="4">
        <v>4.9236166666666703</v>
      </c>
      <c r="U67" s="4">
        <v>419892.152424203</v>
      </c>
      <c r="V67" s="4">
        <v>4.9533166666666704</v>
      </c>
      <c r="W67" s="4">
        <v>4094.20165587474</v>
      </c>
      <c r="X67" s="4">
        <v>9.7506029399151706E-3</v>
      </c>
      <c r="Y67" s="4">
        <v>8.8040423694226906</v>
      </c>
      <c r="Z67" s="4">
        <v>8.8040423694226906</v>
      </c>
      <c r="AA67" s="4" t="s">
        <v>57</v>
      </c>
      <c r="AB67" s="4">
        <v>4.9236166666666703</v>
      </c>
      <c r="AC67" s="4">
        <v>419892.152424203</v>
      </c>
      <c r="AD67" s="4">
        <v>6.03006666666667</v>
      </c>
      <c r="AE67" s="4">
        <v>2179.2349905997798</v>
      </c>
      <c r="AF67" s="4">
        <v>5.1899874241949804E-3</v>
      </c>
      <c r="AG67" s="4">
        <v>7.4962819768387403</v>
      </c>
      <c r="AH67" s="4">
        <v>7.4962819768387403</v>
      </c>
      <c r="AI67" s="4" t="s">
        <v>57</v>
      </c>
      <c r="AJ67" s="4">
        <v>4.9236166666666703</v>
      </c>
      <c r="AK67" s="4">
        <v>419892.152424203</v>
      </c>
      <c r="AL67" s="4">
        <v>6.1686833333333304</v>
      </c>
      <c r="AM67" s="4">
        <v>2179.3619979237601</v>
      </c>
      <c r="AN67" s="4">
        <v>5.1902899002552096E-3</v>
      </c>
      <c r="AO67" s="4">
        <v>10.352053675903701</v>
      </c>
      <c r="AP67" s="4">
        <v>10.352053675903701</v>
      </c>
      <c r="AQ67" s="4" t="s">
        <v>57</v>
      </c>
      <c r="AR67" s="4">
        <v>4.9236166666666703</v>
      </c>
      <c r="AS67" s="4">
        <v>419892.152424203</v>
      </c>
      <c r="AT67" s="4">
        <v>6.6256833333333303</v>
      </c>
      <c r="AU67" s="4">
        <v>175466.302999999</v>
      </c>
      <c r="AV67" s="4">
        <v>0.51250309140363104</v>
      </c>
      <c r="AW67" s="4" t="s">
        <v>196</v>
      </c>
      <c r="AX67" s="4" t="s">
        <v>196</v>
      </c>
      <c r="AY67" s="4" t="s">
        <v>57</v>
      </c>
      <c r="AZ67" s="4">
        <v>10.0191</v>
      </c>
      <c r="BA67" s="4">
        <v>342371.20896078099</v>
      </c>
      <c r="BB67" s="4">
        <v>7.4126000000000003</v>
      </c>
      <c r="BC67" s="4">
        <v>1832.0501308115299</v>
      </c>
      <c r="BD67" s="4">
        <v>8.9885689070721905E-3</v>
      </c>
      <c r="BE67" s="4">
        <v>8.1118874475426708</v>
      </c>
      <c r="BF67" s="4">
        <v>8.1118874475426708</v>
      </c>
      <c r="BG67" s="4" t="s">
        <v>57</v>
      </c>
      <c r="BH67" s="4">
        <v>7.6347833333333304</v>
      </c>
      <c r="BI67" s="4">
        <v>203820.001799183</v>
      </c>
      <c r="BJ67" s="4">
        <v>7.6810833333333299</v>
      </c>
      <c r="BK67" s="4">
        <v>2176.2104960515599</v>
      </c>
      <c r="BL67" s="4">
        <v>1.06771194035986E-2</v>
      </c>
      <c r="BM67" s="4">
        <v>9.7070413060253404</v>
      </c>
      <c r="BN67" s="4">
        <v>9.7070413060253404</v>
      </c>
      <c r="BO67" s="4" t="s">
        <v>57</v>
      </c>
      <c r="BP67" s="4">
        <v>7.6347833333333304</v>
      </c>
      <c r="BQ67" s="4">
        <v>203820.001799183</v>
      </c>
      <c r="BR67" s="4">
        <v>8.5605833333333301</v>
      </c>
      <c r="BS67" s="4">
        <v>1929.2967258213</v>
      </c>
      <c r="BT67" s="4">
        <v>9.4656888862270396E-3</v>
      </c>
      <c r="BU67" s="4">
        <v>7.2923531977656397</v>
      </c>
      <c r="BV67" s="4">
        <v>7.2923531977656397</v>
      </c>
      <c r="BW67" s="4" t="s">
        <v>57</v>
      </c>
      <c r="BX67" s="4">
        <v>7.6347833333333304</v>
      </c>
      <c r="BY67" s="4">
        <v>203820.001799183</v>
      </c>
      <c r="BZ67" s="4">
        <v>8.7781333333333293</v>
      </c>
      <c r="CA67" s="4">
        <v>0</v>
      </c>
      <c r="CB67" s="4">
        <v>0</v>
      </c>
      <c r="CC67" s="4">
        <v>93.368584965426706</v>
      </c>
      <c r="CD67" s="4">
        <v>93.368584965426706</v>
      </c>
      <c r="CE67" s="4" t="s">
        <v>57</v>
      </c>
      <c r="CF67" s="4">
        <v>10.0191</v>
      </c>
      <c r="CG67" s="4">
        <v>342371.20896078099</v>
      </c>
      <c r="CH67" s="4">
        <v>9.8615999999999993</v>
      </c>
      <c r="CI67" s="4">
        <v>115.704381526102</v>
      </c>
      <c r="CJ67" s="4">
        <v>3.3795009188216101E-4</v>
      </c>
      <c r="CK67" s="4">
        <v>0</v>
      </c>
      <c r="CL67" s="4">
        <v>0</v>
      </c>
      <c r="CM67" s="4" t="s">
        <v>57</v>
      </c>
      <c r="CN67" s="4">
        <v>10.0191</v>
      </c>
      <c r="CO67" s="4">
        <v>342371.20896078099</v>
      </c>
      <c r="CP67" s="4">
        <v>10.0561666666667</v>
      </c>
      <c r="CQ67" s="4">
        <v>3134.7635222221902</v>
      </c>
      <c r="CR67" s="4">
        <v>9.1560371905608194E-3</v>
      </c>
      <c r="CS67" s="4">
        <v>9.0933605349359201</v>
      </c>
      <c r="CT67" s="4">
        <v>9.0933605349359201</v>
      </c>
      <c r="CU67" s="4" t="s">
        <v>57</v>
      </c>
      <c r="CV67" s="4">
        <v>10.0191</v>
      </c>
      <c r="CW67" s="4">
        <v>342371.20896078099</v>
      </c>
      <c r="CX67" s="4">
        <v>10.1071333333333</v>
      </c>
      <c r="CY67" s="4">
        <v>179068.14446009501</v>
      </c>
      <c r="CZ67" s="4">
        <v>0.52302337279945399</v>
      </c>
      <c r="DA67" s="4" t="s">
        <v>57</v>
      </c>
      <c r="DB67" s="4" t="s">
        <v>57</v>
      </c>
      <c r="DC67" s="4" t="s">
        <v>57</v>
      </c>
      <c r="DD67" s="4">
        <v>10.0191</v>
      </c>
      <c r="DE67" s="4">
        <v>342371.20896078099</v>
      </c>
      <c r="DF67" s="4">
        <v>10.13955</v>
      </c>
      <c r="DG67" s="4">
        <v>2418.7036788371702</v>
      </c>
      <c r="DH67" s="4">
        <v>7.0645650555103499E-3</v>
      </c>
      <c r="DI67" s="4">
        <v>10.4026635223267</v>
      </c>
      <c r="DJ67" s="4">
        <v>10.4026635223267</v>
      </c>
      <c r="DK67" s="4" t="s">
        <v>57</v>
      </c>
      <c r="DL67" s="4">
        <v>10.0191</v>
      </c>
      <c r="DM67" s="4">
        <v>342371.20896078099</v>
      </c>
      <c r="DN67" s="4">
        <v>11.997249999999999</v>
      </c>
      <c r="DO67" s="4">
        <v>2607.2821552939099</v>
      </c>
      <c r="DP67" s="4">
        <v>7.9030632098504704E-3</v>
      </c>
      <c r="DQ67" s="4">
        <v>7.7598940141097597</v>
      </c>
      <c r="DR67" s="4">
        <v>7.7598940141097597</v>
      </c>
      <c r="DS67" s="4" t="s">
        <v>57</v>
      </c>
      <c r="DT67" s="4">
        <v>14.42915</v>
      </c>
      <c r="DU67" s="4">
        <v>329907.79474522802</v>
      </c>
      <c r="DV67" s="4">
        <v>12.293749999999999</v>
      </c>
      <c r="DW67" s="4">
        <v>173990.41746153799</v>
      </c>
      <c r="DX67" s="4">
        <v>0.50819231555614996</v>
      </c>
      <c r="DY67" s="4">
        <v>43289961.928160101</v>
      </c>
      <c r="DZ67" s="4">
        <v>43289961.928160101</v>
      </c>
      <c r="EA67" s="4" t="s">
        <v>57</v>
      </c>
      <c r="EB67" s="4">
        <v>10.0191</v>
      </c>
      <c r="EC67" s="4">
        <v>342371.20896078099</v>
      </c>
      <c r="ED67" s="4">
        <v>12.326183333333301</v>
      </c>
      <c r="EE67" s="4">
        <v>4031.0660000000198</v>
      </c>
      <c r="EF67" s="4">
        <v>1.22187655587617E-2</v>
      </c>
      <c r="EG67" s="4">
        <v>12.8907563188423</v>
      </c>
      <c r="EH67" s="4">
        <v>12.8907563188423</v>
      </c>
      <c r="EI67" s="4" t="s">
        <v>57</v>
      </c>
      <c r="EJ67" s="4">
        <v>14.42915</v>
      </c>
      <c r="EK67" s="4">
        <v>329907.79474522802</v>
      </c>
      <c r="EL67" s="4">
        <v>12.6908666666667</v>
      </c>
      <c r="EM67" s="4">
        <v>166100.08383204599</v>
      </c>
      <c r="EN67" s="4">
        <v>0.50347426304466902</v>
      </c>
      <c r="EO67" s="4">
        <v>94936624.017277896</v>
      </c>
      <c r="EP67" s="4">
        <v>94936624.017277896</v>
      </c>
      <c r="EQ67" s="4" t="s">
        <v>57</v>
      </c>
      <c r="ER67" s="4">
        <v>14.42915</v>
      </c>
      <c r="ES67" s="4">
        <v>329907.79474522802</v>
      </c>
      <c r="ET67" s="4" t="s">
        <v>57</v>
      </c>
      <c r="EU67" s="4" t="s">
        <v>57</v>
      </c>
      <c r="EV67" s="4" t="s">
        <v>57</v>
      </c>
      <c r="EW67" s="4" t="s">
        <v>57</v>
      </c>
      <c r="EX67" s="4" t="s">
        <v>57</v>
      </c>
      <c r="EY67" s="4" t="s">
        <v>57</v>
      </c>
      <c r="EZ67" s="4">
        <v>10.0191</v>
      </c>
      <c r="FA67" s="4">
        <v>342371.20896078099</v>
      </c>
      <c r="FB67" s="4">
        <v>14.37635</v>
      </c>
      <c r="FC67" s="4">
        <v>140676.57772316501</v>
      </c>
      <c r="FD67" s="4">
        <v>0.42641180343072199</v>
      </c>
      <c r="FE67" s="4" t="s">
        <v>57</v>
      </c>
      <c r="FF67" s="4" t="s">
        <v>57</v>
      </c>
      <c r="FG67" s="4" t="s">
        <v>57</v>
      </c>
      <c r="FH67" s="4">
        <v>14.42915</v>
      </c>
      <c r="FI67" s="4">
        <v>329907.79474522802</v>
      </c>
      <c r="FJ67" s="4">
        <v>14.4216</v>
      </c>
      <c r="FK67" s="4">
        <v>3224.2021208429001</v>
      </c>
      <c r="FL67" s="4">
        <v>9.7730401409060197E-3</v>
      </c>
      <c r="FM67" s="4">
        <v>10.0915436872566</v>
      </c>
      <c r="FN67" s="4">
        <v>10.0915436872566</v>
      </c>
      <c r="FO67" s="4" t="s">
        <v>57</v>
      </c>
      <c r="FP67" s="4">
        <v>14.42915</v>
      </c>
      <c r="FQ67" s="4">
        <v>329907.79474522802</v>
      </c>
      <c r="FR67" s="4">
        <v>14.4819333333333</v>
      </c>
      <c r="FS67" s="4">
        <v>3277.2036114769198</v>
      </c>
      <c r="FT67" s="4">
        <v>9.9336956073067303E-3</v>
      </c>
      <c r="FU67" s="4">
        <v>9.0099317127229792</v>
      </c>
      <c r="FV67" s="4">
        <v>9.0099317127229792</v>
      </c>
      <c r="FW67" s="4" t="s">
        <v>57</v>
      </c>
      <c r="FX67" s="4">
        <v>14.42915</v>
      </c>
      <c r="FY67" s="4">
        <v>329907.79474522802</v>
      </c>
      <c r="FZ67" s="4">
        <v>16.469083333333302</v>
      </c>
      <c r="GA67" s="4">
        <v>3227.0948060767701</v>
      </c>
      <c r="GB67" s="4">
        <v>1.6010137474752401E-2</v>
      </c>
      <c r="GC67" s="4">
        <v>7.5695291143068602</v>
      </c>
      <c r="GD67" s="4">
        <v>7.5695291143068602</v>
      </c>
      <c r="GE67" s="4" t="s">
        <v>57</v>
      </c>
      <c r="GF67" s="4">
        <v>17.113866666666699</v>
      </c>
      <c r="GG67" s="4">
        <v>201565.714920675</v>
      </c>
      <c r="GH67" s="4">
        <v>17.015833333333301</v>
      </c>
      <c r="GI67" s="4">
        <v>915.00379922094999</v>
      </c>
      <c r="GJ67" s="4">
        <v>4.5394813278689002E-3</v>
      </c>
      <c r="GK67" s="4">
        <v>6.2832263235560699</v>
      </c>
      <c r="GL67" s="4">
        <v>6.2832263235560699</v>
      </c>
      <c r="GM67" s="4" t="s">
        <v>57</v>
      </c>
      <c r="GN67" s="4">
        <v>17.113866666666699</v>
      </c>
      <c r="GO67" s="4">
        <v>201565.714920675</v>
      </c>
      <c r="GP67" s="4">
        <v>19.089700000000001</v>
      </c>
      <c r="GQ67" s="4">
        <v>1659.4096667574199</v>
      </c>
      <c r="GR67" s="4">
        <v>8.2325988197470609E-3</v>
      </c>
      <c r="GS67" s="4">
        <v>5.6004295217811801</v>
      </c>
      <c r="GT67" s="4">
        <v>5.6004295217811801</v>
      </c>
      <c r="GU67" s="4" t="s">
        <v>57</v>
      </c>
      <c r="GV67" s="4">
        <v>17.113866666666699</v>
      </c>
      <c r="GW67" s="4">
        <v>201565.714920675</v>
      </c>
      <c r="GX67" s="4">
        <v>19.161349999999999</v>
      </c>
      <c r="GY67" s="4">
        <v>1380.1444933333401</v>
      </c>
      <c r="GZ67" s="4">
        <v>6.8471192825450599E-3</v>
      </c>
      <c r="HA67" s="4">
        <v>5.7487951962097199</v>
      </c>
      <c r="HB67" s="4">
        <v>5.7487951962097199</v>
      </c>
      <c r="HC67" s="4" t="s">
        <v>57</v>
      </c>
      <c r="HD67" s="4">
        <v>17.113866666666699</v>
      </c>
      <c r="HE67" s="4">
        <v>201565.714920675</v>
      </c>
      <c r="HF67" s="4">
        <v>19.463000000000001</v>
      </c>
      <c r="HG67" s="4">
        <v>2104.1101268575198</v>
      </c>
      <c r="HH67" s="4">
        <v>1.0438829478939799E-2</v>
      </c>
      <c r="HI67" s="4">
        <v>7.6312158302183999</v>
      </c>
      <c r="HJ67" s="4">
        <v>7.6312158302183999</v>
      </c>
      <c r="HK67" s="4" t="s">
        <v>57</v>
      </c>
      <c r="HL67" s="4">
        <v>17.113866666666699</v>
      </c>
      <c r="HM67" s="4">
        <v>201565.714920675</v>
      </c>
    </row>
    <row r="68" spans="1:221" x14ac:dyDescent="0.2">
      <c r="A68" s="2"/>
      <c r="B68" s="2"/>
      <c r="C68" s="2" t="s">
        <v>37</v>
      </c>
      <c r="D68" s="2" t="s">
        <v>13</v>
      </c>
      <c r="E68" s="2" t="s">
        <v>106</v>
      </c>
      <c r="F68" s="2" t="s">
        <v>57</v>
      </c>
      <c r="G68" s="3">
        <v>42529.569444444402</v>
      </c>
      <c r="H68" s="4">
        <v>3.2650999999999999</v>
      </c>
      <c r="I68" s="4">
        <v>167498.83085734799</v>
      </c>
      <c r="J68" s="4">
        <v>0</v>
      </c>
      <c r="K68" s="4">
        <v>0</v>
      </c>
      <c r="L68" s="4">
        <v>0</v>
      </c>
      <c r="M68" s="4" t="s">
        <v>57</v>
      </c>
      <c r="N68" s="4">
        <v>3.9680833333333299</v>
      </c>
      <c r="O68" s="4">
        <v>2775.3372565009299</v>
      </c>
      <c r="P68" s="4">
        <v>8.3131282600379195E-3</v>
      </c>
      <c r="Q68" s="4" t="s">
        <v>196</v>
      </c>
      <c r="R68" s="4" t="s">
        <v>196</v>
      </c>
      <c r="S68" s="4" t="s">
        <v>57</v>
      </c>
      <c r="T68" s="4">
        <v>4.92106666666667</v>
      </c>
      <c r="U68" s="4">
        <v>333849.92624765198</v>
      </c>
      <c r="V68" s="4">
        <v>4.9482999999999997</v>
      </c>
      <c r="W68" s="4">
        <v>275.03750000000002</v>
      </c>
      <c r="X68" s="4">
        <v>8.23835736887285E-4</v>
      </c>
      <c r="Y68" s="4">
        <v>0</v>
      </c>
      <c r="Z68" s="4">
        <v>0</v>
      </c>
      <c r="AA68" s="4" t="s">
        <v>57</v>
      </c>
      <c r="AB68" s="4">
        <v>4.92106666666667</v>
      </c>
      <c r="AC68" s="4">
        <v>333849.92624765198</v>
      </c>
      <c r="AD68" s="4">
        <v>6.0399000000000003</v>
      </c>
      <c r="AE68" s="4">
        <v>0</v>
      </c>
      <c r="AF68" s="4">
        <v>0</v>
      </c>
      <c r="AG68" s="4">
        <v>0</v>
      </c>
      <c r="AH68" s="4">
        <v>0</v>
      </c>
      <c r="AI68" s="4" t="s">
        <v>57</v>
      </c>
      <c r="AJ68" s="4">
        <v>4.92106666666667</v>
      </c>
      <c r="AK68" s="4">
        <v>333849.92624765198</v>
      </c>
      <c r="AL68" s="4">
        <v>6.1661333333333301</v>
      </c>
      <c r="AM68" s="4">
        <v>0</v>
      </c>
      <c r="AN68" s="4">
        <v>0</v>
      </c>
      <c r="AO68" s="4">
        <v>9.7389946697767099E-2</v>
      </c>
      <c r="AP68" s="4">
        <v>9.7389946697767099E-2</v>
      </c>
      <c r="AQ68" s="4" t="s">
        <v>57</v>
      </c>
      <c r="AR68" s="4">
        <v>4.92106666666667</v>
      </c>
      <c r="AS68" s="4">
        <v>333849.92624765198</v>
      </c>
      <c r="AT68" s="4">
        <v>6.6302333333333303</v>
      </c>
      <c r="AU68" s="4">
        <v>10938.751866603699</v>
      </c>
      <c r="AV68" s="4">
        <v>3.7354861504917097E-2</v>
      </c>
      <c r="AW68" s="4" t="s">
        <v>196</v>
      </c>
      <c r="AX68" s="4" t="s">
        <v>196</v>
      </c>
      <c r="AY68" s="4" t="s">
        <v>57</v>
      </c>
      <c r="AZ68" s="4">
        <v>10.0144</v>
      </c>
      <c r="BA68" s="4">
        <v>292833.42049505003</v>
      </c>
      <c r="BB68" s="4">
        <v>7.4125333333333296</v>
      </c>
      <c r="BC68" s="4">
        <v>0</v>
      </c>
      <c r="BD68" s="4">
        <v>0</v>
      </c>
      <c r="BE68" s="4">
        <v>0</v>
      </c>
      <c r="BF68" s="4">
        <v>0</v>
      </c>
      <c r="BG68" s="4" t="s">
        <v>57</v>
      </c>
      <c r="BH68" s="4">
        <v>7.6300833333333298</v>
      </c>
      <c r="BI68" s="4">
        <v>179070.494093324</v>
      </c>
      <c r="BJ68" s="4">
        <v>7.681</v>
      </c>
      <c r="BK68" s="4">
        <v>74.439606819827105</v>
      </c>
      <c r="BL68" s="4">
        <v>4.15700013543451E-4</v>
      </c>
      <c r="BM68" s="4">
        <v>0</v>
      </c>
      <c r="BN68" s="4">
        <v>0</v>
      </c>
      <c r="BO68" s="4" t="s">
        <v>57</v>
      </c>
      <c r="BP68" s="4">
        <v>7.6300833333333298</v>
      </c>
      <c r="BQ68" s="4">
        <v>179070.494093324</v>
      </c>
      <c r="BR68" s="4">
        <v>8.53735</v>
      </c>
      <c r="BS68" s="4">
        <v>76.253780174189302</v>
      </c>
      <c r="BT68" s="4">
        <v>4.2583107038532598E-4</v>
      </c>
      <c r="BU68" s="4">
        <v>0</v>
      </c>
      <c r="BV68" s="4">
        <v>0</v>
      </c>
      <c r="BW68" s="4" t="s">
        <v>57</v>
      </c>
      <c r="BX68" s="4">
        <v>7.6300833333333298</v>
      </c>
      <c r="BY68" s="4">
        <v>179070.494093324</v>
      </c>
      <c r="BZ68" s="4">
        <v>8.8937833333333298</v>
      </c>
      <c r="CA68" s="4">
        <v>0</v>
      </c>
      <c r="CB68" s="4">
        <v>0</v>
      </c>
      <c r="CC68" s="4">
        <v>93.368584965426706</v>
      </c>
      <c r="CD68" s="4">
        <v>93.368584965426706</v>
      </c>
      <c r="CE68" s="4" t="s">
        <v>57</v>
      </c>
      <c r="CF68" s="4">
        <v>10.0144</v>
      </c>
      <c r="CG68" s="4">
        <v>292833.42049505003</v>
      </c>
      <c r="CH68" s="4">
        <v>9.8568833333333306</v>
      </c>
      <c r="CI68" s="4">
        <v>119.30963587684001</v>
      </c>
      <c r="CJ68" s="4">
        <v>4.0743175992392E-4</v>
      </c>
      <c r="CK68" s="4">
        <v>0</v>
      </c>
      <c r="CL68" s="4">
        <v>0</v>
      </c>
      <c r="CM68" s="4" t="s">
        <v>57</v>
      </c>
      <c r="CN68" s="4">
        <v>10.0144</v>
      </c>
      <c r="CO68" s="4">
        <v>292833.42049505003</v>
      </c>
      <c r="CP68" s="4">
        <v>10.0514666666667</v>
      </c>
      <c r="CQ68" s="4">
        <v>515.59799999999905</v>
      </c>
      <c r="CR68" s="4">
        <v>1.7607211606119101E-3</v>
      </c>
      <c r="CS68" s="4">
        <v>1.9873581103676401</v>
      </c>
      <c r="CT68" s="4">
        <v>1.9873581103676401</v>
      </c>
      <c r="CU68" s="4" t="s">
        <v>57</v>
      </c>
      <c r="CV68" s="4">
        <v>10.0144</v>
      </c>
      <c r="CW68" s="4">
        <v>292833.42049505003</v>
      </c>
      <c r="CX68" s="4">
        <v>10.1116833333333</v>
      </c>
      <c r="CY68" s="4">
        <v>31213.575552701201</v>
      </c>
      <c r="CZ68" s="4">
        <v>0.106591575169026</v>
      </c>
      <c r="DA68" s="4" t="s">
        <v>57</v>
      </c>
      <c r="DB68" s="4" t="s">
        <v>57</v>
      </c>
      <c r="DC68" s="4" t="s">
        <v>57</v>
      </c>
      <c r="DD68" s="4">
        <v>10.0144</v>
      </c>
      <c r="DE68" s="4">
        <v>292833.42049505003</v>
      </c>
      <c r="DF68" s="4">
        <v>10.139483333333301</v>
      </c>
      <c r="DG68" s="4">
        <v>0</v>
      </c>
      <c r="DH68" s="4">
        <v>0</v>
      </c>
      <c r="DI68" s="4">
        <v>0.21872089056428501</v>
      </c>
      <c r="DJ68" s="4">
        <v>0.21872089056428501</v>
      </c>
      <c r="DK68" s="4" t="s">
        <v>57</v>
      </c>
      <c r="DL68" s="4">
        <v>10.0144</v>
      </c>
      <c r="DM68" s="4">
        <v>292833.42049505003</v>
      </c>
      <c r="DN68" s="4">
        <v>11.987916666666701</v>
      </c>
      <c r="DO68" s="4">
        <v>377.59588907232302</v>
      </c>
      <c r="DP68" s="4">
        <v>1.16179022820896E-3</v>
      </c>
      <c r="DQ68" s="4">
        <v>0</v>
      </c>
      <c r="DR68" s="4">
        <v>0</v>
      </c>
      <c r="DS68" s="4" t="s">
        <v>57</v>
      </c>
      <c r="DT68" s="4">
        <v>14.429066666666699</v>
      </c>
      <c r="DU68" s="4">
        <v>325012.10623404098</v>
      </c>
      <c r="DV68" s="4">
        <v>12.298299999999999</v>
      </c>
      <c r="DW68" s="4">
        <v>42921.764999999497</v>
      </c>
      <c r="DX68" s="4">
        <v>0.14657399735125201</v>
      </c>
      <c r="DY68" s="4">
        <v>12485325.879026899</v>
      </c>
      <c r="DZ68" s="4">
        <v>12485325.879026899</v>
      </c>
      <c r="EA68" s="4" t="s">
        <v>57</v>
      </c>
      <c r="EB68" s="4">
        <v>10.0144</v>
      </c>
      <c r="EC68" s="4">
        <v>292833.42049505003</v>
      </c>
      <c r="ED68" s="4">
        <v>12.3261</v>
      </c>
      <c r="EE68" s="4">
        <v>427.28599999999898</v>
      </c>
      <c r="EF68" s="4">
        <v>1.31467718218567E-3</v>
      </c>
      <c r="EG68" s="4">
        <v>2.1225858238981301</v>
      </c>
      <c r="EH68" s="4">
        <v>2.1225858238981301</v>
      </c>
      <c r="EI68" s="4" t="s">
        <v>57</v>
      </c>
      <c r="EJ68" s="4">
        <v>14.429066666666699</v>
      </c>
      <c r="EK68" s="4">
        <v>325012.10623404098</v>
      </c>
      <c r="EL68" s="4">
        <v>12.6907833333333</v>
      </c>
      <c r="EM68" s="4">
        <v>32047.261800943899</v>
      </c>
      <c r="EN68" s="4">
        <v>9.8603286419942204E-2</v>
      </c>
      <c r="EO68" s="4">
        <v>18580040.880233899</v>
      </c>
      <c r="EP68" s="4">
        <v>18580040.880233899</v>
      </c>
      <c r="EQ68" s="4" t="s">
        <v>57</v>
      </c>
      <c r="ER68" s="4">
        <v>14.429066666666699</v>
      </c>
      <c r="ES68" s="4">
        <v>325012.10623404098</v>
      </c>
      <c r="ET68" s="4" t="s">
        <v>57</v>
      </c>
      <c r="EU68" s="4" t="s">
        <v>57</v>
      </c>
      <c r="EV68" s="4" t="s">
        <v>57</v>
      </c>
      <c r="EW68" s="4" t="s">
        <v>57</v>
      </c>
      <c r="EX68" s="4" t="s">
        <v>57</v>
      </c>
      <c r="EY68" s="4" t="s">
        <v>57</v>
      </c>
      <c r="EZ68" s="4">
        <v>10.0144</v>
      </c>
      <c r="FA68" s="4">
        <v>292833.42049505003</v>
      </c>
      <c r="FB68" s="4">
        <v>14.3725166666667</v>
      </c>
      <c r="FC68" s="4">
        <v>34633.492269709401</v>
      </c>
      <c r="FD68" s="4">
        <v>0.10656062222116</v>
      </c>
      <c r="FE68" s="4" t="s">
        <v>57</v>
      </c>
      <c r="FF68" s="4" t="s">
        <v>57</v>
      </c>
      <c r="FG68" s="4" t="s">
        <v>57</v>
      </c>
      <c r="FH68" s="4">
        <v>14.429066666666699</v>
      </c>
      <c r="FI68" s="4">
        <v>325012.10623404098</v>
      </c>
      <c r="FJ68" s="4">
        <v>14.429066666666699</v>
      </c>
      <c r="FK68" s="4">
        <v>925.01830020121599</v>
      </c>
      <c r="FL68" s="4">
        <v>2.8461041372259202E-3</v>
      </c>
      <c r="FM68" s="4">
        <v>0</v>
      </c>
      <c r="FN68" s="4">
        <v>0</v>
      </c>
      <c r="FO68" s="4" t="s">
        <v>57</v>
      </c>
      <c r="FP68" s="4">
        <v>14.429066666666699</v>
      </c>
      <c r="FQ68" s="4">
        <v>325012.10623404098</v>
      </c>
      <c r="FR68" s="4">
        <v>14.4780833333333</v>
      </c>
      <c r="FS68" s="4">
        <v>224.030032737563</v>
      </c>
      <c r="FT68" s="4">
        <v>6.8929750135595996E-4</v>
      </c>
      <c r="FU68" s="4">
        <v>0</v>
      </c>
      <c r="FV68" s="4">
        <v>0</v>
      </c>
      <c r="FW68" s="4" t="s">
        <v>57</v>
      </c>
      <c r="FX68" s="4">
        <v>14.429066666666699</v>
      </c>
      <c r="FY68" s="4">
        <v>325012.10623404098</v>
      </c>
      <c r="FZ68" s="4">
        <v>16.480316666666699</v>
      </c>
      <c r="GA68" s="4">
        <v>0</v>
      </c>
      <c r="GB68" s="4">
        <v>0</v>
      </c>
      <c r="GC68" s="4">
        <v>0</v>
      </c>
      <c r="GD68" s="4">
        <v>0</v>
      </c>
      <c r="GE68" s="4" t="s">
        <v>57</v>
      </c>
      <c r="GF68" s="4">
        <v>17.110016666666699</v>
      </c>
      <c r="GG68" s="4">
        <v>286407.85621042602</v>
      </c>
      <c r="GH68" s="4">
        <v>17.106249999999999</v>
      </c>
      <c r="GI68" s="4">
        <v>0</v>
      </c>
      <c r="GJ68" s="4">
        <v>0</v>
      </c>
      <c r="GK68" s="4">
        <v>0.41588924532450799</v>
      </c>
      <c r="GL68" s="4">
        <v>0.41588924532450799</v>
      </c>
      <c r="GM68" s="4" t="s">
        <v>57</v>
      </c>
      <c r="GN68" s="4">
        <v>17.110016666666699</v>
      </c>
      <c r="GO68" s="4">
        <v>286407.85621042602</v>
      </c>
      <c r="GP68" s="4">
        <v>18.708783333333301</v>
      </c>
      <c r="GQ68" s="4">
        <v>0</v>
      </c>
      <c r="GR68" s="4">
        <v>0</v>
      </c>
      <c r="GS68" s="4">
        <v>0</v>
      </c>
      <c r="GT68" s="4">
        <v>0</v>
      </c>
      <c r="GU68" s="4" t="s">
        <v>57</v>
      </c>
      <c r="GV68" s="4">
        <v>17.110016666666699</v>
      </c>
      <c r="GW68" s="4">
        <v>286407.85621042602</v>
      </c>
      <c r="GX68" s="4">
        <v>19.123566666666701</v>
      </c>
      <c r="GY68" s="4">
        <v>0</v>
      </c>
      <c r="GZ68" s="4">
        <v>0</v>
      </c>
      <c r="HA68" s="4">
        <v>0.37716143925808698</v>
      </c>
      <c r="HB68" s="4">
        <v>0.37716143925808698</v>
      </c>
      <c r="HC68" s="4" t="s">
        <v>57</v>
      </c>
      <c r="HD68" s="4">
        <v>17.110016666666699</v>
      </c>
      <c r="HE68" s="4">
        <v>286407.85621042602</v>
      </c>
      <c r="HF68" s="4">
        <v>19.474233333333299</v>
      </c>
      <c r="HG68" s="4">
        <v>0</v>
      </c>
      <c r="HH68" s="4">
        <v>0</v>
      </c>
      <c r="HI68" s="4">
        <v>0</v>
      </c>
      <c r="HJ68" s="4">
        <v>0</v>
      </c>
      <c r="HK68" s="4" t="s">
        <v>57</v>
      </c>
      <c r="HL68" s="4">
        <v>17.110016666666699</v>
      </c>
      <c r="HM68" s="4">
        <v>286407.85621042602</v>
      </c>
    </row>
    <row r="69" spans="1:221" x14ac:dyDescent="0.2">
      <c r="A69" s="2"/>
      <c r="B69" s="2"/>
      <c r="C69" s="2" t="s">
        <v>58</v>
      </c>
      <c r="D69" s="2" t="s">
        <v>127</v>
      </c>
      <c r="E69" s="2" t="s">
        <v>106</v>
      </c>
      <c r="F69" s="2" t="s">
        <v>57</v>
      </c>
      <c r="G69" s="3">
        <v>42529.590277777803</v>
      </c>
      <c r="H69" s="4">
        <v>3.2998500000000002</v>
      </c>
      <c r="I69" s="4">
        <v>110386.11777183101</v>
      </c>
      <c r="J69" s="4">
        <v>0</v>
      </c>
      <c r="K69" s="4">
        <v>0</v>
      </c>
      <c r="L69" s="4">
        <v>0</v>
      </c>
      <c r="M69" s="4" t="s">
        <v>57</v>
      </c>
      <c r="N69" s="4">
        <v>3.98055</v>
      </c>
      <c r="O69" s="4">
        <v>4019.60354866223</v>
      </c>
      <c r="P69" s="4">
        <v>1.6699762097457799E-2</v>
      </c>
      <c r="Q69" s="4" t="s">
        <v>196</v>
      </c>
      <c r="R69" s="4" t="s">
        <v>196</v>
      </c>
      <c r="S69" s="4" t="s">
        <v>57</v>
      </c>
      <c r="T69" s="4">
        <v>4.9285833333333304</v>
      </c>
      <c r="U69" s="4">
        <v>240698.25217894101</v>
      </c>
      <c r="V69" s="4">
        <v>4.9607666666666699</v>
      </c>
      <c r="W69" s="4">
        <v>347.41859564640498</v>
      </c>
      <c r="X69" s="4">
        <v>1.4433781404782501E-3</v>
      </c>
      <c r="Y69" s="4">
        <v>0</v>
      </c>
      <c r="Z69" s="4">
        <v>0</v>
      </c>
      <c r="AA69" s="4" t="s">
        <v>57</v>
      </c>
      <c r="AB69" s="4">
        <v>4.9285833333333304</v>
      </c>
      <c r="AC69" s="4">
        <v>240698.25217894101</v>
      </c>
      <c r="AD69" s="4">
        <v>6.0226666666666704</v>
      </c>
      <c r="AE69" s="4">
        <v>146.36914209499099</v>
      </c>
      <c r="AF69" s="4">
        <v>6.0810222247137998E-4</v>
      </c>
      <c r="AG69" s="4">
        <v>0</v>
      </c>
      <c r="AH69" s="4">
        <v>0</v>
      </c>
      <c r="AI69" s="4" t="s">
        <v>57</v>
      </c>
      <c r="AJ69" s="4">
        <v>4.9285833333333304</v>
      </c>
      <c r="AK69" s="4">
        <v>240698.25217894101</v>
      </c>
      <c r="AL69" s="4">
        <v>6.1637500000000003</v>
      </c>
      <c r="AM69" s="4">
        <v>58.1370000000001</v>
      </c>
      <c r="AN69" s="4">
        <v>2.4153478254914599E-4</v>
      </c>
      <c r="AO69" s="4">
        <v>0.57459989480232099</v>
      </c>
      <c r="AP69" s="4">
        <v>0.57459989480232099</v>
      </c>
      <c r="AQ69" s="4" t="s">
        <v>57</v>
      </c>
      <c r="AR69" s="4">
        <v>4.9285833333333304</v>
      </c>
      <c r="AS69" s="4">
        <v>240698.25217894101</v>
      </c>
      <c r="AT69" s="4">
        <v>6.6235499999999998</v>
      </c>
      <c r="AU69" s="4">
        <v>18543.259499999898</v>
      </c>
      <c r="AV69" s="4">
        <v>9.2578656415206101E-2</v>
      </c>
      <c r="AW69" s="4" t="s">
        <v>196</v>
      </c>
      <c r="AX69" s="4" t="s">
        <v>196</v>
      </c>
      <c r="AY69" s="4" t="s">
        <v>57</v>
      </c>
      <c r="AZ69" s="4">
        <v>10.016966666666701</v>
      </c>
      <c r="BA69" s="4">
        <v>200297.34949743899</v>
      </c>
      <c r="BB69" s="4">
        <v>7.6835666666666702</v>
      </c>
      <c r="BC69" s="4">
        <v>0</v>
      </c>
      <c r="BD69" s="4">
        <v>0</v>
      </c>
      <c r="BE69" s="4">
        <v>0</v>
      </c>
      <c r="BF69" s="4">
        <v>0</v>
      </c>
      <c r="BG69" s="4" t="s">
        <v>57</v>
      </c>
      <c r="BH69" s="4">
        <v>7.6326499999999999</v>
      </c>
      <c r="BI69" s="4">
        <v>130771.778984636</v>
      </c>
      <c r="BJ69" s="4">
        <v>7.6835666666666702</v>
      </c>
      <c r="BK69" s="4">
        <v>68.221615384616101</v>
      </c>
      <c r="BL69" s="4">
        <v>5.2168454015320397E-4</v>
      </c>
      <c r="BM69" s="4">
        <v>0</v>
      </c>
      <c r="BN69" s="4">
        <v>0</v>
      </c>
      <c r="BO69" s="4" t="s">
        <v>57</v>
      </c>
      <c r="BP69" s="4">
        <v>7.6326499999999999</v>
      </c>
      <c r="BQ69" s="4">
        <v>130771.778984636</v>
      </c>
      <c r="BR69" s="4">
        <v>8.5352999999999994</v>
      </c>
      <c r="BS69" s="4">
        <v>68.347281050033502</v>
      </c>
      <c r="BT69" s="4">
        <v>5.2264549416325998E-4</v>
      </c>
      <c r="BU69" s="4">
        <v>0</v>
      </c>
      <c r="BV69" s="4">
        <v>0</v>
      </c>
      <c r="BW69" s="4" t="s">
        <v>57</v>
      </c>
      <c r="BX69" s="4">
        <v>7.6326499999999999</v>
      </c>
      <c r="BY69" s="4">
        <v>130771.778984636</v>
      </c>
      <c r="BZ69" s="4">
        <v>8.8871000000000002</v>
      </c>
      <c r="CA69" s="4">
        <v>0</v>
      </c>
      <c r="CB69" s="4">
        <v>0</v>
      </c>
      <c r="CC69" s="4">
        <v>93.368584965426706</v>
      </c>
      <c r="CD69" s="4">
        <v>93.368584965426706</v>
      </c>
      <c r="CE69" s="4" t="s">
        <v>57</v>
      </c>
      <c r="CF69" s="4">
        <v>10.016966666666701</v>
      </c>
      <c r="CG69" s="4">
        <v>200297.34949743899</v>
      </c>
      <c r="CH69" s="4">
        <v>9.8594500000000007</v>
      </c>
      <c r="CI69" s="4">
        <v>91.249145869063796</v>
      </c>
      <c r="CJ69" s="4">
        <v>4.5556841415033501E-4</v>
      </c>
      <c r="CK69" s="4">
        <v>1.35917344724127</v>
      </c>
      <c r="CL69" s="4">
        <v>1.35917344724127</v>
      </c>
      <c r="CM69" s="4" t="s">
        <v>57</v>
      </c>
      <c r="CN69" s="4">
        <v>10.016966666666701</v>
      </c>
      <c r="CO69" s="4">
        <v>200297.34949743899</v>
      </c>
      <c r="CP69" s="4">
        <v>10.0494</v>
      </c>
      <c r="CQ69" s="4">
        <v>368.91399999999999</v>
      </c>
      <c r="CR69" s="4">
        <v>1.84183166140557E-3</v>
      </c>
      <c r="CS69" s="4">
        <v>2.0652954713896099</v>
      </c>
      <c r="CT69" s="4">
        <v>2.0652954713896099</v>
      </c>
      <c r="CU69" s="4" t="s">
        <v>57</v>
      </c>
      <c r="CV69" s="4">
        <v>10.016966666666701</v>
      </c>
      <c r="CW69" s="4">
        <v>200297.34949743899</v>
      </c>
      <c r="CX69" s="4">
        <v>10.1096166666667</v>
      </c>
      <c r="CY69" s="4">
        <v>28877.579998758702</v>
      </c>
      <c r="CZ69" s="4">
        <v>0.14417355033012</v>
      </c>
      <c r="DA69" s="4" t="s">
        <v>57</v>
      </c>
      <c r="DB69" s="4" t="s">
        <v>57</v>
      </c>
      <c r="DC69" s="4" t="s">
        <v>57</v>
      </c>
      <c r="DD69" s="4">
        <v>10.016966666666701</v>
      </c>
      <c r="DE69" s="4">
        <v>200297.34949743899</v>
      </c>
      <c r="DF69" s="4">
        <v>10.1466833333333</v>
      </c>
      <c r="DG69" s="4">
        <v>0</v>
      </c>
      <c r="DH69" s="4">
        <v>0</v>
      </c>
      <c r="DI69" s="4">
        <v>0.21872089056428501</v>
      </c>
      <c r="DJ69" s="4">
        <v>0.21872089056428501</v>
      </c>
      <c r="DK69" s="4" t="s">
        <v>57</v>
      </c>
      <c r="DL69" s="4">
        <v>10.016966666666701</v>
      </c>
      <c r="DM69" s="4">
        <v>200297.34949743899</v>
      </c>
      <c r="DN69" s="4">
        <v>11.9904833333333</v>
      </c>
      <c r="DO69" s="4">
        <v>226.86255551878301</v>
      </c>
      <c r="DP69" s="4">
        <v>1.04974959666962E-3</v>
      </c>
      <c r="DQ69" s="4">
        <v>0</v>
      </c>
      <c r="DR69" s="4">
        <v>0</v>
      </c>
      <c r="DS69" s="4" t="s">
        <v>57</v>
      </c>
      <c r="DT69" s="4">
        <v>14.4278666666667</v>
      </c>
      <c r="DU69" s="4">
        <v>216111.11472537299</v>
      </c>
      <c r="DV69" s="4">
        <v>12.2962333333333</v>
      </c>
      <c r="DW69" s="4">
        <v>39098.882538461097</v>
      </c>
      <c r="DX69" s="4">
        <v>0.19520419334835501</v>
      </c>
      <c r="DY69" s="4">
        <v>16627913.279259101</v>
      </c>
      <c r="DZ69" s="4">
        <v>16627913.279259101</v>
      </c>
      <c r="EA69" s="4" t="s">
        <v>57</v>
      </c>
      <c r="EB69" s="4">
        <v>10.016966666666701</v>
      </c>
      <c r="EC69" s="4">
        <v>200297.34949743899</v>
      </c>
      <c r="ED69" s="4">
        <v>12.328666666666701</v>
      </c>
      <c r="EE69" s="4">
        <v>324.70400000000097</v>
      </c>
      <c r="EF69" s="4">
        <v>1.5024863501936301E-3</v>
      </c>
      <c r="EG69" s="4">
        <v>2.3080539778400699</v>
      </c>
      <c r="EH69" s="4">
        <v>2.3080539778400699</v>
      </c>
      <c r="EI69" s="4" t="s">
        <v>57</v>
      </c>
      <c r="EJ69" s="4">
        <v>14.4278666666667</v>
      </c>
      <c r="EK69" s="4">
        <v>216111.11472537299</v>
      </c>
      <c r="EL69" s="4">
        <v>12.689583333333299</v>
      </c>
      <c r="EM69" s="4">
        <v>35770.155451066297</v>
      </c>
      <c r="EN69" s="4">
        <v>0.16551742605428699</v>
      </c>
      <c r="EO69" s="4">
        <v>31199703.343145899</v>
      </c>
      <c r="EP69" s="4">
        <v>31199703.343145899</v>
      </c>
      <c r="EQ69" s="4" t="s">
        <v>57</v>
      </c>
      <c r="ER69" s="4">
        <v>14.4278666666667</v>
      </c>
      <c r="ES69" s="4">
        <v>216111.11472537299</v>
      </c>
      <c r="ET69" s="4" t="s">
        <v>57</v>
      </c>
      <c r="EU69" s="4" t="s">
        <v>57</v>
      </c>
      <c r="EV69" s="4" t="s">
        <v>57</v>
      </c>
      <c r="EW69" s="4" t="s">
        <v>57</v>
      </c>
      <c r="EX69" s="4" t="s">
        <v>57</v>
      </c>
      <c r="EY69" s="4" t="s">
        <v>57</v>
      </c>
      <c r="EZ69" s="4">
        <v>10.016966666666701</v>
      </c>
      <c r="FA69" s="4">
        <v>200297.34949743899</v>
      </c>
      <c r="FB69" s="4">
        <v>14.375066666666701</v>
      </c>
      <c r="FC69" s="4">
        <v>31230.3462942283</v>
      </c>
      <c r="FD69" s="4">
        <v>0.14451059740224301</v>
      </c>
      <c r="FE69" s="4" t="s">
        <v>57</v>
      </c>
      <c r="FF69" s="4" t="s">
        <v>57</v>
      </c>
      <c r="FG69" s="4" t="s">
        <v>57</v>
      </c>
      <c r="FH69" s="4">
        <v>14.4278666666667</v>
      </c>
      <c r="FI69" s="4">
        <v>216111.11472537299</v>
      </c>
      <c r="FJ69" s="4">
        <v>14.4278666666667</v>
      </c>
      <c r="FK69" s="4">
        <v>596.47965363624098</v>
      </c>
      <c r="FL69" s="4">
        <v>2.7600600477871201E-3</v>
      </c>
      <c r="FM69" s="4">
        <v>0</v>
      </c>
      <c r="FN69" s="4">
        <v>0</v>
      </c>
      <c r="FO69" s="4" t="s">
        <v>57</v>
      </c>
      <c r="FP69" s="4">
        <v>14.4278666666667</v>
      </c>
      <c r="FQ69" s="4">
        <v>216111.11472537299</v>
      </c>
      <c r="FR69" s="4">
        <v>14.4768833333333</v>
      </c>
      <c r="FS69" s="4">
        <v>176.88950473281801</v>
      </c>
      <c r="FT69" s="4">
        <v>8.1851183340386703E-4</v>
      </c>
      <c r="FU69" s="4">
        <v>0</v>
      </c>
      <c r="FV69" s="4">
        <v>0</v>
      </c>
      <c r="FW69" s="4" t="s">
        <v>57</v>
      </c>
      <c r="FX69" s="4">
        <v>14.4278666666667</v>
      </c>
      <c r="FY69" s="4">
        <v>216111.11472537299</v>
      </c>
      <c r="FZ69" s="4">
        <v>16.482883333333302</v>
      </c>
      <c r="GA69" s="4">
        <v>0</v>
      </c>
      <c r="GB69" s="4">
        <v>0</v>
      </c>
      <c r="GC69" s="4">
        <v>0</v>
      </c>
      <c r="GD69" s="4">
        <v>0</v>
      </c>
      <c r="GE69" s="4" t="s">
        <v>57</v>
      </c>
      <c r="GF69" s="4">
        <v>17.108816666666701</v>
      </c>
      <c r="GG69" s="4">
        <v>204763.393772215</v>
      </c>
      <c r="GH69" s="4">
        <v>17.108816666666701</v>
      </c>
      <c r="GI69" s="4">
        <v>0</v>
      </c>
      <c r="GJ69" s="4">
        <v>0</v>
      </c>
      <c r="GK69" s="4">
        <v>0.41588924532450799</v>
      </c>
      <c r="GL69" s="4">
        <v>0.41588924532450799</v>
      </c>
      <c r="GM69" s="4" t="s">
        <v>57</v>
      </c>
      <c r="GN69" s="4">
        <v>17.108816666666701</v>
      </c>
      <c r="GO69" s="4">
        <v>204763.393772215</v>
      </c>
      <c r="GP69" s="4">
        <v>19.491883333333298</v>
      </c>
      <c r="GQ69" s="4">
        <v>0</v>
      </c>
      <c r="GR69" s="4">
        <v>0</v>
      </c>
      <c r="GS69" s="4">
        <v>0</v>
      </c>
      <c r="GT69" s="4">
        <v>0</v>
      </c>
      <c r="GU69" s="4" t="s">
        <v>57</v>
      </c>
      <c r="GV69" s="4">
        <v>17.108816666666701</v>
      </c>
      <c r="GW69" s="4">
        <v>204763.393772215</v>
      </c>
      <c r="GX69" s="4">
        <v>19.1261333333333</v>
      </c>
      <c r="GY69" s="4">
        <v>0</v>
      </c>
      <c r="GZ69" s="4">
        <v>0</v>
      </c>
      <c r="HA69" s="4">
        <v>0.37716143925808698</v>
      </c>
      <c r="HB69" s="4">
        <v>0.37716143925808698</v>
      </c>
      <c r="HC69" s="4" t="s">
        <v>57</v>
      </c>
      <c r="HD69" s="4">
        <v>17.108816666666701</v>
      </c>
      <c r="HE69" s="4">
        <v>204763.393772215</v>
      </c>
      <c r="HF69" s="4">
        <v>19.491883333333298</v>
      </c>
      <c r="HG69" s="4">
        <v>0</v>
      </c>
      <c r="HH69" s="4">
        <v>0</v>
      </c>
      <c r="HI69" s="4">
        <v>0</v>
      </c>
      <c r="HJ69" s="4">
        <v>0</v>
      </c>
      <c r="HK69" s="4" t="s">
        <v>57</v>
      </c>
      <c r="HL69" s="4">
        <v>17.108816666666701</v>
      </c>
      <c r="HM69" s="4">
        <v>204763.393772215</v>
      </c>
    </row>
    <row r="70" spans="1:221" x14ac:dyDescent="0.2">
      <c r="A70" s="2"/>
      <c r="B70" s="2"/>
      <c r="C70" s="2" t="s">
        <v>24</v>
      </c>
      <c r="D70" s="2" t="s">
        <v>80</v>
      </c>
      <c r="E70" s="2" t="s">
        <v>106</v>
      </c>
      <c r="F70" s="2" t="s">
        <v>57</v>
      </c>
      <c r="G70" s="3">
        <v>42529.611111111102</v>
      </c>
      <c r="H70" s="4">
        <v>3.2649666666666701</v>
      </c>
      <c r="I70" s="4">
        <v>156417.326298211</v>
      </c>
      <c r="J70" s="4">
        <v>0</v>
      </c>
      <c r="K70" s="4">
        <v>0</v>
      </c>
      <c r="L70" s="4">
        <v>0</v>
      </c>
      <c r="M70" s="4" t="s">
        <v>57</v>
      </c>
      <c r="N70" s="4">
        <v>4.6758833333333296</v>
      </c>
      <c r="O70" s="4">
        <v>0</v>
      </c>
      <c r="P70" s="4">
        <v>0</v>
      </c>
      <c r="Q70" s="4" t="s">
        <v>195</v>
      </c>
      <c r="R70" s="4" t="s">
        <v>195</v>
      </c>
      <c r="S70" s="4" t="s">
        <v>57</v>
      </c>
      <c r="T70" s="4">
        <v>4.9209333333333296</v>
      </c>
      <c r="U70" s="4">
        <v>318838.27872293902</v>
      </c>
      <c r="V70" s="4">
        <v>4.9531166666666699</v>
      </c>
      <c r="W70" s="4">
        <v>236.799662778254</v>
      </c>
      <c r="X70" s="4">
        <v>7.4269521127363002E-4</v>
      </c>
      <c r="Y70" s="4">
        <v>0</v>
      </c>
      <c r="Z70" s="4">
        <v>0</v>
      </c>
      <c r="AA70" s="4" t="s">
        <v>57</v>
      </c>
      <c r="AB70" s="4">
        <v>4.9209333333333296</v>
      </c>
      <c r="AC70" s="4">
        <v>318838.27872293902</v>
      </c>
      <c r="AD70" s="4">
        <v>6.0199666666666696</v>
      </c>
      <c r="AE70" s="4">
        <v>99.839167714294504</v>
      </c>
      <c r="AF70" s="4">
        <v>3.1313419490967598E-4</v>
      </c>
      <c r="AG70" s="4">
        <v>0</v>
      </c>
      <c r="AH70" s="4">
        <v>0</v>
      </c>
      <c r="AI70" s="4" t="s">
        <v>57</v>
      </c>
      <c r="AJ70" s="4">
        <v>4.9209333333333296</v>
      </c>
      <c r="AK70" s="4">
        <v>318838.27872293902</v>
      </c>
      <c r="AL70" s="4">
        <v>6.1561000000000003</v>
      </c>
      <c r="AM70" s="4">
        <v>92.218500000000205</v>
      </c>
      <c r="AN70" s="4">
        <v>2.8923283731604701E-4</v>
      </c>
      <c r="AO70" s="4">
        <v>0.66883885285122802</v>
      </c>
      <c r="AP70" s="4">
        <v>0.66883885285122802</v>
      </c>
      <c r="AQ70" s="4" t="s">
        <v>57</v>
      </c>
      <c r="AR70" s="4">
        <v>4.9209333333333296</v>
      </c>
      <c r="AS70" s="4">
        <v>318838.27872293902</v>
      </c>
      <c r="AT70" s="4">
        <v>6.6254666666666697</v>
      </c>
      <c r="AU70" s="4">
        <v>7581.4294999999802</v>
      </c>
      <c r="AV70" s="4">
        <v>2.4802014939816201E-2</v>
      </c>
      <c r="AW70" s="4" t="s">
        <v>196</v>
      </c>
      <c r="AX70" s="4" t="s">
        <v>196</v>
      </c>
      <c r="AY70" s="4" t="s">
        <v>57</v>
      </c>
      <c r="AZ70" s="4">
        <v>10.0142666666667</v>
      </c>
      <c r="BA70" s="4">
        <v>305677.966826358</v>
      </c>
      <c r="BB70" s="4">
        <v>7.4077666666666699</v>
      </c>
      <c r="BC70" s="4">
        <v>762.958860793756</v>
      </c>
      <c r="BD70" s="4">
        <v>4.2290179158221601E-3</v>
      </c>
      <c r="BE70" s="4">
        <v>3.7393910571589601</v>
      </c>
      <c r="BF70" s="4">
        <v>3.7393910571589601</v>
      </c>
      <c r="BG70" s="4" t="s">
        <v>57</v>
      </c>
      <c r="BH70" s="4">
        <v>7.62995</v>
      </c>
      <c r="BI70" s="4">
        <v>180410.41111206301</v>
      </c>
      <c r="BJ70" s="4">
        <v>7.6808666666666703</v>
      </c>
      <c r="BK70" s="4">
        <v>1928.4552686680499</v>
      </c>
      <c r="BL70" s="4">
        <v>1.0689268190127801E-2</v>
      </c>
      <c r="BM70" s="4">
        <v>9.7209693636027001</v>
      </c>
      <c r="BN70" s="4">
        <v>9.7209693636027001</v>
      </c>
      <c r="BO70" s="4" t="s">
        <v>57</v>
      </c>
      <c r="BP70" s="4">
        <v>7.62995</v>
      </c>
      <c r="BQ70" s="4">
        <v>180410.41111206301</v>
      </c>
      <c r="BR70" s="4">
        <v>8.5279666666666696</v>
      </c>
      <c r="BS70" s="4">
        <v>3414.7839999999301</v>
      </c>
      <c r="BT70" s="4">
        <v>1.89278655203486E-2</v>
      </c>
      <c r="BU70" s="4">
        <v>16.677271812992402</v>
      </c>
      <c r="BV70" s="4">
        <v>16.677271812992402</v>
      </c>
      <c r="BW70" s="4" t="s">
        <v>57</v>
      </c>
      <c r="BX70" s="4">
        <v>7.62995</v>
      </c>
      <c r="BY70" s="4">
        <v>180410.41111206301</v>
      </c>
      <c r="BZ70" s="4">
        <v>8.6853499999999997</v>
      </c>
      <c r="CA70" s="4">
        <v>488.95650000000199</v>
      </c>
      <c r="CB70" s="4">
        <v>1.59958045087939E-3</v>
      </c>
      <c r="CC70" s="4">
        <v>282.18264613901903</v>
      </c>
      <c r="CD70" s="4">
        <v>282.18264613901903</v>
      </c>
      <c r="CE70" s="4" t="s">
        <v>57</v>
      </c>
      <c r="CF70" s="4">
        <v>10.0142666666667</v>
      </c>
      <c r="CG70" s="4">
        <v>305677.966826358</v>
      </c>
      <c r="CH70" s="4">
        <v>9.8521166666666709</v>
      </c>
      <c r="CI70" s="4">
        <v>1177.74699972698</v>
      </c>
      <c r="CJ70" s="4">
        <v>3.8529011820993002E-3</v>
      </c>
      <c r="CK70" s="4">
        <v>103.74371954287599</v>
      </c>
      <c r="CL70" s="4">
        <v>103.74371954287599</v>
      </c>
      <c r="CM70" s="4" t="s">
        <v>57</v>
      </c>
      <c r="CN70" s="4">
        <v>10.0142666666667</v>
      </c>
      <c r="CO70" s="4">
        <v>305677.966826358</v>
      </c>
      <c r="CP70" s="4">
        <v>10.0513166666667</v>
      </c>
      <c r="CQ70" s="4">
        <v>18441.277654520101</v>
      </c>
      <c r="CR70" s="4">
        <v>6.0329103356656998E-2</v>
      </c>
      <c r="CS70" s="4">
        <v>58.264475166988298</v>
      </c>
      <c r="CT70" s="4">
        <v>58.264475166988298</v>
      </c>
      <c r="CU70" s="4" t="s">
        <v>57</v>
      </c>
      <c r="CV70" s="4">
        <v>10.0142666666667</v>
      </c>
      <c r="CW70" s="4">
        <v>305677.966826358</v>
      </c>
      <c r="CX70" s="4">
        <v>10.106916666666701</v>
      </c>
      <c r="CY70" s="4">
        <v>96018.395745582297</v>
      </c>
      <c r="CZ70" s="4">
        <v>0.31411618162236099</v>
      </c>
      <c r="DA70" s="4" t="s">
        <v>57</v>
      </c>
      <c r="DB70" s="4" t="s">
        <v>57</v>
      </c>
      <c r="DC70" s="4" t="s">
        <v>57</v>
      </c>
      <c r="DD70" s="4">
        <v>10.0142666666667</v>
      </c>
      <c r="DE70" s="4">
        <v>305677.966826358</v>
      </c>
      <c r="DF70" s="4">
        <v>10.13935</v>
      </c>
      <c r="DG70" s="4">
        <v>1924.6850007482999</v>
      </c>
      <c r="DH70" s="4">
        <v>6.2964466190709497E-3</v>
      </c>
      <c r="DI70" s="4">
        <v>9.2953803379222109</v>
      </c>
      <c r="DJ70" s="4">
        <v>9.2953803379222109</v>
      </c>
      <c r="DK70" s="4" t="s">
        <v>57</v>
      </c>
      <c r="DL70" s="4">
        <v>10.0142666666667</v>
      </c>
      <c r="DM70" s="4">
        <v>305677.966826358</v>
      </c>
      <c r="DN70" s="4">
        <v>11.987783333333301</v>
      </c>
      <c r="DO70" s="4">
        <v>2337.52505070487</v>
      </c>
      <c r="DP70" s="4">
        <v>7.1234339964040402E-3</v>
      </c>
      <c r="DQ70" s="4">
        <v>6.8557661520648798</v>
      </c>
      <c r="DR70" s="4">
        <v>6.8557661520648798</v>
      </c>
      <c r="DS70" s="4" t="s">
        <v>57</v>
      </c>
      <c r="DT70" s="4">
        <v>14.428933333333299</v>
      </c>
      <c r="DU70" s="4">
        <v>328145.81448847201</v>
      </c>
      <c r="DV70" s="4">
        <v>12.298166666666701</v>
      </c>
      <c r="DW70" s="4">
        <v>99634.868538462193</v>
      </c>
      <c r="DX70" s="4">
        <v>0.32594717104704002</v>
      </c>
      <c r="DY70" s="4">
        <v>27765318.773484901</v>
      </c>
      <c r="DZ70" s="4">
        <v>27765318.773484901</v>
      </c>
      <c r="EA70" s="4" t="s">
        <v>57</v>
      </c>
      <c r="EB70" s="4">
        <v>10.0142666666667</v>
      </c>
      <c r="EC70" s="4">
        <v>305677.966826358</v>
      </c>
      <c r="ED70" s="4">
        <v>12.3259666666667</v>
      </c>
      <c r="EE70" s="4">
        <v>2151.03729251699</v>
      </c>
      <c r="EF70" s="4">
        <v>6.5551264027856803E-3</v>
      </c>
      <c r="EG70" s="4">
        <v>7.2977136042947199</v>
      </c>
      <c r="EH70" s="4">
        <v>7.2977136042947199</v>
      </c>
      <c r="EI70" s="4" t="s">
        <v>57</v>
      </c>
      <c r="EJ70" s="4">
        <v>14.428933333333299</v>
      </c>
      <c r="EK70" s="4">
        <v>328145.81448847201</v>
      </c>
      <c r="EL70" s="4">
        <v>12.69065</v>
      </c>
      <c r="EM70" s="4">
        <v>78272.789135194296</v>
      </c>
      <c r="EN70" s="4">
        <v>0.23853051198354999</v>
      </c>
      <c r="EO70" s="4">
        <v>44969595.698303401</v>
      </c>
      <c r="EP70" s="4">
        <v>44969595.698303401</v>
      </c>
      <c r="EQ70" s="4" t="s">
        <v>57</v>
      </c>
      <c r="ER70" s="4">
        <v>14.428933333333299</v>
      </c>
      <c r="ES70" s="4">
        <v>328145.81448847201</v>
      </c>
      <c r="ET70" s="4" t="s">
        <v>57</v>
      </c>
      <c r="EU70" s="4" t="s">
        <v>57</v>
      </c>
      <c r="EV70" s="4" t="s">
        <v>57</v>
      </c>
      <c r="EW70" s="4" t="s">
        <v>57</v>
      </c>
      <c r="EX70" s="4" t="s">
        <v>57</v>
      </c>
      <c r="EY70" s="4" t="s">
        <v>57</v>
      </c>
      <c r="EZ70" s="4">
        <v>10.0142666666667</v>
      </c>
      <c r="FA70" s="4">
        <v>305677.966826358</v>
      </c>
      <c r="FB70" s="4">
        <v>14.3723666666667</v>
      </c>
      <c r="FC70" s="4">
        <v>86279.363512363896</v>
      </c>
      <c r="FD70" s="4">
        <v>0.262929952792054</v>
      </c>
      <c r="FE70" s="4" t="s">
        <v>57</v>
      </c>
      <c r="FF70" s="4" t="s">
        <v>57</v>
      </c>
      <c r="FG70" s="4" t="s">
        <v>57</v>
      </c>
      <c r="FH70" s="4">
        <v>14.428933333333299</v>
      </c>
      <c r="FI70" s="4">
        <v>328145.81448847201</v>
      </c>
      <c r="FJ70" s="4">
        <v>14.4214</v>
      </c>
      <c r="FK70" s="4">
        <v>1880.4128540382201</v>
      </c>
      <c r="FL70" s="4">
        <v>5.7304185243669597E-3</v>
      </c>
      <c r="FM70" s="4">
        <v>4.0566148963969004</v>
      </c>
      <c r="FN70" s="4">
        <v>4.0566148963969004</v>
      </c>
      <c r="FO70" s="4" t="s">
        <v>57</v>
      </c>
      <c r="FP70" s="4">
        <v>14.428933333333299</v>
      </c>
      <c r="FQ70" s="4">
        <v>328145.81448847201</v>
      </c>
      <c r="FR70" s="4">
        <v>14.47795</v>
      </c>
      <c r="FS70" s="4">
        <v>1328.6464038966999</v>
      </c>
      <c r="FT70" s="4">
        <v>4.0489512443358496E-3</v>
      </c>
      <c r="FU70" s="4">
        <v>2.6643895620536999</v>
      </c>
      <c r="FV70" s="4">
        <v>2.6643895620536999</v>
      </c>
      <c r="FW70" s="4" t="s">
        <v>57</v>
      </c>
      <c r="FX70" s="4">
        <v>14.428933333333299</v>
      </c>
      <c r="FY70" s="4">
        <v>328145.81448847201</v>
      </c>
      <c r="FZ70" s="4">
        <v>16.48395</v>
      </c>
      <c r="GA70" s="4">
        <v>2699.5358696551998</v>
      </c>
      <c r="GB70" s="4">
        <v>8.7831479231457402E-3</v>
      </c>
      <c r="GC70" s="4">
        <v>3.9500576554939602</v>
      </c>
      <c r="GD70" s="4">
        <v>3.9500576554939602</v>
      </c>
      <c r="GE70" s="4" t="s">
        <v>57</v>
      </c>
      <c r="GF70" s="4">
        <v>17.11365</v>
      </c>
      <c r="GG70" s="4">
        <v>307354.02537639899</v>
      </c>
      <c r="GH70" s="4">
        <v>17.015616666666698</v>
      </c>
      <c r="GI70" s="4">
        <v>820.25003540892999</v>
      </c>
      <c r="GJ70" s="4">
        <v>2.66874668195549E-3</v>
      </c>
      <c r="GK70" s="4">
        <v>3.8652781134567</v>
      </c>
      <c r="GL70" s="4">
        <v>3.8652781134567</v>
      </c>
      <c r="GM70" s="4" t="s">
        <v>57</v>
      </c>
      <c r="GN70" s="4">
        <v>17.11365</v>
      </c>
      <c r="GO70" s="4">
        <v>307354.02537639899</v>
      </c>
      <c r="GP70" s="4">
        <v>19.0367</v>
      </c>
      <c r="GQ70" s="4">
        <v>906.95050000000401</v>
      </c>
      <c r="GR70" s="4">
        <v>2.9508333228735598E-3</v>
      </c>
      <c r="GS70" s="4">
        <v>1.4670104221498299</v>
      </c>
      <c r="GT70" s="4">
        <v>1.4670104221498299</v>
      </c>
      <c r="GU70" s="4" t="s">
        <v>57</v>
      </c>
      <c r="GV70" s="4">
        <v>17.11365</v>
      </c>
      <c r="GW70" s="4">
        <v>307354.02537639899</v>
      </c>
      <c r="GX70" s="4">
        <v>19.0932666666667</v>
      </c>
      <c r="GY70" s="4">
        <v>712.42369759036205</v>
      </c>
      <c r="GZ70" s="4">
        <v>2.31792538496249E-3</v>
      </c>
      <c r="HA70" s="4">
        <v>2.1955971536322099</v>
      </c>
      <c r="HB70" s="4">
        <v>2.1955971536322099</v>
      </c>
      <c r="HC70" s="4" t="s">
        <v>57</v>
      </c>
      <c r="HD70" s="4">
        <v>17.11365</v>
      </c>
      <c r="HE70" s="4">
        <v>307354.02537639899</v>
      </c>
      <c r="HF70" s="4">
        <v>19.440166666666698</v>
      </c>
      <c r="HG70" s="4">
        <v>1081.34539862412</v>
      </c>
      <c r="HH70" s="4">
        <v>3.51824056086415E-3</v>
      </c>
      <c r="HI70" s="4">
        <v>1.9419036757583099</v>
      </c>
      <c r="HJ70" s="4">
        <v>1.9419036757583099</v>
      </c>
      <c r="HK70" s="4" t="s">
        <v>57</v>
      </c>
      <c r="HL70" s="4">
        <v>17.11365</v>
      </c>
      <c r="HM70" s="4">
        <v>307354.02537639899</v>
      </c>
    </row>
    <row r="71" spans="1:221" x14ac:dyDescent="0.2">
      <c r="A71" s="2"/>
      <c r="B71" s="2"/>
      <c r="C71" s="2" t="s">
        <v>122</v>
      </c>
      <c r="D71" s="2" t="s">
        <v>33</v>
      </c>
      <c r="E71" s="2" t="s">
        <v>106</v>
      </c>
      <c r="F71" s="2" t="s">
        <v>57</v>
      </c>
      <c r="G71" s="3">
        <v>42529.631944444402</v>
      </c>
      <c r="H71" s="4">
        <v>3.26751666666667</v>
      </c>
      <c r="I71" s="4">
        <v>184949.70082003099</v>
      </c>
      <c r="J71" s="4">
        <v>0</v>
      </c>
      <c r="K71" s="4">
        <v>8140.5818158779502</v>
      </c>
      <c r="L71" s="4">
        <v>8140.5818158779502</v>
      </c>
      <c r="M71" s="4" t="s">
        <v>57</v>
      </c>
      <c r="N71" s="4">
        <v>4.0348666666666704</v>
      </c>
      <c r="O71" s="4">
        <v>4448.1700000000101</v>
      </c>
      <c r="P71" s="4">
        <v>1.15694786729183E-2</v>
      </c>
      <c r="Q71" s="4" t="s">
        <v>196</v>
      </c>
      <c r="R71" s="4" t="s">
        <v>196</v>
      </c>
      <c r="S71" s="4" t="s">
        <v>57</v>
      </c>
      <c r="T71" s="4">
        <v>4.9234833333333299</v>
      </c>
      <c r="U71" s="4">
        <v>384474.54079432698</v>
      </c>
      <c r="V71" s="4">
        <v>4.9531999999999998</v>
      </c>
      <c r="W71" s="4">
        <v>8910.3726271400901</v>
      </c>
      <c r="X71" s="4">
        <v>2.3175455541818799E-2</v>
      </c>
      <c r="Y71" s="4">
        <v>24.1907452779461</v>
      </c>
      <c r="Z71" s="4">
        <v>24.1907452779461</v>
      </c>
      <c r="AA71" s="4" t="s">
        <v>57</v>
      </c>
      <c r="AB71" s="4">
        <v>4.9234833333333299</v>
      </c>
      <c r="AC71" s="4">
        <v>384474.54079432698</v>
      </c>
      <c r="AD71" s="4">
        <v>6.0126166666666698</v>
      </c>
      <c r="AE71" s="4">
        <v>4427.7823843501201</v>
      </c>
      <c r="AF71" s="4">
        <v>1.15164514539826E-2</v>
      </c>
      <c r="AG71" s="4">
        <v>19.454227145971501</v>
      </c>
      <c r="AH71" s="4">
        <v>19.454227145971501</v>
      </c>
      <c r="AI71" s="4" t="s">
        <v>57</v>
      </c>
      <c r="AJ71" s="4">
        <v>4.9234833333333299</v>
      </c>
      <c r="AK71" s="4">
        <v>384474.54079432698</v>
      </c>
      <c r="AL71" s="4">
        <v>6.1561833333333302</v>
      </c>
      <c r="AM71" s="4">
        <v>2481.5126389566599</v>
      </c>
      <c r="AN71" s="4">
        <v>6.4542963854767703E-3</v>
      </c>
      <c r="AO71" s="4">
        <v>12.849401937095299</v>
      </c>
      <c r="AP71" s="4">
        <v>12.849401937095299</v>
      </c>
      <c r="AQ71" s="4" t="s">
        <v>57</v>
      </c>
      <c r="AR71" s="4">
        <v>4.9234833333333299</v>
      </c>
      <c r="AS71" s="4">
        <v>384474.54079432698</v>
      </c>
      <c r="AT71" s="4">
        <v>6.6209166666666697</v>
      </c>
      <c r="AU71" s="4">
        <v>82889.866499999494</v>
      </c>
      <c r="AV71" s="4">
        <v>0.219542525745619</v>
      </c>
      <c r="AW71" s="4" t="s">
        <v>196</v>
      </c>
      <c r="AX71" s="4" t="s">
        <v>196</v>
      </c>
      <c r="AY71" s="4" t="s">
        <v>57</v>
      </c>
      <c r="AZ71" s="4">
        <v>10.018983333333299</v>
      </c>
      <c r="BA71" s="4">
        <v>377557.22367903701</v>
      </c>
      <c r="BB71" s="4">
        <v>7.4032166666666699</v>
      </c>
      <c r="BC71" s="4">
        <v>718.22005834742504</v>
      </c>
      <c r="BD71" s="4">
        <v>3.2567563202267301E-3</v>
      </c>
      <c r="BE71" s="4">
        <v>2.8461953912095499</v>
      </c>
      <c r="BF71" s="4">
        <v>2.8461953912095499</v>
      </c>
      <c r="BG71" s="4" t="s">
        <v>57</v>
      </c>
      <c r="BH71" s="4">
        <v>7.6300333333333299</v>
      </c>
      <c r="BI71" s="4">
        <v>220532.329633254</v>
      </c>
      <c r="BJ71" s="4">
        <v>7.6809500000000002</v>
      </c>
      <c r="BK71" s="4">
        <v>3240.10526340657</v>
      </c>
      <c r="BL71" s="4">
        <v>1.4692200770720899E-2</v>
      </c>
      <c r="BM71" s="4">
        <v>14.3101581955118</v>
      </c>
      <c r="BN71" s="4">
        <v>14.3101581955118</v>
      </c>
      <c r="BO71" s="4" t="s">
        <v>57</v>
      </c>
      <c r="BP71" s="4">
        <v>7.6300333333333299</v>
      </c>
      <c r="BQ71" s="4">
        <v>220532.329633254</v>
      </c>
      <c r="BR71" s="4">
        <v>8.5234166666666695</v>
      </c>
      <c r="BS71" s="4">
        <v>3985.3432570592799</v>
      </c>
      <c r="BT71" s="4">
        <v>1.8071469447073499E-2</v>
      </c>
      <c r="BU71" s="4">
        <v>15.827868154525101</v>
      </c>
      <c r="BV71" s="4">
        <v>15.827868154525101</v>
      </c>
      <c r="BW71" s="4" t="s">
        <v>57</v>
      </c>
      <c r="BX71" s="4">
        <v>7.6300333333333299</v>
      </c>
      <c r="BY71" s="4">
        <v>220532.329633254</v>
      </c>
      <c r="BZ71" s="4">
        <v>8.6807999999999996</v>
      </c>
      <c r="CA71" s="4">
        <v>623.25199999999495</v>
      </c>
      <c r="CB71" s="4">
        <v>1.65074844530011E-3</v>
      </c>
      <c r="CC71" s="4">
        <v>288.22250291732001</v>
      </c>
      <c r="CD71" s="4">
        <v>288.22250291732001</v>
      </c>
      <c r="CE71" s="4" t="s">
        <v>57</v>
      </c>
      <c r="CF71" s="4">
        <v>10.018983333333299</v>
      </c>
      <c r="CG71" s="4">
        <v>377557.22367903701</v>
      </c>
      <c r="CH71" s="4">
        <v>9.8475666666666708</v>
      </c>
      <c r="CI71" s="4">
        <v>1372.5123299866</v>
      </c>
      <c r="CJ71" s="4">
        <v>3.6352431999907299E-3</v>
      </c>
      <c r="CK71" s="4">
        <v>97.184216772786598</v>
      </c>
      <c r="CL71" s="4">
        <v>97.184216772786598</v>
      </c>
      <c r="CM71" s="4" t="s">
        <v>57</v>
      </c>
      <c r="CN71" s="4">
        <v>10.018983333333299</v>
      </c>
      <c r="CO71" s="4">
        <v>377557.22367903701</v>
      </c>
      <c r="CP71" s="4">
        <v>10.051399999999999</v>
      </c>
      <c r="CQ71" s="4">
        <v>23544.794609672201</v>
      </c>
      <c r="CR71" s="4">
        <v>6.2360863818851697E-2</v>
      </c>
      <c r="CS71" s="4">
        <v>60.216750730605703</v>
      </c>
      <c r="CT71" s="4">
        <v>60.216750730605703</v>
      </c>
      <c r="CU71" s="4" t="s">
        <v>57</v>
      </c>
      <c r="CV71" s="4">
        <v>10.018983333333299</v>
      </c>
      <c r="CW71" s="4">
        <v>377557.22367903701</v>
      </c>
      <c r="CX71" s="4">
        <v>10.106999999999999</v>
      </c>
      <c r="CY71" s="4">
        <v>140390.01776317999</v>
      </c>
      <c r="CZ71" s="4">
        <v>0.37183772143246202</v>
      </c>
      <c r="DA71" s="4" t="s">
        <v>57</v>
      </c>
      <c r="DB71" s="4" t="s">
        <v>57</v>
      </c>
      <c r="DC71" s="4" t="s">
        <v>57</v>
      </c>
      <c r="DD71" s="4">
        <v>10.018983333333299</v>
      </c>
      <c r="DE71" s="4">
        <v>377557.22367903701</v>
      </c>
      <c r="DF71" s="4">
        <v>10.1348</v>
      </c>
      <c r="DG71" s="4">
        <v>744.64645398159303</v>
      </c>
      <c r="DH71" s="4">
        <v>1.9722744190285202E-3</v>
      </c>
      <c r="DI71" s="4">
        <v>3.0618583490851301</v>
      </c>
      <c r="DJ71" s="4">
        <v>3.0618583490851301</v>
      </c>
      <c r="DK71" s="4" t="s">
        <v>57</v>
      </c>
      <c r="DL71" s="4">
        <v>10.018983333333299</v>
      </c>
      <c r="DM71" s="4">
        <v>377557.22367903701</v>
      </c>
      <c r="DN71" s="4">
        <v>11.987866666666701</v>
      </c>
      <c r="DO71" s="4">
        <v>1126.4540958904099</v>
      </c>
      <c r="DP71" s="4">
        <v>2.9227091566365799E-3</v>
      </c>
      <c r="DQ71" s="4">
        <v>1.98422939726783</v>
      </c>
      <c r="DR71" s="4">
        <v>1.98422939726783</v>
      </c>
      <c r="DS71" s="4" t="s">
        <v>57</v>
      </c>
      <c r="DT71" s="4">
        <v>14.429016666666699</v>
      </c>
      <c r="DU71" s="4">
        <v>385414.36575465498</v>
      </c>
      <c r="DV71" s="4">
        <v>12.293616666666701</v>
      </c>
      <c r="DW71" s="4">
        <v>142808.484000002</v>
      </c>
      <c r="DX71" s="4">
        <v>0.37824328351721398</v>
      </c>
      <c r="DY71" s="4">
        <v>32220189.089306202</v>
      </c>
      <c r="DZ71" s="4">
        <v>32220189.089306202</v>
      </c>
      <c r="EA71" s="4" t="s">
        <v>57</v>
      </c>
      <c r="EB71" s="4">
        <v>10.018983333333299</v>
      </c>
      <c r="EC71" s="4">
        <v>377557.22367903701</v>
      </c>
      <c r="ED71" s="4">
        <v>12.32605</v>
      </c>
      <c r="EE71" s="4">
        <v>977.43800000000203</v>
      </c>
      <c r="EF71" s="4">
        <v>2.53607049152448E-3</v>
      </c>
      <c r="EG71" s="4">
        <v>3.3287546426136498</v>
      </c>
      <c r="EH71" s="4">
        <v>3.3287546426136498</v>
      </c>
      <c r="EI71" s="4" t="s">
        <v>57</v>
      </c>
      <c r="EJ71" s="4">
        <v>14.429016666666699</v>
      </c>
      <c r="EK71" s="4">
        <v>385414.36575465498</v>
      </c>
      <c r="EL71" s="4">
        <v>12.6907333333333</v>
      </c>
      <c r="EM71" s="4">
        <v>119871.412293385</v>
      </c>
      <c r="EN71" s="4">
        <v>0.31101957514913298</v>
      </c>
      <c r="EO71" s="4">
        <v>58640660.056318998</v>
      </c>
      <c r="EP71" s="4">
        <v>58640660.056318998</v>
      </c>
      <c r="EQ71" s="4" t="s">
        <v>57</v>
      </c>
      <c r="ER71" s="4">
        <v>14.429016666666699</v>
      </c>
      <c r="ES71" s="4">
        <v>385414.36575465498</v>
      </c>
      <c r="ET71" s="4" t="s">
        <v>57</v>
      </c>
      <c r="EU71" s="4" t="s">
        <v>57</v>
      </c>
      <c r="EV71" s="4" t="s">
        <v>57</v>
      </c>
      <c r="EW71" s="4" t="s">
        <v>57</v>
      </c>
      <c r="EX71" s="4" t="s">
        <v>57</v>
      </c>
      <c r="EY71" s="4" t="s">
        <v>57</v>
      </c>
      <c r="EZ71" s="4">
        <v>10.018983333333299</v>
      </c>
      <c r="FA71" s="4">
        <v>377557.22367903701</v>
      </c>
      <c r="FB71" s="4">
        <v>14.372450000000001</v>
      </c>
      <c r="FC71" s="4">
        <v>137406.345207012</v>
      </c>
      <c r="FD71" s="4">
        <v>0.35651588891339098</v>
      </c>
      <c r="FE71" s="4" t="s">
        <v>57</v>
      </c>
      <c r="FF71" s="4" t="s">
        <v>57</v>
      </c>
      <c r="FG71" s="4" t="s">
        <v>57</v>
      </c>
      <c r="FH71" s="4">
        <v>14.429016666666699</v>
      </c>
      <c r="FI71" s="4">
        <v>385414.36575465498</v>
      </c>
      <c r="FJ71" s="4">
        <v>14.42525</v>
      </c>
      <c r="FK71" s="4">
        <v>1159.3398900645</v>
      </c>
      <c r="FL71" s="4">
        <v>3.00803496982909E-3</v>
      </c>
      <c r="FM71" s="4">
        <v>0</v>
      </c>
      <c r="FN71" s="4">
        <v>0</v>
      </c>
      <c r="FO71" s="4" t="s">
        <v>57</v>
      </c>
      <c r="FP71" s="4">
        <v>14.429016666666699</v>
      </c>
      <c r="FQ71" s="4">
        <v>385414.36575465498</v>
      </c>
      <c r="FR71" s="4">
        <v>14.4591833333333</v>
      </c>
      <c r="FS71" s="4">
        <v>368.01415121227802</v>
      </c>
      <c r="FT71" s="4">
        <v>9.54853227880318E-4</v>
      </c>
      <c r="FU71" s="4">
        <v>0</v>
      </c>
      <c r="FV71" s="4">
        <v>0</v>
      </c>
      <c r="FW71" s="4" t="s">
        <v>57</v>
      </c>
      <c r="FX71" s="4">
        <v>14.429016666666699</v>
      </c>
      <c r="FY71" s="4">
        <v>385414.36575465498</v>
      </c>
      <c r="FZ71" s="4">
        <v>16.480266666666701</v>
      </c>
      <c r="GA71" s="4">
        <v>489.34918719624898</v>
      </c>
      <c r="GB71" s="4">
        <v>1.39680388089022E-3</v>
      </c>
      <c r="GC71" s="4">
        <v>0.25077716601643102</v>
      </c>
      <c r="GD71" s="4">
        <v>0.25077716601643102</v>
      </c>
      <c r="GE71" s="4" t="s">
        <v>57</v>
      </c>
      <c r="GF71" s="4">
        <v>17.106200000000001</v>
      </c>
      <c r="GG71" s="4">
        <v>350334.928110576</v>
      </c>
      <c r="GH71" s="4">
        <v>17.106200000000001</v>
      </c>
      <c r="GI71" s="4">
        <v>0</v>
      </c>
      <c r="GJ71" s="4">
        <v>0</v>
      </c>
      <c r="GK71" s="4">
        <v>0.41588924532450799</v>
      </c>
      <c r="GL71" s="4">
        <v>0.41588924532450799</v>
      </c>
      <c r="GM71" s="4" t="s">
        <v>57</v>
      </c>
      <c r="GN71" s="4">
        <v>17.106200000000001</v>
      </c>
      <c r="GO71" s="4">
        <v>350334.928110576</v>
      </c>
      <c r="GP71" s="4">
        <v>19.04055</v>
      </c>
      <c r="GQ71" s="4">
        <v>0</v>
      </c>
      <c r="GR71" s="4">
        <v>0</v>
      </c>
      <c r="GS71" s="4">
        <v>0</v>
      </c>
      <c r="GT71" s="4">
        <v>0</v>
      </c>
      <c r="GU71" s="4" t="s">
        <v>57</v>
      </c>
      <c r="GV71" s="4">
        <v>17.106200000000001</v>
      </c>
      <c r="GW71" s="4">
        <v>350334.928110576</v>
      </c>
      <c r="GX71" s="4">
        <v>19.0782666666667</v>
      </c>
      <c r="GY71" s="4">
        <v>0</v>
      </c>
      <c r="GZ71" s="4">
        <v>0</v>
      </c>
      <c r="HA71" s="4">
        <v>0.37716143925808698</v>
      </c>
      <c r="HB71" s="4">
        <v>0.37716143925808698</v>
      </c>
      <c r="HC71" s="4" t="s">
        <v>57</v>
      </c>
      <c r="HD71" s="4">
        <v>17.106200000000001</v>
      </c>
      <c r="HE71" s="4">
        <v>350334.928110576</v>
      </c>
      <c r="HF71" s="4">
        <v>19.428933333333301</v>
      </c>
      <c r="HG71" s="4">
        <v>0</v>
      </c>
      <c r="HH71" s="4">
        <v>0</v>
      </c>
      <c r="HI71" s="4">
        <v>0</v>
      </c>
      <c r="HJ71" s="4">
        <v>0</v>
      </c>
      <c r="HK71" s="4" t="s">
        <v>57</v>
      </c>
      <c r="HL71" s="4">
        <v>17.106200000000001</v>
      </c>
      <c r="HM71" s="4">
        <v>350334.928110576</v>
      </c>
    </row>
    <row r="72" spans="1:221" x14ac:dyDescent="0.2">
      <c r="A72" s="2"/>
      <c r="B72" s="2"/>
      <c r="C72" s="2" t="s">
        <v>150</v>
      </c>
      <c r="D72" s="2" t="s">
        <v>45</v>
      </c>
      <c r="E72" s="2" t="s">
        <v>106</v>
      </c>
      <c r="F72" s="2" t="s">
        <v>57</v>
      </c>
      <c r="G72" s="3">
        <v>42529.652777777803</v>
      </c>
      <c r="H72" s="4">
        <v>3.2675000000000001</v>
      </c>
      <c r="I72" s="4">
        <v>167775.08367020899</v>
      </c>
      <c r="J72" s="4">
        <v>0</v>
      </c>
      <c r="K72" s="4">
        <v>0</v>
      </c>
      <c r="L72" s="4">
        <v>0</v>
      </c>
      <c r="M72" s="4" t="s">
        <v>57</v>
      </c>
      <c r="N72" s="4">
        <v>4.03236666666667</v>
      </c>
      <c r="O72" s="4">
        <v>374.13249999999999</v>
      </c>
      <c r="P72" s="4">
        <v>1.0773546541210401E-3</v>
      </c>
      <c r="Q72" s="4" t="s">
        <v>196</v>
      </c>
      <c r="R72" s="4" t="s">
        <v>196</v>
      </c>
      <c r="S72" s="4" t="s">
        <v>57</v>
      </c>
      <c r="T72" s="4">
        <v>4.9234666666666698</v>
      </c>
      <c r="U72" s="4">
        <v>347269.58162652102</v>
      </c>
      <c r="V72" s="4">
        <v>4.9531666666666698</v>
      </c>
      <c r="W72" s="4">
        <v>3527.1213368042199</v>
      </c>
      <c r="X72" s="4">
        <v>1.0156724122752399E-2</v>
      </c>
      <c r="Y72" s="4">
        <v>9.2695123578446594</v>
      </c>
      <c r="Z72" s="4">
        <v>9.2695123578446594</v>
      </c>
      <c r="AA72" s="4" t="s">
        <v>57</v>
      </c>
      <c r="AB72" s="4">
        <v>4.9234666666666698</v>
      </c>
      <c r="AC72" s="4">
        <v>347269.58162652102</v>
      </c>
      <c r="AD72" s="4">
        <v>6.0101166666666703</v>
      </c>
      <c r="AE72" s="4">
        <v>3742.0735262755502</v>
      </c>
      <c r="AF72" s="4">
        <v>1.07757020028896E-2</v>
      </c>
      <c r="AG72" s="4">
        <v>18.0541020083703</v>
      </c>
      <c r="AH72" s="4">
        <v>18.0541020083703</v>
      </c>
      <c r="AI72" s="4" t="s">
        <v>57</v>
      </c>
      <c r="AJ72" s="4">
        <v>4.9234666666666698</v>
      </c>
      <c r="AK72" s="4">
        <v>347269.58162652102</v>
      </c>
      <c r="AL72" s="4">
        <v>6.1561500000000002</v>
      </c>
      <c r="AM72" s="4">
        <v>2071.5539177191299</v>
      </c>
      <c r="AN72" s="4">
        <v>5.9652616506648999E-3</v>
      </c>
      <c r="AO72" s="4">
        <v>11.883196416060599</v>
      </c>
      <c r="AP72" s="4">
        <v>11.883196416060599</v>
      </c>
      <c r="AQ72" s="4" t="s">
        <v>57</v>
      </c>
      <c r="AR72" s="4">
        <v>4.9234666666666698</v>
      </c>
      <c r="AS72" s="4">
        <v>347269.58162652102</v>
      </c>
      <c r="AT72" s="4">
        <v>6.6208999999999998</v>
      </c>
      <c r="AU72" s="4">
        <v>70248.964186666999</v>
      </c>
      <c r="AV72" s="4">
        <v>0.21398253618014601</v>
      </c>
      <c r="AW72" s="4" t="s">
        <v>196</v>
      </c>
      <c r="AX72" s="4" t="s">
        <v>196</v>
      </c>
      <c r="AY72" s="4" t="s">
        <v>57</v>
      </c>
      <c r="AZ72" s="4">
        <v>10.0143166666667</v>
      </c>
      <c r="BA72" s="4">
        <v>328292.97867339099</v>
      </c>
      <c r="BB72" s="4">
        <v>7.3707833333333301</v>
      </c>
      <c r="BC72" s="4">
        <v>809.92542756137902</v>
      </c>
      <c r="BD72" s="4">
        <v>4.1326077759933303E-3</v>
      </c>
      <c r="BE72" s="4">
        <v>3.6508211502133401</v>
      </c>
      <c r="BF72" s="4">
        <v>3.6508211502133401</v>
      </c>
      <c r="BG72" s="4" t="s">
        <v>57</v>
      </c>
      <c r="BH72" s="4">
        <v>7.63</v>
      </c>
      <c r="BI72" s="4">
        <v>195984.10288687501</v>
      </c>
      <c r="BJ72" s="4">
        <v>7.6809166666666702</v>
      </c>
      <c r="BK72" s="4">
        <v>3229.7298697001802</v>
      </c>
      <c r="BL72" s="4">
        <v>1.6479550239666199E-2</v>
      </c>
      <c r="BM72" s="4">
        <v>16.359276949439799</v>
      </c>
      <c r="BN72" s="4">
        <v>16.359276949439799</v>
      </c>
      <c r="BO72" s="4" t="s">
        <v>57</v>
      </c>
      <c r="BP72" s="4">
        <v>7.63</v>
      </c>
      <c r="BQ72" s="4">
        <v>195984.10288687501</v>
      </c>
      <c r="BR72" s="4">
        <v>8.5233833333333298</v>
      </c>
      <c r="BS72" s="4">
        <v>3531.4010000000098</v>
      </c>
      <c r="BT72" s="4">
        <v>1.8018813505697302E-2</v>
      </c>
      <c r="BU72" s="4">
        <v>15.775642145274601</v>
      </c>
      <c r="BV72" s="4">
        <v>15.775642145274601</v>
      </c>
      <c r="BW72" s="4" t="s">
        <v>57</v>
      </c>
      <c r="BX72" s="4">
        <v>7.63</v>
      </c>
      <c r="BY72" s="4">
        <v>195984.10288687501</v>
      </c>
      <c r="BZ72" s="4">
        <v>8.6807666666666705</v>
      </c>
      <c r="CA72" s="4">
        <v>554.14072958500799</v>
      </c>
      <c r="CB72" s="4">
        <v>1.68794572404275E-3</v>
      </c>
      <c r="CC72" s="4">
        <v>292.61326004375502</v>
      </c>
      <c r="CD72" s="4">
        <v>292.61326004375502</v>
      </c>
      <c r="CE72" s="4" t="s">
        <v>57</v>
      </c>
      <c r="CF72" s="4">
        <v>10.0143166666667</v>
      </c>
      <c r="CG72" s="4">
        <v>328292.97867339099</v>
      </c>
      <c r="CH72" s="4">
        <v>9.84755</v>
      </c>
      <c r="CI72" s="4">
        <v>1198.54741939005</v>
      </c>
      <c r="CJ72" s="4">
        <v>3.6508469484583502E-3</v>
      </c>
      <c r="CK72" s="4">
        <v>97.654462937460195</v>
      </c>
      <c r="CL72" s="4">
        <v>97.654462937460195</v>
      </c>
      <c r="CM72" s="4" t="s">
        <v>57</v>
      </c>
      <c r="CN72" s="4">
        <v>10.0143166666667</v>
      </c>
      <c r="CO72" s="4">
        <v>328292.97867339099</v>
      </c>
      <c r="CP72" s="4">
        <v>10.0513833333333</v>
      </c>
      <c r="CQ72" s="4">
        <v>17446.602500000099</v>
      </c>
      <c r="CR72" s="4">
        <v>5.3143392132541302E-2</v>
      </c>
      <c r="CS72" s="4">
        <v>51.359877557632799</v>
      </c>
      <c r="CT72" s="4">
        <v>51.359877557632799</v>
      </c>
      <c r="CU72" s="4" t="s">
        <v>57</v>
      </c>
      <c r="CV72" s="4">
        <v>10.0143166666667</v>
      </c>
      <c r="CW72" s="4">
        <v>328292.97867339099</v>
      </c>
      <c r="CX72" s="4">
        <v>10.1069666666667</v>
      </c>
      <c r="CY72" s="4">
        <v>96788.817345736607</v>
      </c>
      <c r="CZ72" s="4">
        <v>0.29482451235129498</v>
      </c>
      <c r="DA72" s="4" t="s">
        <v>57</v>
      </c>
      <c r="DB72" s="4" t="s">
        <v>57</v>
      </c>
      <c r="DC72" s="4" t="s">
        <v>57</v>
      </c>
      <c r="DD72" s="4">
        <v>10.0143166666667</v>
      </c>
      <c r="DE72" s="4">
        <v>328292.97867339099</v>
      </c>
      <c r="DF72" s="4">
        <v>10.1394</v>
      </c>
      <c r="DG72" s="4">
        <v>676.93000000000302</v>
      </c>
      <c r="DH72" s="4">
        <v>2.0619691677093701E-3</v>
      </c>
      <c r="DI72" s="4">
        <v>3.1911580537036999</v>
      </c>
      <c r="DJ72" s="4">
        <v>3.1911580537036999</v>
      </c>
      <c r="DK72" s="4" t="s">
        <v>57</v>
      </c>
      <c r="DL72" s="4">
        <v>10.0143166666667</v>
      </c>
      <c r="DM72" s="4">
        <v>328292.97867339099</v>
      </c>
      <c r="DN72" s="4">
        <v>11.9832</v>
      </c>
      <c r="DO72" s="4">
        <v>2024.84947581867</v>
      </c>
      <c r="DP72" s="4">
        <v>6.1690988087529496E-3</v>
      </c>
      <c r="DQ72" s="4">
        <v>5.7490335950960203</v>
      </c>
      <c r="DR72" s="4">
        <v>5.7490335950960203</v>
      </c>
      <c r="DS72" s="4" t="s">
        <v>57</v>
      </c>
      <c r="DT72" s="4">
        <v>14.428983333333299</v>
      </c>
      <c r="DU72" s="4">
        <v>328224.51683635602</v>
      </c>
      <c r="DV72" s="4">
        <v>12.2936</v>
      </c>
      <c r="DW72" s="4">
        <v>99666.9713549718</v>
      </c>
      <c r="DX72" s="4">
        <v>0.30359154118287601</v>
      </c>
      <c r="DY72" s="4">
        <v>25860943.339648299</v>
      </c>
      <c r="DZ72" s="4">
        <v>25860943.339648299</v>
      </c>
      <c r="EA72" s="4" t="s">
        <v>57</v>
      </c>
      <c r="EB72" s="4">
        <v>10.0143166666667</v>
      </c>
      <c r="EC72" s="4">
        <v>328292.97867339099</v>
      </c>
      <c r="ED72" s="4">
        <v>12.3260166666667</v>
      </c>
      <c r="EE72" s="4">
        <v>1580.0164999999899</v>
      </c>
      <c r="EF72" s="4">
        <v>4.8138283977968198E-3</v>
      </c>
      <c r="EG72" s="4">
        <v>5.5781206266271903</v>
      </c>
      <c r="EH72" s="4">
        <v>5.5781206266271903</v>
      </c>
      <c r="EI72" s="4" t="s">
        <v>57</v>
      </c>
      <c r="EJ72" s="4">
        <v>14.428983333333299</v>
      </c>
      <c r="EK72" s="4">
        <v>328224.51683635602</v>
      </c>
      <c r="EL72" s="4">
        <v>12.6907</v>
      </c>
      <c r="EM72" s="4">
        <v>79582.649073786102</v>
      </c>
      <c r="EN72" s="4">
        <v>0.24246406039639001</v>
      </c>
      <c r="EO72" s="4">
        <v>45711442.690924399</v>
      </c>
      <c r="EP72" s="4">
        <v>45711442.690924399</v>
      </c>
      <c r="EQ72" s="4" t="s">
        <v>57</v>
      </c>
      <c r="ER72" s="4">
        <v>14.428983333333299</v>
      </c>
      <c r="ES72" s="4">
        <v>328224.51683635602</v>
      </c>
      <c r="ET72" s="4" t="s">
        <v>57</v>
      </c>
      <c r="EU72" s="4" t="s">
        <v>57</v>
      </c>
      <c r="EV72" s="4" t="s">
        <v>57</v>
      </c>
      <c r="EW72" s="4" t="s">
        <v>57</v>
      </c>
      <c r="EX72" s="4" t="s">
        <v>57</v>
      </c>
      <c r="EY72" s="4" t="s">
        <v>57</v>
      </c>
      <c r="EZ72" s="4">
        <v>10.0143166666667</v>
      </c>
      <c r="FA72" s="4">
        <v>328292.97867339099</v>
      </c>
      <c r="FB72" s="4">
        <v>14.376200000000001</v>
      </c>
      <c r="FC72" s="4">
        <v>88061.054106863099</v>
      </c>
      <c r="FD72" s="4">
        <v>0.26829517476529002</v>
      </c>
      <c r="FE72" s="4" t="s">
        <v>57</v>
      </c>
      <c r="FF72" s="4" t="s">
        <v>57</v>
      </c>
      <c r="FG72" s="4" t="s">
        <v>57</v>
      </c>
      <c r="FH72" s="4">
        <v>14.428983333333299</v>
      </c>
      <c r="FI72" s="4">
        <v>328224.51683635602</v>
      </c>
      <c r="FJ72" s="4">
        <v>14.428983333333299</v>
      </c>
      <c r="FK72" s="4">
        <v>1033.4222214485101</v>
      </c>
      <c r="FL72" s="4">
        <v>3.1485223328510301E-3</v>
      </c>
      <c r="FM72" s="4">
        <v>0.202294324458243</v>
      </c>
      <c r="FN72" s="4">
        <v>0.202294324458243</v>
      </c>
      <c r="FO72" s="4" t="s">
        <v>57</v>
      </c>
      <c r="FP72" s="4">
        <v>14.428983333333299</v>
      </c>
      <c r="FQ72" s="4">
        <v>328224.51683635602</v>
      </c>
      <c r="FR72" s="4">
        <v>14.481783333333301</v>
      </c>
      <c r="FS72" s="4">
        <v>604.70048361753697</v>
      </c>
      <c r="FT72" s="4">
        <v>1.84233795039456E-3</v>
      </c>
      <c r="FU72" s="4">
        <v>0.28499008379621998</v>
      </c>
      <c r="FV72" s="4">
        <v>0.28499008379621998</v>
      </c>
      <c r="FW72" s="4" t="s">
        <v>57</v>
      </c>
      <c r="FX72" s="4">
        <v>14.428983333333299</v>
      </c>
      <c r="FY72" s="4">
        <v>328224.51683635602</v>
      </c>
      <c r="FZ72" s="4">
        <v>16.484016666666701</v>
      </c>
      <c r="GA72" s="4">
        <v>1091.83049999999</v>
      </c>
      <c r="GB72" s="4">
        <v>3.32696336776292E-3</v>
      </c>
      <c r="GC72" s="4">
        <v>1.2174531413732099</v>
      </c>
      <c r="GD72" s="4">
        <v>1.2174531413732099</v>
      </c>
      <c r="GE72" s="4" t="s">
        <v>57</v>
      </c>
      <c r="GF72" s="4">
        <v>17.125016666666699</v>
      </c>
      <c r="GG72" s="4">
        <v>328176.29150336899</v>
      </c>
      <c r="GH72" s="4">
        <v>17.0345333333333</v>
      </c>
      <c r="GI72" s="4">
        <v>265.741604042554</v>
      </c>
      <c r="GJ72" s="4">
        <v>8.0975259615859597E-4</v>
      </c>
      <c r="GK72" s="4">
        <v>1.4625047259230499</v>
      </c>
      <c r="GL72" s="4">
        <v>1.4625047259230499</v>
      </c>
      <c r="GM72" s="4" t="s">
        <v>57</v>
      </c>
      <c r="GN72" s="4">
        <v>17.125016666666699</v>
      </c>
      <c r="GO72" s="4">
        <v>328176.29150336899</v>
      </c>
      <c r="GP72" s="4">
        <v>19.0216666666667</v>
      </c>
      <c r="GQ72" s="4">
        <v>443.88445258522103</v>
      </c>
      <c r="GR72" s="4">
        <v>1.3525792815556399E-3</v>
      </c>
      <c r="GS72" s="4">
        <v>0.21624421824376899</v>
      </c>
      <c r="GT72" s="4">
        <v>0.21624421824376899</v>
      </c>
      <c r="GU72" s="4" t="s">
        <v>57</v>
      </c>
      <c r="GV72" s="4">
        <v>17.125016666666699</v>
      </c>
      <c r="GW72" s="4">
        <v>328176.29150336899</v>
      </c>
      <c r="GX72" s="4">
        <v>19.070699999999999</v>
      </c>
      <c r="GY72" s="4">
        <v>0</v>
      </c>
      <c r="GZ72" s="4">
        <v>0</v>
      </c>
      <c r="HA72" s="4">
        <v>0.37716143925808698</v>
      </c>
      <c r="HB72" s="4">
        <v>0.37716143925808698</v>
      </c>
      <c r="HC72" s="4" t="s">
        <v>57</v>
      </c>
      <c r="HD72" s="4">
        <v>17.125016666666699</v>
      </c>
      <c r="HE72" s="4">
        <v>328176.29150336899</v>
      </c>
      <c r="HF72" s="4">
        <v>19.4213666666667</v>
      </c>
      <c r="HG72" s="4">
        <v>549.45662062967494</v>
      </c>
      <c r="HH72" s="4">
        <v>1.67427274564115E-3</v>
      </c>
      <c r="HI72" s="4">
        <v>0.42600544400802498</v>
      </c>
      <c r="HJ72" s="4">
        <v>0.42600544400802498</v>
      </c>
      <c r="HK72" s="4" t="s">
        <v>57</v>
      </c>
      <c r="HL72" s="4">
        <v>17.125016666666699</v>
      </c>
      <c r="HM72" s="4">
        <v>328176.29150336899</v>
      </c>
    </row>
    <row r="73" spans="1:221" x14ac:dyDescent="0.2">
      <c r="A73" s="2"/>
      <c r="B73" s="2"/>
      <c r="C73" s="2" t="s">
        <v>55</v>
      </c>
      <c r="D73" s="2" t="s">
        <v>81</v>
      </c>
      <c r="E73" s="2" t="s">
        <v>106</v>
      </c>
      <c r="F73" s="2" t="s">
        <v>57</v>
      </c>
      <c r="G73" s="3">
        <v>42529.673611111102</v>
      </c>
      <c r="H73" s="4">
        <v>3.2649666666666701</v>
      </c>
      <c r="I73" s="4">
        <v>132048.67305565</v>
      </c>
      <c r="J73" s="4">
        <v>0</v>
      </c>
      <c r="K73" s="4">
        <v>0</v>
      </c>
      <c r="L73" s="4">
        <v>0</v>
      </c>
      <c r="M73" s="4" t="s">
        <v>57</v>
      </c>
      <c r="N73" s="4">
        <v>3.9605333333333301</v>
      </c>
      <c r="O73" s="4">
        <v>25719.684493716199</v>
      </c>
      <c r="P73" s="4">
        <v>9.4161154232489705E-2</v>
      </c>
      <c r="Q73" s="4" t="s">
        <v>196</v>
      </c>
      <c r="R73" s="4" t="s">
        <v>196</v>
      </c>
      <c r="S73" s="4" t="s">
        <v>57</v>
      </c>
      <c r="T73" s="4">
        <v>4.9209333333333296</v>
      </c>
      <c r="U73" s="4">
        <v>273145.38254504302</v>
      </c>
      <c r="V73" s="4">
        <v>4.9531166666666699</v>
      </c>
      <c r="W73" s="4">
        <v>2659.1775340756899</v>
      </c>
      <c r="X73" s="4">
        <v>9.7353925931263994E-3</v>
      </c>
      <c r="Y73" s="4">
        <v>8.7866092478745799</v>
      </c>
      <c r="Z73" s="4">
        <v>8.7866092478745799</v>
      </c>
      <c r="AA73" s="4" t="s">
        <v>57</v>
      </c>
      <c r="AB73" s="4">
        <v>4.9209333333333296</v>
      </c>
      <c r="AC73" s="4">
        <v>273145.38254504302</v>
      </c>
      <c r="AD73" s="4">
        <v>6.0199666666666696</v>
      </c>
      <c r="AE73" s="4">
        <v>1510.0082346157899</v>
      </c>
      <c r="AF73" s="4">
        <v>5.52822171309004E-3</v>
      </c>
      <c r="AG73" s="4">
        <v>8.1355944050583702</v>
      </c>
      <c r="AH73" s="4">
        <v>8.1355944050583702</v>
      </c>
      <c r="AI73" s="4" t="s">
        <v>57</v>
      </c>
      <c r="AJ73" s="4">
        <v>4.9209333333333296</v>
      </c>
      <c r="AK73" s="4">
        <v>273145.38254504302</v>
      </c>
      <c r="AL73" s="4">
        <v>6.1610666666666702</v>
      </c>
      <c r="AM73" s="4">
        <v>1487.3325661981401</v>
      </c>
      <c r="AN73" s="4">
        <v>5.4452048661407203E-3</v>
      </c>
      <c r="AO73" s="4">
        <v>10.8556993883657</v>
      </c>
      <c r="AP73" s="4">
        <v>10.8556993883657</v>
      </c>
      <c r="AQ73" s="4" t="s">
        <v>57</v>
      </c>
      <c r="AR73" s="4">
        <v>4.9209333333333296</v>
      </c>
      <c r="AS73" s="4">
        <v>273145.38254504302</v>
      </c>
      <c r="AT73" s="4">
        <v>6.6208499999999999</v>
      </c>
      <c r="AU73" s="4">
        <v>141243.31900000101</v>
      </c>
      <c r="AV73" s="4">
        <v>0.61594938577185199</v>
      </c>
      <c r="AW73" s="4" t="s">
        <v>196</v>
      </c>
      <c r="AX73" s="4" t="s">
        <v>196</v>
      </c>
      <c r="AY73" s="4" t="s">
        <v>57</v>
      </c>
      <c r="AZ73" s="4">
        <v>10.0142666666667</v>
      </c>
      <c r="BA73" s="4">
        <v>229309.943743198</v>
      </c>
      <c r="BB73" s="4">
        <v>7.4077666666666699</v>
      </c>
      <c r="BC73" s="4">
        <v>1722.60743856214</v>
      </c>
      <c r="BD73" s="4">
        <v>1.1863611447168101E-2</v>
      </c>
      <c r="BE73" s="4">
        <v>10.7531267476111</v>
      </c>
      <c r="BF73" s="4">
        <v>10.7531267476111</v>
      </c>
      <c r="BG73" s="4" t="s">
        <v>57</v>
      </c>
      <c r="BH73" s="4">
        <v>7.62995</v>
      </c>
      <c r="BI73" s="4">
        <v>145200.93196185501</v>
      </c>
      <c r="BJ73" s="4">
        <v>7.6808833333333304</v>
      </c>
      <c r="BK73" s="4">
        <v>1431.0580119050001</v>
      </c>
      <c r="BL73" s="4">
        <v>9.8557081732846604E-3</v>
      </c>
      <c r="BM73" s="4">
        <v>8.7653289067615301</v>
      </c>
      <c r="BN73" s="4">
        <v>8.7653289067615301</v>
      </c>
      <c r="BO73" s="4" t="s">
        <v>57</v>
      </c>
      <c r="BP73" s="4">
        <v>7.62995</v>
      </c>
      <c r="BQ73" s="4">
        <v>145200.93196185501</v>
      </c>
      <c r="BR73" s="4">
        <v>8.5372333333333295</v>
      </c>
      <c r="BS73" s="4">
        <v>1489.0860769230801</v>
      </c>
      <c r="BT73" s="4">
        <v>1.0255347929269999E-2</v>
      </c>
      <c r="BU73" s="4">
        <v>8.0755647292447197</v>
      </c>
      <c r="BV73" s="4">
        <v>8.0755647292447197</v>
      </c>
      <c r="BW73" s="4" t="s">
        <v>57</v>
      </c>
      <c r="BX73" s="4">
        <v>7.62995</v>
      </c>
      <c r="BY73" s="4">
        <v>145200.93196185501</v>
      </c>
      <c r="BZ73" s="4">
        <v>8.8890333333333302</v>
      </c>
      <c r="CA73" s="4">
        <v>0</v>
      </c>
      <c r="CB73" s="4">
        <v>0</v>
      </c>
      <c r="CC73" s="4">
        <v>93.368584965426706</v>
      </c>
      <c r="CD73" s="4">
        <v>93.368584965426706</v>
      </c>
      <c r="CE73" s="4" t="s">
        <v>57</v>
      </c>
      <c r="CF73" s="4">
        <v>10.0142666666667</v>
      </c>
      <c r="CG73" s="4">
        <v>229309.943743198</v>
      </c>
      <c r="CH73" s="4">
        <v>9.8613999999999997</v>
      </c>
      <c r="CI73" s="4">
        <v>94.915941758632897</v>
      </c>
      <c r="CJ73" s="4">
        <v>4.13919868494357E-4</v>
      </c>
      <c r="CK73" s="4">
        <v>0.104021911083375</v>
      </c>
      <c r="CL73" s="4">
        <v>0.104021911083375</v>
      </c>
      <c r="CM73" s="4" t="s">
        <v>57</v>
      </c>
      <c r="CN73" s="4">
        <v>10.0142666666667</v>
      </c>
      <c r="CO73" s="4">
        <v>229309.943743198</v>
      </c>
      <c r="CP73" s="4">
        <v>10.0513333333333</v>
      </c>
      <c r="CQ73" s="4">
        <v>2408.1893159869501</v>
      </c>
      <c r="CR73" s="4">
        <v>1.0501896588853799E-2</v>
      </c>
      <c r="CS73" s="4">
        <v>10.3865683043765</v>
      </c>
      <c r="CT73" s="4">
        <v>10.3865683043765</v>
      </c>
      <c r="CU73" s="4" t="s">
        <v>57</v>
      </c>
      <c r="CV73" s="4">
        <v>10.0142666666667</v>
      </c>
      <c r="CW73" s="4">
        <v>229309.943743198</v>
      </c>
      <c r="CX73" s="4">
        <v>10.106916666666701</v>
      </c>
      <c r="CY73" s="4">
        <v>148676.53550163601</v>
      </c>
      <c r="CZ73" s="4">
        <v>0.64836497307826002</v>
      </c>
      <c r="DA73" s="4" t="s">
        <v>57</v>
      </c>
      <c r="DB73" s="4" t="s">
        <v>57</v>
      </c>
      <c r="DC73" s="4" t="s">
        <v>57</v>
      </c>
      <c r="DD73" s="4">
        <v>10.0142666666667</v>
      </c>
      <c r="DE73" s="4">
        <v>229309.943743198</v>
      </c>
      <c r="DF73" s="4">
        <v>10.13935</v>
      </c>
      <c r="DG73" s="4">
        <v>1744.44999999999</v>
      </c>
      <c r="DH73" s="4">
        <v>7.6073892458566397E-3</v>
      </c>
      <c r="DI73" s="4">
        <v>11.1851731843061</v>
      </c>
      <c r="DJ73" s="4">
        <v>11.1851731843061</v>
      </c>
      <c r="DK73" s="4" t="s">
        <v>57</v>
      </c>
      <c r="DL73" s="4">
        <v>10.0142666666667</v>
      </c>
      <c r="DM73" s="4">
        <v>229309.943743198</v>
      </c>
      <c r="DN73" s="4">
        <v>11.992416666666699</v>
      </c>
      <c r="DO73" s="4">
        <v>2025.16691665698</v>
      </c>
      <c r="DP73" s="4">
        <v>8.5740756584030998E-3</v>
      </c>
      <c r="DQ73" s="4">
        <v>8.5380601475124607</v>
      </c>
      <c r="DR73" s="4">
        <v>8.5380601475124607</v>
      </c>
      <c r="DS73" s="4" t="s">
        <v>57</v>
      </c>
      <c r="DT73" s="4">
        <v>14.428933333333299</v>
      </c>
      <c r="DU73" s="4">
        <v>236196.52978828101</v>
      </c>
      <c r="DV73" s="4">
        <v>12.29355</v>
      </c>
      <c r="DW73" s="4">
        <v>149871.20723077</v>
      </c>
      <c r="DX73" s="4">
        <v>0.65357482882909601</v>
      </c>
      <c r="DY73" s="4">
        <v>55674443.531616397</v>
      </c>
      <c r="DZ73" s="4">
        <v>55674443.531616397</v>
      </c>
      <c r="EA73" s="4" t="s">
        <v>57</v>
      </c>
      <c r="EB73" s="4">
        <v>10.0142666666667</v>
      </c>
      <c r="EC73" s="4">
        <v>229309.943743198</v>
      </c>
      <c r="ED73" s="4">
        <v>12.3213333333333</v>
      </c>
      <c r="EE73" s="4">
        <v>2848.0262818665101</v>
      </c>
      <c r="EF73" s="4">
        <v>1.20578667452032E-2</v>
      </c>
      <c r="EG73" s="4">
        <v>12.731863085680899</v>
      </c>
      <c r="EH73" s="4">
        <v>12.731863085680899</v>
      </c>
      <c r="EI73" s="4" t="s">
        <v>57</v>
      </c>
      <c r="EJ73" s="4">
        <v>14.428933333333299</v>
      </c>
      <c r="EK73" s="4">
        <v>236196.52978828101</v>
      </c>
      <c r="EL73" s="4">
        <v>12.69065</v>
      </c>
      <c r="EM73" s="4">
        <v>138463.720563574</v>
      </c>
      <c r="EN73" s="4">
        <v>0.58622250160782796</v>
      </c>
      <c r="EO73" s="4">
        <v>110542516.071991</v>
      </c>
      <c r="EP73" s="4">
        <v>110542516.071991</v>
      </c>
      <c r="EQ73" s="4" t="s">
        <v>57</v>
      </c>
      <c r="ER73" s="4">
        <v>14.428933333333299</v>
      </c>
      <c r="ES73" s="4">
        <v>236196.52978828101</v>
      </c>
      <c r="ET73" s="4" t="s">
        <v>57</v>
      </c>
      <c r="EU73" s="4" t="s">
        <v>57</v>
      </c>
      <c r="EV73" s="4" t="s">
        <v>57</v>
      </c>
      <c r="EW73" s="4" t="s">
        <v>57</v>
      </c>
      <c r="EX73" s="4" t="s">
        <v>57</v>
      </c>
      <c r="EY73" s="4" t="s">
        <v>57</v>
      </c>
      <c r="EZ73" s="4">
        <v>10.0142666666667</v>
      </c>
      <c r="FA73" s="4">
        <v>229309.943743198</v>
      </c>
      <c r="FB73" s="4">
        <v>14.3723833333333</v>
      </c>
      <c r="FC73" s="4">
        <v>132460.67741502501</v>
      </c>
      <c r="FD73" s="4">
        <v>0.56080704290515604</v>
      </c>
      <c r="FE73" s="4" t="s">
        <v>57</v>
      </c>
      <c r="FF73" s="4" t="s">
        <v>57</v>
      </c>
      <c r="FG73" s="4" t="s">
        <v>57</v>
      </c>
      <c r="FH73" s="4">
        <v>14.428933333333299</v>
      </c>
      <c r="FI73" s="4">
        <v>236196.52978828101</v>
      </c>
      <c r="FJ73" s="4">
        <v>14.417633333333301</v>
      </c>
      <c r="FK73" s="4">
        <v>2503.8146819103399</v>
      </c>
      <c r="FL73" s="4">
        <v>1.06005565964694E-2</v>
      </c>
      <c r="FM73" s="4">
        <v>11.3268813854864</v>
      </c>
      <c r="FN73" s="4">
        <v>11.3268813854864</v>
      </c>
      <c r="FO73" s="4" t="s">
        <v>57</v>
      </c>
      <c r="FP73" s="4">
        <v>14.428933333333299</v>
      </c>
      <c r="FQ73" s="4">
        <v>236196.52978828101</v>
      </c>
      <c r="FR73" s="4">
        <v>14.481733333333301</v>
      </c>
      <c r="FS73" s="4">
        <v>2346.1809931224102</v>
      </c>
      <c r="FT73" s="4">
        <v>9.9331730031150707E-3</v>
      </c>
      <c r="FU73" s="4">
        <v>9.0093681866423605</v>
      </c>
      <c r="FV73" s="4">
        <v>9.0093681866423605</v>
      </c>
      <c r="FW73" s="4" t="s">
        <v>57</v>
      </c>
      <c r="FX73" s="4">
        <v>14.428933333333299</v>
      </c>
      <c r="FY73" s="4">
        <v>236196.52978828101</v>
      </c>
      <c r="FZ73" s="4">
        <v>16.4613333333333</v>
      </c>
      <c r="GA73" s="4">
        <v>3073.8270000000398</v>
      </c>
      <c r="GB73" s="4">
        <v>1.6666629083440899E-2</v>
      </c>
      <c r="GC73" s="4">
        <v>7.8983178338186999</v>
      </c>
      <c r="GD73" s="4">
        <v>7.8983178338186999</v>
      </c>
      <c r="GE73" s="4" t="s">
        <v>57</v>
      </c>
      <c r="GF73" s="4">
        <v>17.1099</v>
      </c>
      <c r="GG73" s="4">
        <v>184430.03588854201</v>
      </c>
      <c r="GH73" s="4">
        <v>17.011849999999999</v>
      </c>
      <c r="GI73" s="4">
        <v>1124.20083634651</v>
      </c>
      <c r="GJ73" s="4">
        <v>6.0955409509647696E-3</v>
      </c>
      <c r="GK73" s="4">
        <v>8.2944530834237096</v>
      </c>
      <c r="GL73" s="4">
        <v>8.2944530834237096</v>
      </c>
      <c r="GM73" s="4" t="s">
        <v>57</v>
      </c>
      <c r="GN73" s="4">
        <v>17.1099</v>
      </c>
      <c r="GO73" s="4">
        <v>184430.03588854201</v>
      </c>
      <c r="GP73" s="4">
        <v>19.0518</v>
      </c>
      <c r="GQ73" s="4">
        <v>1509.21958185433</v>
      </c>
      <c r="GR73" s="4">
        <v>8.1831550624779995E-3</v>
      </c>
      <c r="GS73" s="4">
        <v>5.56173568526488</v>
      </c>
      <c r="GT73" s="4">
        <v>5.56173568526488</v>
      </c>
      <c r="GU73" s="4" t="s">
        <v>57</v>
      </c>
      <c r="GV73" s="4">
        <v>17.1099</v>
      </c>
      <c r="GW73" s="4">
        <v>184430.03588854201</v>
      </c>
      <c r="GX73" s="4">
        <v>19.104583333333299</v>
      </c>
      <c r="GY73" s="4">
        <v>1314.3512922667001</v>
      </c>
      <c r="GZ73" s="4">
        <v>7.1265576994248804E-3</v>
      </c>
      <c r="HA73" s="4">
        <v>5.9680174371493901</v>
      </c>
      <c r="HB73" s="4">
        <v>5.9680174371493901</v>
      </c>
      <c r="HC73" s="4" t="s">
        <v>57</v>
      </c>
      <c r="HD73" s="4">
        <v>17.1099</v>
      </c>
      <c r="HE73" s="4">
        <v>184430.03588854201</v>
      </c>
      <c r="HF73" s="4">
        <v>19.440166666666698</v>
      </c>
      <c r="HG73" s="4">
        <v>1799.3753662105501</v>
      </c>
      <c r="HH73" s="4">
        <v>9.7564117338131001E-3</v>
      </c>
      <c r="HI73" s="4">
        <v>7.0702104565820703</v>
      </c>
      <c r="HJ73" s="4">
        <v>7.0702104565820703</v>
      </c>
      <c r="HK73" s="4" t="s">
        <v>57</v>
      </c>
      <c r="HL73" s="4">
        <v>17.1099</v>
      </c>
      <c r="HM73" s="4">
        <v>184430.03588854201</v>
      </c>
    </row>
    <row r="74" spans="1:221" x14ac:dyDescent="0.2">
      <c r="A74" s="2"/>
      <c r="B74" s="2"/>
      <c r="C74" s="2" t="s">
        <v>189</v>
      </c>
      <c r="D74" s="2" t="s">
        <v>9</v>
      </c>
      <c r="E74" s="2" t="s">
        <v>106</v>
      </c>
      <c r="F74" s="2" t="s">
        <v>57</v>
      </c>
      <c r="G74" s="3">
        <v>42529.694444444402</v>
      </c>
      <c r="H74" s="4">
        <v>3.2675000000000001</v>
      </c>
      <c r="I74" s="4">
        <v>173006.44280553199</v>
      </c>
      <c r="J74" s="4">
        <v>0</v>
      </c>
      <c r="K74" s="4">
        <v>0</v>
      </c>
      <c r="L74" s="4">
        <v>0</v>
      </c>
      <c r="M74" s="4" t="s">
        <v>57</v>
      </c>
      <c r="N74" s="4">
        <v>4.0348499999999996</v>
      </c>
      <c r="O74" s="4">
        <v>2479.1579999999899</v>
      </c>
      <c r="P74" s="4">
        <v>6.8347913934399401E-3</v>
      </c>
      <c r="Q74" s="4" t="s">
        <v>196</v>
      </c>
      <c r="R74" s="4" t="s">
        <v>196</v>
      </c>
      <c r="S74" s="4" t="s">
        <v>57</v>
      </c>
      <c r="T74" s="4">
        <v>4.9210000000000003</v>
      </c>
      <c r="U74" s="4">
        <v>362726.213177406</v>
      </c>
      <c r="V74" s="4">
        <v>4.9531666666666698</v>
      </c>
      <c r="W74" s="4">
        <v>11483.2350764325</v>
      </c>
      <c r="X74" s="4">
        <v>3.1658134039560401E-2</v>
      </c>
      <c r="Y74" s="4">
        <v>33.913045982742098</v>
      </c>
      <c r="Z74" s="4">
        <v>33.913045982742098</v>
      </c>
      <c r="AA74" s="4" t="s">
        <v>57</v>
      </c>
      <c r="AB74" s="4">
        <v>4.9210000000000003</v>
      </c>
      <c r="AC74" s="4">
        <v>362726.213177406</v>
      </c>
      <c r="AD74" s="4">
        <v>6.0076499999999999</v>
      </c>
      <c r="AE74" s="4">
        <v>8215.8041636693306</v>
      </c>
      <c r="AF74" s="4">
        <v>2.2650152829321601E-2</v>
      </c>
      <c r="AG74" s="4">
        <v>40.498556165932797</v>
      </c>
      <c r="AH74" s="4">
        <v>40.498556165932797</v>
      </c>
      <c r="AI74" s="4" t="s">
        <v>57</v>
      </c>
      <c r="AJ74" s="4">
        <v>4.9210000000000003</v>
      </c>
      <c r="AK74" s="4">
        <v>362726.213177406</v>
      </c>
      <c r="AL74" s="4">
        <v>6.1536833333333298</v>
      </c>
      <c r="AM74" s="4">
        <v>4722.5711081443396</v>
      </c>
      <c r="AN74" s="4">
        <v>1.3019657627651501E-2</v>
      </c>
      <c r="AO74" s="4">
        <v>25.8208492152046</v>
      </c>
      <c r="AP74" s="4">
        <v>25.8208492152046</v>
      </c>
      <c r="AQ74" s="4" t="s">
        <v>57</v>
      </c>
      <c r="AR74" s="4">
        <v>4.9210000000000003</v>
      </c>
      <c r="AS74" s="4">
        <v>362726.213177406</v>
      </c>
      <c r="AT74" s="4">
        <v>6.6208999999999998</v>
      </c>
      <c r="AU74" s="4">
        <v>67985.628500000297</v>
      </c>
      <c r="AV74" s="4">
        <v>0.18888450804902901</v>
      </c>
      <c r="AW74" s="4" t="s">
        <v>196</v>
      </c>
      <c r="AX74" s="4" t="s">
        <v>196</v>
      </c>
      <c r="AY74" s="4" t="s">
        <v>57</v>
      </c>
      <c r="AZ74" s="4">
        <v>10.014333333333299</v>
      </c>
      <c r="BA74" s="4">
        <v>359932.26338262297</v>
      </c>
      <c r="BB74" s="4">
        <v>7.3985666666666701</v>
      </c>
      <c r="BC74" s="4">
        <v>1799.84695592035</v>
      </c>
      <c r="BD74" s="4">
        <v>8.7201784539280604E-3</v>
      </c>
      <c r="BE74" s="4">
        <v>7.8653229523321802</v>
      </c>
      <c r="BF74" s="4">
        <v>7.8653229523321802</v>
      </c>
      <c r="BG74" s="4" t="s">
        <v>57</v>
      </c>
      <c r="BH74" s="4">
        <v>7.6300166666666698</v>
      </c>
      <c r="BI74" s="4">
        <v>206400.24346171401</v>
      </c>
      <c r="BJ74" s="4">
        <v>7.6809333333333303</v>
      </c>
      <c r="BK74" s="4">
        <v>6539.4445317916297</v>
      </c>
      <c r="BL74" s="4">
        <v>3.16833179172323E-2</v>
      </c>
      <c r="BM74" s="4">
        <v>33.789738098622699</v>
      </c>
      <c r="BN74" s="4">
        <v>33.789738098622699</v>
      </c>
      <c r="BO74" s="4" t="s">
        <v>57</v>
      </c>
      <c r="BP74" s="4">
        <v>7.6300166666666698</v>
      </c>
      <c r="BQ74" s="4">
        <v>206400.24346171401</v>
      </c>
      <c r="BR74" s="4">
        <v>8.5187666666666697</v>
      </c>
      <c r="BS74" s="4">
        <v>7517.5545754147897</v>
      </c>
      <c r="BT74" s="4">
        <v>3.6422217577515799E-2</v>
      </c>
      <c r="BU74" s="4">
        <v>34.028783693523003</v>
      </c>
      <c r="BV74" s="4">
        <v>34.028783693523003</v>
      </c>
      <c r="BW74" s="4" t="s">
        <v>57</v>
      </c>
      <c r="BX74" s="4">
        <v>7.6300166666666698</v>
      </c>
      <c r="BY74" s="4">
        <v>206400.24346171401</v>
      </c>
      <c r="BZ74" s="4">
        <v>8.6761499999999998</v>
      </c>
      <c r="CA74" s="4">
        <v>969.85756760374704</v>
      </c>
      <c r="CB74" s="4">
        <v>2.6945557991636601E-3</v>
      </c>
      <c r="CC74" s="4">
        <v>411.43325199686001</v>
      </c>
      <c r="CD74" s="4">
        <v>411.43325199686001</v>
      </c>
      <c r="CE74" s="4" t="s">
        <v>57</v>
      </c>
      <c r="CF74" s="4">
        <v>10.014333333333299</v>
      </c>
      <c r="CG74" s="4">
        <v>359932.26338262297</v>
      </c>
      <c r="CH74" s="4">
        <v>9.84755</v>
      </c>
      <c r="CI74" s="4">
        <v>2443.47774364119</v>
      </c>
      <c r="CJ74" s="4">
        <v>6.78871552296404E-3</v>
      </c>
      <c r="CK74" s="4">
        <v>192.219603196734</v>
      </c>
      <c r="CL74" s="4">
        <v>192.219603196734</v>
      </c>
      <c r="CM74" s="4" t="s">
        <v>57</v>
      </c>
      <c r="CN74" s="4">
        <v>10.014333333333299</v>
      </c>
      <c r="CO74" s="4">
        <v>359932.26338262297</v>
      </c>
      <c r="CP74" s="4">
        <v>10.0513833333333</v>
      </c>
      <c r="CQ74" s="4">
        <v>36797.5401810443</v>
      </c>
      <c r="CR74" s="4">
        <v>0.10223462557988899</v>
      </c>
      <c r="CS74" s="4">
        <v>98.530603256059294</v>
      </c>
      <c r="CT74" s="4">
        <v>98.530603256059294</v>
      </c>
      <c r="CU74" s="4" t="s">
        <v>57</v>
      </c>
      <c r="CV74" s="4">
        <v>10.014333333333299</v>
      </c>
      <c r="CW74" s="4">
        <v>359932.26338262297</v>
      </c>
      <c r="CX74" s="4">
        <v>10.1069833333333</v>
      </c>
      <c r="CY74" s="4">
        <v>116515.362019373</v>
      </c>
      <c r="CZ74" s="4">
        <v>0.32371469266013603</v>
      </c>
      <c r="DA74" s="4" t="s">
        <v>57</v>
      </c>
      <c r="DB74" s="4" t="s">
        <v>57</v>
      </c>
      <c r="DC74" s="4" t="s">
        <v>57</v>
      </c>
      <c r="DD74" s="4">
        <v>10.014333333333299</v>
      </c>
      <c r="DE74" s="4">
        <v>359932.26338262297</v>
      </c>
      <c r="DF74" s="4">
        <v>10.1347666666667</v>
      </c>
      <c r="DG74" s="4">
        <v>2602.3145</v>
      </c>
      <c r="DH74" s="4">
        <v>7.2300117681688199E-3</v>
      </c>
      <c r="DI74" s="4">
        <v>10.641163673020801</v>
      </c>
      <c r="DJ74" s="4">
        <v>10.641163673020801</v>
      </c>
      <c r="DK74" s="4" t="s">
        <v>57</v>
      </c>
      <c r="DL74" s="4">
        <v>10.014333333333299</v>
      </c>
      <c r="DM74" s="4">
        <v>359932.26338262297</v>
      </c>
      <c r="DN74" s="4">
        <v>11.978583333333299</v>
      </c>
      <c r="DO74" s="4">
        <v>4094.62141802212</v>
      </c>
      <c r="DP74" s="4">
        <v>1.1601779998642901E-2</v>
      </c>
      <c r="DQ74" s="4">
        <v>12.0492572715196</v>
      </c>
      <c r="DR74" s="4">
        <v>12.0492572715196</v>
      </c>
      <c r="DS74" s="4" t="s">
        <v>57</v>
      </c>
      <c r="DT74" s="4">
        <v>14.429</v>
      </c>
      <c r="DU74" s="4">
        <v>352930.44847437902</v>
      </c>
      <c r="DV74" s="4">
        <v>12.2936</v>
      </c>
      <c r="DW74" s="4">
        <v>122706.5385</v>
      </c>
      <c r="DX74" s="4">
        <v>0.34091564158992299</v>
      </c>
      <c r="DY74" s="4">
        <v>29040415.371396799</v>
      </c>
      <c r="DZ74" s="4">
        <v>29040415.371396799</v>
      </c>
      <c r="EA74" s="4" t="s">
        <v>57</v>
      </c>
      <c r="EB74" s="4">
        <v>10.014333333333299</v>
      </c>
      <c r="EC74" s="4">
        <v>359932.26338262297</v>
      </c>
      <c r="ED74" s="4">
        <v>12.326033333333299</v>
      </c>
      <c r="EE74" s="4">
        <v>3331.6990000000201</v>
      </c>
      <c r="EF74" s="4">
        <v>9.4401007745351598E-3</v>
      </c>
      <c r="EG74" s="4">
        <v>10.1467271885278</v>
      </c>
      <c r="EH74" s="4">
        <v>10.1467271885278</v>
      </c>
      <c r="EI74" s="4" t="s">
        <v>57</v>
      </c>
      <c r="EJ74" s="4">
        <v>14.429</v>
      </c>
      <c r="EK74" s="4">
        <v>352930.44847437902</v>
      </c>
      <c r="EL74" s="4">
        <v>12.68695</v>
      </c>
      <c r="EM74" s="4">
        <v>102407.25686578</v>
      </c>
      <c r="EN74" s="4">
        <v>0.29016271423578899</v>
      </c>
      <c r="EO74" s="4">
        <v>54707163.396261498</v>
      </c>
      <c r="EP74" s="4">
        <v>54707163.396261498</v>
      </c>
      <c r="EQ74" s="4" t="s">
        <v>57</v>
      </c>
      <c r="ER74" s="4">
        <v>14.429</v>
      </c>
      <c r="ES74" s="4">
        <v>352930.44847437902</v>
      </c>
      <c r="ET74" s="4" t="s">
        <v>57</v>
      </c>
      <c r="EU74" s="4" t="s">
        <v>57</v>
      </c>
      <c r="EV74" s="4" t="s">
        <v>57</v>
      </c>
      <c r="EW74" s="4" t="s">
        <v>57</v>
      </c>
      <c r="EX74" s="4" t="s">
        <v>57</v>
      </c>
      <c r="EY74" s="4" t="s">
        <v>57</v>
      </c>
      <c r="EZ74" s="4">
        <v>10.014333333333299</v>
      </c>
      <c r="FA74" s="4">
        <v>359932.26338262297</v>
      </c>
      <c r="FB74" s="4">
        <v>14.3724333333333</v>
      </c>
      <c r="FC74" s="4">
        <v>119103.576219379</v>
      </c>
      <c r="FD74" s="4">
        <v>0.33747039036793602</v>
      </c>
      <c r="FE74" s="4" t="s">
        <v>57</v>
      </c>
      <c r="FF74" s="4" t="s">
        <v>57</v>
      </c>
      <c r="FG74" s="4" t="s">
        <v>57</v>
      </c>
      <c r="FH74" s="4">
        <v>14.429</v>
      </c>
      <c r="FI74" s="4">
        <v>352930.44847437902</v>
      </c>
      <c r="FJ74" s="4">
        <v>14.413916666666699</v>
      </c>
      <c r="FK74" s="4">
        <v>2586.1884620273399</v>
      </c>
      <c r="FL74" s="4">
        <v>7.3277567101583804E-3</v>
      </c>
      <c r="FM74" s="4">
        <v>6.4411621334507103</v>
      </c>
      <c r="FN74" s="4">
        <v>6.4411621334507103</v>
      </c>
      <c r="FO74" s="4" t="s">
        <v>57</v>
      </c>
      <c r="FP74" s="4">
        <v>14.429</v>
      </c>
      <c r="FQ74" s="4">
        <v>352930.44847437902</v>
      </c>
      <c r="FR74" s="4">
        <v>14.481783333333301</v>
      </c>
      <c r="FS74" s="4">
        <v>2023.3749879004199</v>
      </c>
      <c r="FT74" s="4">
        <v>5.7330700613871998E-3</v>
      </c>
      <c r="FU74" s="4">
        <v>4.4803812655470896</v>
      </c>
      <c r="FV74" s="4">
        <v>4.4803812655470896</v>
      </c>
      <c r="FW74" s="4" t="s">
        <v>57</v>
      </c>
      <c r="FX74" s="4">
        <v>14.429</v>
      </c>
      <c r="FY74" s="4">
        <v>352930.44847437902</v>
      </c>
      <c r="FZ74" s="4">
        <v>16.499099999999999</v>
      </c>
      <c r="GA74" s="4">
        <v>3770.9202482758401</v>
      </c>
      <c r="GB74" s="4">
        <v>1.14903317428029E-2</v>
      </c>
      <c r="GC74" s="4">
        <v>5.3058883923504698</v>
      </c>
      <c r="GD74" s="4">
        <v>5.3058883923504698</v>
      </c>
      <c r="GE74" s="4" t="s">
        <v>57</v>
      </c>
      <c r="GF74" s="4">
        <v>17.109950000000001</v>
      </c>
      <c r="GG74" s="4">
        <v>328182.01708038599</v>
      </c>
      <c r="GH74" s="4">
        <v>17.008133333333301</v>
      </c>
      <c r="GI74" s="4">
        <v>1511.65268419269</v>
      </c>
      <c r="GJ74" s="4">
        <v>4.60614112144487E-3</v>
      </c>
      <c r="GK74" s="4">
        <v>6.3693849505504003</v>
      </c>
      <c r="GL74" s="4">
        <v>6.3693849505504003</v>
      </c>
      <c r="GM74" s="4" t="s">
        <v>57</v>
      </c>
      <c r="GN74" s="4">
        <v>17.109950000000001</v>
      </c>
      <c r="GO74" s="4">
        <v>328182.01708038599</v>
      </c>
      <c r="GP74" s="4">
        <v>18.991516666666701</v>
      </c>
      <c r="GQ74" s="4">
        <v>1887.7341538461701</v>
      </c>
      <c r="GR74" s="4">
        <v>5.7520950435982704E-3</v>
      </c>
      <c r="GS74" s="4">
        <v>3.6592298053018602</v>
      </c>
      <c r="GT74" s="4">
        <v>3.6592298053018602</v>
      </c>
      <c r="GU74" s="4" t="s">
        <v>57</v>
      </c>
      <c r="GV74" s="4">
        <v>17.109950000000001</v>
      </c>
      <c r="GW74" s="4">
        <v>328182.01708038599</v>
      </c>
      <c r="GX74" s="4">
        <v>19.274316666666699</v>
      </c>
      <c r="GY74" s="4">
        <v>81.205500000002601</v>
      </c>
      <c r="GZ74" s="4">
        <v>2.47440431753187E-4</v>
      </c>
      <c r="HA74" s="4">
        <v>0.57128093991122297</v>
      </c>
      <c r="HB74" s="4">
        <v>0.57128093991122297</v>
      </c>
      <c r="HC74" s="4" t="s">
        <v>57</v>
      </c>
      <c r="HD74" s="4">
        <v>17.109950000000001</v>
      </c>
      <c r="HE74" s="4">
        <v>328182.01708038599</v>
      </c>
      <c r="HF74" s="4">
        <v>19.3949833333333</v>
      </c>
      <c r="HG74" s="4">
        <v>1758.80682170719</v>
      </c>
      <c r="HH74" s="4">
        <v>5.3592419150632004E-3</v>
      </c>
      <c r="HI74" s="4">
        <v>3.4553632244775501</v>
      </c>
      <c r="HJ74" s="4">
        <v>3.4553632244775501</v>
      </c>
      <c r="HK74" s="4" t="s">
        <v>57</v>
      </c>
      <c r="HL74" s="4">
        <v>17.109950000000001</v>
      </c>
      <c r="HM74" s="4">
        <v>328182.01708038599</v>
      </c>
    </row>
  </sheetData>
  <mergeCells count="54">
    <mergeCell ref="A1:G1"/>
    <mergeCell ref="H1:M1"/>
    <mergeCell ref="N1:S1"/>
    <mergeCell ref="T1:U1"/>
    <mergeCell ref="V1:AA1"/>
    <mergeCell ref="AB1:AC1"/>
    <mergeCell ref="AD1:AI1"/>
    <mergeCell ref="AJ1:AK1"/>
    <mergeCell ref="AL1:AQ1"/>
    <mergeCell ref="AR1:AS1"/>
    <mergeCell ref="AT1:AY1"/>
    <mergeCell ref="AZ1:BA1"/>
    <mergeCell ref="BB1:BG1"/>
    <mergeCell ref="BH1:BI1"/>
    <mergeCell ref="BJ1:BO1"/>
    <mergeCell ref="BP1:BQ1"/>
    <mergeCell ref="BR1:BW1"/>
    <mergeCell ref="BX1:BY1"/>
    <mergeCell ref="BZ1:CE1"/>
    <mergeCell ref="CF1:CG1"/>
    <mergeCell ref="CH1:CM1"/>
    <mergeCell ref="CN1:CO1"/>
    <mergeCell ref="CP1:CU1"/>
    <mergeCell ref="CV1:CW1"/>
    <mergeCell ref="CX1:DC1"/>
    <mergeCell ref="DD1:DE1"/>
    <mergeCell ref="DF1:DK1"/>
    <mergeCell ref="DL1:DM1"/>
    <mergeCell ref="DN1:DS1"/>
    <mergeCell ref="DT1:DU1"/>
    <mergeCell ref="DV1:EA1"/>
    <mergeCell ref="EB1:EC1"/>
    <mergeCell ref="ED1:EI1"/>
    <mergeCell ref="EJ1:EK1"/>
    <mergeCell ref="EL1:EQ1"/>
    <mergeCell ref="ER1:ES1"/>
    <mergeCell ref="ET1:EY1"/>
    <mergeCell ref="EZ1:FA1"/>
    <mergeCell ref="FB1:FG1"/>
    <mergeCell ref="FH1:FI1"/>
    <mergeCell ref="FJ1:FO1"/>
    <mergeCell ref="FP1:FQ1"/>
    <mergeCell ref="FR1:FW1"/>
    <mergeCell ref="FX1:FY1"/>
    <mergeCell ref="FZ1:GE1"/>
    <mergeCell ref="GX1:HC1"/>
    <mergeCell ref="HD1:HE1"/>
    <mergeCell ref="HF1:HK1"/>
    <mergeCell ref="HL1:HM1"/>
    <mergeCell ref="GF1:GG1"/>
    <mergeCell ref="GH1:GM1"/>
    <mergeCell ref="GN1:GO1"/>
    <mergeCell ref="GP1:GU1"/>
    <mergeCell ref="GV1:G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146"/>
  <sheetViews>
    <sheetView tabSelected="1" zoomScaleNormal="100" workbookViewId="0">
      <pane xSplit="4" ySplit="2" topLeftCell="LC127" activePane="bottomRight" state="frozen"/>
      <selection pane="topRight" activeCell="E1" sqref="E1"/>
      <selection pane="bottomLeft" activeCell="A3" sqref="A3"/>
      <selection pane="bottomRight" activeCell="LI142" sqref="LI142"/>
    </sheetView>
  </sheetViews>
  <sheetFormatPr defaultRowHeight="12.75" x14ac:dyDescent="0.2"/>
  <cols>
    <col min="3" max="3" width="31.42578125" bestFit="1" customWidth="1"/>
    <col min="7" max="7" width="21.140625" bestFit="1" customWidth="1"/>
    <col min="10" max="10" width="25.28515625" customWidth="1"/>
    <col min="11" max="11" width="40.5703125" bestFit="1" customWidth="1"/>
    <col min="17" max="17" width="28.5703125" bestFit="1" customWidth="1"/>
    <col min="18" max="18" width="10.5703125" customWidth="1"/>
    <col min="24" max="24" width="28.5703125" bestFit="1" customWidth="1"/>
    <col min="25" max="25" width="40.5703125" bestFit="1" customWidth="1"/>
    <col min="31" max="31" width="28.5703125" bestFit="1" customWidth="1"/>
    <col min="32" max="32" width="40.5703125" bestFit="1" customWidth="1"/>
    <col min="38" max="38" width="28.5703125" bestFit="1" customWidth="1"/>
    <col min="39" max="39" width="40.5703125" bestFit="1" customWidth="1"/>
    <col min="45" max="45" width="28.5703125" bestFit="1" customWidth="1"/>
    <col min="46" max="46" width="40.5703125" bestFit="1" customWidth="1"/>
    <col min="179" max="179" width="11.85546875" customWidth="1"/>
    <col min="192" max="192" width="12" bestFit="1" customWidth="1"/>
    <col min="193" max="193" width="12" customWidth="1"/>
    <col min="194" max="194" width="11.28515625" customWidth="1"/>
    <col min="234" max="241" width="0" hidden="1" customWidth="1"/>
  </cols>
  <sheetData>
    <row r="1" spans="1:331" s="6" customFormat="1" x14ac:dyDescent="0.2">
      <c r="A1" s="25" t="s">
        <v>106</v>
      </c>
      <c r="B1" s="27"/>
      <c r="C1" s="27"/>
      <c r="D1" s="27"/>
      <c r="E1" s="27"/>
      <c r="F1" s="27"/>
      <c r="G1" s="15" t="s">
        <v>64</v>
      </c>
      <c r="H1" s="9"/>
      <c r="I1" s="9"/>
      <c r="J1" s="9"/>
      <c r="K1" s="9"/>
      <c r="L1" s="28" t="s">
        <v>96</v>
      </c>
      <c r="M1" s="30"/>
      <c r="N1" s="28" t="s">
        <v>17</v>
      </c>
      <c r="O1" s="29"/>
      <c r="P1" s="29"/>
      <c r="Q1" s="9"/>
      <c r="R1" s="9"/>
      <c r="S1" s="28" t="s">
        <v>123</v>
      </c>
      <c r="T1" s="30"/>
      <c r="U1" s="28" t="s">
        <v>6</v>
      </c>
      <c r="V1" s="29"/>
      <c r="W1" s="29"/>
      <c r="X1" s="29"/>
      <c r="Y1" s="29"/>
      <c r="Z1" s="28" t="s">
        <v>123</v>
      </c>
      <c r="AA1" s="30"/>
      <c r="AB1" s="28" t="s">
        <v>125</v>
      </c>
      <c r="AC1" s="29"/>
      <c r="AD1" s="29"/>
      <c r="AE1" s="9"/>
      <c r="AF1" s="9"/>
      <c r="AG1" s="28" t="s">
        <v>123</v>
      </c>
      <c r="AH1" s="30"/>
      <c r="AI1" s="28" t="s">
        <v>44</v>
      </c>
      <c r="AJ1" s="29"/>
      <c r="AK1" s="29"/>
      <c r="AL1" s="9"/>
      <c r="AM1" s="9"/>
      <c r="AN1" s="28" t="s">
        <v>186</v>
      </c>
      <c r="AO1" s="30"/>
      <c r="AP1" s="28" t="s">
        <v>192</v>
      </c>
      <c r="AQ1" s="29"/>
      <c r="AR1" s="29"/>
      <c r="AS1" s="9"/>
      <c r="AT1" s="9"/>
      <c r="AU1" s="28" t="s">
        <v>186</v>
      </c>
      <c r="AV1" s="30"/>
      <c r="AW1" s="25" t="s">
        <v>67</v>
      </c>
      <c r="AX1" s="27"/>
      <c r="AY1" s="27"/>
      <c r="AZ1" s="27"/>
      <c r="BA1" s="27"/>
      <c r="BB1" s="27"/>
      <c r="BC1" s="27"/>
      <c r="BD1" s="26"/>
      <c r="BE1" s="5"/>
      <c r="BF1" s="5"/>
      <c r="BG1" s="5"/>
      <c r="BH1" s="5"/>
      <c r="BI1" s="5"/>
      <c r="BJ1" s="5"/>
      <c r="BK1" s="25" t="s">
        <v>96</v>
      </c>
      <c r="BL1" s="26"/>
      <c r="BM1" s="25" t="s">
        <v>87</v>
      </c>
      <c r="BN1" s="27"/>
      <c r="BO1" s="27"/>
      <c r="BP1" s="27"/>
      <c r="BQ1" s="27"/>
      <c r="BR1" s="27"/>
      <c r="BS1" s="27"/>
      <c r="BT1" s="26"/>
      <c r="BU1" s="5"/>
      <c r="BV1" s="5"/>
      <c r="BW1" s="5"/>
      <c r="BX1" s="5"/>
      <c r="BY1" s="5"/>
      <c r="BZ1" s="5"/>
      <c r="CA1" s="25" t="s">
        <v>96</v>
      </c>
      <c r="CB1" s="26"/>
      <c r="CC1" s="25" t="s">
        <v>19</v>
      </c>
      <c r="CD1" s="27"/>
      <c r="CE1" s="27"/>
      <c r="CF1" s="27"/>
      <c r="CG1" s="27"/>
      <c r="CH1" s="27"/>
      <c r="CI1" s="27"/>
      <c r="CJ1" s="26"/>
      <c r="CK1" s="5"/>
      <c r="CL1" s="5"/>
      <c r="CM1" s="5"/>
      <c r="CN1" s="5"/>
      <c r="CO1" s="5"/>
      <c r="CP1" s="5"/>
      <c r="CQ1" s="25" t="s">
        <v>96</v>
      </c>
      <c r="CR1" s="26"/>
      <c r="CS1" s="25" t="s">
        <v>89</v>
      </c>
      <c r="CT1" s="27"/>
      <c r="CU1" s="27"/>
      <c r="CV1" s="27"/>
      <c r="CW1" s="27"/>
      <c r="CX1" s="27"/>
      <c r="CY1" s="27"/>
      <c r="CZ1" s="26"/>
      <c r="DA1" s="5"/>
      <c r="DB1" s="5"/>
      <c r="DC1" s="5"/>
      <c r="DD1" s="5"/>
      <c r="DE1" s="5"/>
      <c r="DF1" s="5"/>
      <c r="DG1" s="25" t="s">
        <v>72</v>
      </c>
      <c r="DH1" s="26"/>
      <c r="DI1" s="25" t="s">
        <v>53</v>
      </c>
      <c r="DJ1" s="27"/>
      <c r="DK1" s="27"/>
      <c r="DL1" s="27"/>
      <c r="DM1" s="27"/>
      <c r="DN1" s="27"/>
      <c r="DO1" s="27"/>
      <c r="DP1" s="26"/>
      <c r="DQ1" s="5"/>
      <c r="DR1" s="5"/>
      <c r="DS1" s="5"/>
      <c r="DT1" s="5"/>
      <c r="DU1" s="5"/>
      <c r="DV1" s="5"/>
      <c r="DW1" s="25" t="s">
        <v>72</v>
      </c>
      <c r="DX1" s="26"/>
      <c r="DY1" s="25" t="s">
        <v>100</v>
      </c>
      <c r="DZ1" s="27"/>
      <c r="EA1" s="27"/>
      <c r="EB1" s="27"/>
      <c r="EC1" s="27"/>
      <c r="ED1" s="27"/>
      <c r="EE1" s="26"/>
      <c r="EF1" s="5"/>
      <c r="EG1" s="5"/>
      <c r="EH1" s="5"/>
      <c r="EI1" s="5"/>
      <c r="EJ1" s="5"/>
      <c r="EK1" s="5"/>
      <c r="EL1" s="25" t="s">
        <v>72</v>
      </c>
      <c r="EM1" s="26"/>
      <c r="EN1" s="25" t="s">
        <v>8</v>
      </c>
      <c r="EO1" s="27"/>
      <c r="EP1" s="27"/>
      <c r="EQ1" s="27"/>
      <c r="ER1" s="27"/>
      <c r="ES1" s="27"/>
      <c r="ET1" s="26"/>
      <c r="EU1" s="5"/>
      <c r="EV1" s="5"/>
      <c r="EW1" s="5"/>
      <c r="EX1" s="5"/>
      <c r="EY1" s="5"/>
      <c r="EZ1" s="5"/>
      <c r="FA1" s="25" t="s">
        <v>123</v>
      </c>
      <c r="FB1" s="26"/>
      <c r="FC1" s="25" t="s">
        <v>26</v>
      </c>
      <c r="FD1" s="27"/>
      <c r="FE1" s="27"/>
      <c r="FF1" s="27"/>
      <c r="FG1" s="27"/>
      <c r="FH1" s="27"/>
      <c r="FI1" s="26"/>
      <c r="FJ1" s="5"/>
      <c r="FK1" s="5"/>
      <c r="FL1" s="5"/>
      <c r="FM1" s="5"/>
      <c r="FN1" s="5"/>
      <c r="FO1" s="5"/>
      <c r="FP1" s="25" t="s">
        <v>123</v>
      </c>
      <c r="FQ1" s="26"/>
      <c r="FR1" s="25" t="s">
        <v>48</v>
      </c>
      <c r="FS1" s="27"/>
      <c r="FT1" s="27"/>
      <c r="FU1" s="27"/>
      <c r="FV1" s="27"/>
      <c r="FW1" s="27"/>
      <c r="FX1" s="26"/>
      <c r="FY1" s="5"/>
      <c r="FZ1" s="5"/>
      <c r="GA1" s="5"/>
      <c r="GB1" s="5"/>
      <c r="GC1" s="5"/>
      <c r="GD1" s="5"/>
      <c r="GE1" s="25" t="s">
        <v>123</v>
      </c>
      <c r="GF1" s="26"/>
      <c r="GG1" s="25" t="s">
        <v>65</v>
      </c>
      <c r="GH1" s="27"/>
      <c r="GI1" s="27"/>
      <c r="GJ1" s="27"/>
      <c r="GK1" s="27"/>
      <c r="GL1" s="27"/>
      <c r="GM1" s="26"/>
      <c r="GN1" s="5"/>
      <c r="GO1" s="5"/>
      <c r="GP1" s="5"/>
      <c r="GQ1" s="5"/>
      <c r="GR1" s="5"/>
      <c r="GS1" s="5"/>
      <c r="GT1" s="25" t="s">
        <v>123</v>
      </c>
      <c r="GU1" s="26"/>
      <c r="GV1" s="25" t="s">
        <v>2</v>
      </c>
      <c r="GW1" s="27"/>
      <c r="GX1" s="27"/>
      <c r="GY1" s="27"/>
      <c r="GZ1" s="27"/>
      <c r="HA1" s="27"/>
      <c r="HB1" s="26"/>
      <c r="HC1" s="5"/>
      <c r="HD1" s="5"/>
      <c r="HE1" s="5"/>
      <c r="HF1" s="5"/>
      <c r="HG1" s="5"/>
      <c r="HH1" s="5"/>
      <c r="HI1" s="25" t="s">
        <v>186</v>
      </c>
      <c r="HJ1" s="26"/>
      <c r="HK1" s="25" t="s">
        <v>28</v>
      </c>
      <c r="HL1" s="27"/>
      <c r="HM1" s="27"/>
      <c r="HN1" s="27"/>
      <c r="HO1" s="27"/>
      <c r="HP1" s="27"/>
      <c r="HQ1" s="26"/>
      <c r="HR1" s="5"/>
      <c r="HS1" s="5"/>
      <c r="HT1" s="5"/>
      <c r="HU1" s="5"/>
      <c r="HV1" s="5"/>
      <c r="HW1" s="5"/>
      <c r="HX1" s="25" t="s">
        <v>186</v>
      </c>
      <c r="HY1" s="26"/>
      <c r="HZ1" s="25" t="s">
        <v>25</v>
      </c>
      <c r="IA1" s="27"/>
      <c r="IB1" s="27"/>
      <c r="IC1" s="27"/>
      <c r="ID1" s="27"/>
      <c r="IE1" s="26"/>
      <c r="IF1" s="25" t="s">
        <v>123</v>
      </c>
      <c r="IG1" s="26"/>
      <c r="IH1" s="25" t="s">
        <v>103</v>
      </c>
      <c r="II1" s="27"/>
      <c r="IJ1" s="27"/>
      <c r="IK1" s="27"/>
      <c r="IL1" s="27"/>
      <c r="IM1" s="27"/>
      <c r="IN1" s="26"/>
      <c r="IO1" s="5"/>
      <c r="IP1" s="5"/>
      <c r="IQ1" s="5"/>
      <c r="IR1" s="5"/>
      <c r="IS1" s="5"/>
      <c r="IT1" s="5"/>
      <c r="IU1" s="25" t="s">
        <v>186</v>
      </c>
      <c r="IV1" s="26"/>
      <c r="IW1" s="25" t="s">
        <v>170</v>
      </c>
      <c r="IX1" s="27"/>
      <c r="IY1" s="27"/>
      <c r="IZ1" s="27"/>
      <c r="JA1" s="27"/>
      <c r="JB1" s="27"/>
      <c r="JC1" s="26"/>
      <c r="JD1" s="5"/>
      <c r="JE1" s="5"/>
      <c r="JF1" s="5"/>
      <c r="JG1" s="5"/>
      <c r="JH1" s="5"/>
      <c r="JI1" s="5"/>
      <c r="JJ1" s="25" t="s">
        <v>186</v>
      </c>
      <c r="JK1" s="26"/>
      <c r="JL1" s="25" t="s">
        <v>82</v>
      </c>
      <c r="JM1" s="27"/>
      <c r="JN1" s="27"/>
      <c r="JO1" s="27"/>
      <c r="JP1" s="27"/>
      <c r="JQ1" s="27"/>
      <c r="JR1" s="26"/>
      <c r="JS1" s="5"/>
      <c r="JT1" s="5"/>
      <c r="JU1" s="5"/>
      <c r="JV1" s="5"/>
      <c r="JW1" s="5"/>
      <c r="JX1" s="5"/>
      <c r="JY1" s="25" t="s">
        <v>118</v>
      </c>
      <c r="JZ1" s="26"/>
      <c r="KA1" s="25" t="s">
        <v>39</v>
      </c>
      <c r="KB1" s="27"/>
      <c r="KC1" s="27"/>
      <c r="KD1" s="27"/>
      <c r="KE1" s="27"/>
      <c r="KF1" s="27"/>
      <c r="KG1" s="26"/>
      <c r="KH1" s="5"/>
      <c r="KI1" s="5"/>
      <c r="KJ1" s="5"/>
      <c r="KK1" s="5"/>
      <c r="KL1" s="5"/>
      <c r="KM1" s="5"/>
      <c r="KN1" s="25" t="s">
        <v>118</v>
      </c>
      <c r="KO1" s="26"/>
      <c r="KP1" s="25" t="s">
        <v>62</v>
      </c>
      <c r="KQ1" s="27"/>
      <c r="KR1" s="27"/>
      <c r="KS1" s="27"/>
      <c r="KT1" s="27"/>
      <c r="KU1" s="27"/>
      <c r="KV1" s="26"/>
      <c r="KW1" s="5"/>
      <c r="KX1" s="5"/>
      <c r="KY1" s="5"/>
      <c r="KZ1" s="5"/>
      <c r="LA1" s="5"/>
      <c r="LB1" s="5"/>
      <c r="LC1" s="25" t="s">
        <v>118</v>
      </c>
      <c r="LD1" s="26"/>
      <c r="LE1" s="25" t="s">
        <v>68</v>
      </c>
      <c r="LF1" s="27"/>
      <c r="LG1" s="27"/>
      <c r="LH1" s="27"/>
      <c r="LI1" s="27"/>
      <c r="LJ1" s="27"/>
      <c r="LK1" s="26"/>
      <c r="LL1" s="5"/>
      <c r="LM1" s="5"/>
      <c r="LN1" s="5"/>
      <c r="LO1" s="5"/>
      <c r="LP1" s="5"/>
      <c r="LQ1" s="5"/>
      <c r="LR1" s="25" t="s">
        <v>118</v>
      </c>
      <c r="LS1" s="26"/>
    </row>
    <row r="2" spans="1:331" s="6" customFormat="1" ht="94.5" x14ac:dyDescent="0.2">
      <c r="A2" s="7" t="s">
        <v>57</v>
      </c>
      <c r="B2" s="7" t="s">
        <v>57</v>
      </c>
      <c r="C2" s="7" t="s">
        <v>115</v>
      </c>
      <c r="D2" s="7" t="s">
        <v>193</v>
      </c>
      <c r="E2" s="7" t="s">
        <v>166</v>
      </c>
      <c r="F2" s="7" t="s">
        <v>66</v>
      </c>
      <c r="G2" s="8" t="s">
        <v>76</v>
      </c>
      <c r="H2" s="8" t="s">
        <v>136</v>
      </c>
      <c r="I2" s="8" t="s">
        <v>63</v>
      </c>
      <c r="J2" s="8" t="s">
        <v>207</v>
      </c>
      <c r="K2" s="8" t="s">
        <v>208</v>
      </c>
      <c r="L2" s="8" t="s">
        <v>76</v>
      </c>
      <c r="M2" s="8" t="s">
        <v>136</v>
      </c>
      <c r="N2" s="8" t="s">
        <v>76</v>
      </c>
      <c r="O2" s="8" t="s">
        <v>136</v>
      </c>
      <c r="P2" s="8" t="s">
        <v>63</v>
      </c>
      <c r="Q2" s="8" t="s">
        <v>207</v>
      </c>
      <c r="R2" s="8" t="s">
        <v>208</v>
      </c>
      <c r="S2" s="8" t="s">
        <v>76</v>
      </c>
      <c r="T2" s="8" t="s">
        <v>136</v>
      </c>
      <c r="U2" s="8" t="s">
        <v>76</v>
      </c>
      <c r="V2" s="8" t="s">
        <v>136</v>
      </c>
      <c r="W2" s="8" t="s">
        <v>63</v>
      </c>
      <c r="X2" s="8" t="s">
        <v>207</v>
      </c>
      <c r="Y2" s="8" t="s">
        <v>208</v>
      </c>
      <c r="Z2" s="8" t="s">
        <v>76</v>
      </c>
      <c r="AA2" s="8" t="s">
        <v>136</v>
      </c>
      <c r="AB2" s="8" t="s">
        <v>76</v>
      </c>
      <c r="AC2" s="8" t="s">
        <v>136</v>
      </c>
      <c r="AD2" s="8" t="s">
        <v>63</v>
      </c>
      <c r="AE2" s="8" t="s">
        <v>207</v>
      </c>
      <c r="AF2" s="8" t="s">
        <v>208</v>
      </c>
      <c r="AG2" s="8" t="s">
        <v>76</v>
      </c>
      <c r="AH2" s="8" t="s">
        <v>136</v>
      </c>
      <c r="AI2" s="8" t="s">
        <v>76</v>
      </c>
      <c r="AJ2" s="8" t="s">
        <v>136</v>
      </c>
      <c r="AK2" s="8" t="s">
        <v>63</v>
      </c>
      <c r="AL2" s="8" t="s">
        <v>207</v>
      </c>
      <c r="AM2" s="8" t="s">
        <v>208</v>
      </c>
      <c r="AN2" s="8" t="s">
        <v>76</v>
      </c>
      <c r="AO2" s="8" t="s">
        <v>136</v>
      </c>
      <c r="AP2" s="8" t="s">
        <v>76</v>
      </c>
      <c r="AQ2" s="8" t="s">
        <v>136</v>
      </c>
      <c r="AR2" s="8" t="s">
        <v>63</v>
      </c>
      <c r="AS2" s="8" t="s">
        <v>207</v>
      </c>
      <c r="AT2" s="8" t="s">
        <v>208</v>
      </c>
      <c r="AU2" s="8" t="s">
        <v>76</v>
      </c>
      <c r="AV2" s="8" t="s">
        <v>136</v>
      </c>
      <c r="AW2" s="7" t="s">
        <v>76</v>
      </c>
      <c r="AX2" s="7" t="s">
        <v>136</v>
      </c>
      <c r="AY2" s="7" t="s">
        <v>63</v>
      </c>
      <c r="AZ2" s="7" t="s">
        <v>5</v>
      </c>
      <c r="BA2" s="16" t="s">
        <v>244</v>
      </c>
      <c r="BB2" s="16" t="s">
        <v>210</v>
      </c>
      <c r="BC2" s="16" t="s">
        <v>209</v>
      </c>
      <c r="BD2" s="7" t="s">
        <v>14</v>
      </c>
      <c r="BE2" s="17" t="s">
        <v>211</v>
      </c>
      <c r="BF2" s="7"/>
      <c r="BG2" s="7"/>
      <c r="BH2" s="7"/>
      <c r="BI2" s="7"/>
      <c r="BJ2" s="7"/>
      <c r="BK2" s="7" t="s">
        <v>76</v>
      </c>
      <c r="BL2" s="7" t="s">
        <v>136</v>
      </c>
      <c r="BM2" s="7" t="s">
        <v>76</v>
      </c>
      <c r="BN2" s="7" t="s">
        <v>136</v>
      </c>
      <c r="BO2" s="7" t="s">
        <v>63</v>
      </c>
      <c r="BP2" s="7" t="s">
        <v>5</v>
      </c>
      <c r="BQ2" s="16" t="s">
        <v>244</v>
      </c>
      <c r="BR2" s="16" t="s">
        <v>210</v>
      </c>
      <c r="BS2" s="16" t="s">
        <v>209</v>
      </c>
      <c r="BT2" s="7" t="s">
        <v>14</v>
      </c>
      <c r="BU2" s="17" t="s">
        <v>211</v>
      </c>
      <c r="BV2" s="7"/>
      <c r="BW2" s="7"/>
      <c r="BX2" s="7"/>
      <c r="BY2" s="7"/>
      <c r="BZ2" s="7"/>
      <c r="CA2" s="7" t="s">
        <v>76</v>
      </c>
      <c r="CB2" s="7" t="s">
        <v>136</v>
      </c>
      <c r="CC2" s="7" t="s">
        <v>76</v>
      </c>
      <c r="CD2" s="7" t="s">
        <v>136</v>
      </c>
      <c r="CE2" s="7" t="s">
        <v>63</v>
      </c>
      <c r="CF2" s="7" t="s">
        <v>5</v>
      </c>
      <c r="CG2" s="16" t="s">
        <v>244</v>
      </c>
      <c r="CH2" s="16" t="s">
        <v>210</v>
      </c>
      <c r="CI2" s="16" t="s">
        <v>209</v>
      </c>
      <c r="CJ2" s="7" t="s">
        <v>14</v>
      </c>
      <c r="CK2" s="17" t="s">
        <v>211</v>
      </c>
      <c r="CL2" s="7"/>
      <c r="CM2" s="7"/>
      <c r="CN2" s="7"/>
      <c r="CO2" s="7"/>
      <c r="CP2" s="7"/>
      <c r="CQ2" s="7" t="s">
        <v>76</v>
      </c>
      <c r="CR2" s="7" t="s">
        <v>136</v>
      </c>
      <c r="CS2" s="7" t="s">
        <v>76</v>
      </c>
      <c r="CT2" s="7" t="s">
        <v>136</v>
      </c>
      <c r="CU2" s="7" t="s">
        <v>63</v>
      </c>
      <c r="CV2" s="7" t="s">
        <v>5</v>
      </c>
      <c r="CW2" s="16" t="s">
        <v>244</v>
      </c>
      <c r="CX2" s="16" t="s">
        <v>210</v>
      </c>
      <c r="CY2" s="16" t="s">
        <v>209</v>
      </c>
      <c r="CZ2" s="7" t="s">
        <v>14</v>
      </c>
      <c r="DA2" s="17" t="s">
        <v>211</v>
      </c>
      <c r="DB2" s="7"/>
      <c r="DC2" s="7"/>
      <c r="DD2" s="7"/>
      <c r="DE2" s="7"/>
      <c r="DF2" s="7"/>
      <c r="DG2" s="7" t="s">
        <v>76</v>
      </c>
      <c r="DH2" s="7" t="s">
        <v>136</v>
      </c>
      <c r="DI2" s="7" t="s">
        <v>76</v>
      </c>
      <c r="DJ2" s="7" t="s">
        <v>136</v>
      </c>
      <c r="DK2" s="7" t="s">
        <v>63</v>
      </c>
      <c r="DL2" s="7" t="s">
        <v>5</v>
      </c>
      <c r="DM2" s="16" t="s">
        <v>244</v>
      </c>
      <c r="DN2" s="16" t="s">
        <v>210</v>
      </c>
      <c r="DO2" s="16" t="s">
        <v>209</v>
      </c>
      <c r="DP2" s="7" t="s">
        <v>14</v>
      </c>
      <c r="DQ2" s="17" t="s">
        <v>211</v>
      </c>
      <c r="DR2" s="7"/>
      <c r="DS2" s="7"/>
      <c r="DT2" s="7"/>
      <c r="DU2" s="7"/>
      <c r="DV2" s="7"/>
      <c r="DW2" s="7" t="s">
        <v>76</v>
      </c>
      <c r="DX2" s="7" t="s">
        <v>136</v>
      </c>
      <c r="DY2" s="7" t="s">
        <v>76</v>
      </c>
      <c r="DZ2" s="7" t="s">
        <v>136</v>
      </c>
      <c r="EA2" s="7" t="s">
        <v>63</v>
      </c>
      <c r="EB2" s="7" t="s">
        <v>5</v>
      </c>
      <c r="EC2" s="16" t="s">
        <v>244</v>
      </c>
      <c r="ED2" s="16" t="s">
        <v>209</v>
      </c>
      <c r="EE2" s="7" t="s">
        <v>14</v>
      </c>
      <c r="EF2" s="17" t="s">
        <v>211</v>
      </c>
      <c r="EG2" s="7"/>
      <c r="EH2" s="7"/>
      <c r="EI2" s="7"/>
      <c r="EJ2" s="7"/>
      <c r="EK2" s="7"/>
      <c r="EL2" s="7" t="s">
        <v>76</v>
      </c>
      <c r="EM2" s="7" t="s">
        <v>136</v>
      </c>
      <c r="EN2" s="7" t="s">
        <v>76</v>
      </c>
      <c r="EO2" s="7" t="s">
        <v>136</v>
      </c>
      <c r="EP2" s="7" t="s">
        <v>63</v>
      </c>
      <c r="EQ2" s="7" t="s">
        <v>5</v>
      </c>
      <c r="ER2" s="16" t="s">
        <v>244</v>
      </c>
      <c r="ES2" s="16" t="s">
        <v>209</v>
      </c>
      <c r="ET2" s="7" t="s">
        <v>14</v>
      </c>
      <c r="EU2" s="17" t="s">
        <v>211</v>
      </c>
      <c r="EV2" s="7"/>
      <c r="EW2" s="7"/>
      <c r="EX2" s="7"/>
      <c r="EY2" s="7"/>
      <c r="EZ2" s="7"/>
      <c r="FA2" s="7" t="s">
        <v>76</v>
      </c>
      <c r="FB2" s="7" t="s">
        <v>136</v>
      </c>
      <c r="FC2" s="7" t="s">
        <v>76</v>
      </c>
      <c r="FD2" s="7" t="s">
        <v>136</v>
      </c>
      <c r="FE2" s="7" t="s">
        <v>63</v>
      </c>
      <c r="FF2" s="7" t="s">
        <v>5</v>
      </c>
      <c r="FG2" s="16" t="s">
        <v>244</v>
      </c>
      <c r="FH2" s="16" t="s">
        <v>209</v>
      </c>
      <c r="FI2" s="7" t="s">
        <v>14</v>
      </c>
      <c r="FJ2" s="17" t="s">
        <v>211</v>
      </c>
      <c r="FK2" s="7"/>
      <c r="FL2" s="7"/>
      <c r="FM2" s="7"/>
      <c r="FN2" s="7"/>
      <c r="FO2" s="7"/>
      <c r="FP2" s="7" t="s">
        <v>76</v>
      </c>
      <c r="FQ2" s="7" t="s">
        <v>136</v>
      </c>
      <c r="FR2" s="7" t="s">
        <v>76</v>
      </c>
      <c r="FS2" s="7" t="s">
        <v>136</v>
      </c>
      <c r="FT2" s="7" t="s">
        <v>63</v>
      </c>
      <c r="FU2" s="7" t="s">
        <v>5</v>
      </c>
      <c r="FV2" s="16" t="s">
        <v>244</v>
      </c>
      <c r="FW2" s="16" t="s">
        <v>209</v>
      </c>
      <c r="FX2" s="7" t="s">
        <v>14</v>
      </c>
      <c r="FY2" s="17" t="s">
        <v>211</v>
      </c>
      <c r="FZ2" s="7"/>
      <c r="GA2" s="7"/>
      <c r="GB2" s="7"/>
      <c r="GC2" s="7"/>
      <c r="GD2" s="7"/>
      <c r="GE2" s="7" t="s">
        <v>76</v>
      </c>
      <c r="GF2" s="7" t="s">
        <v>136</v>
      </c>
      <c r="GG2" s="7" t="s">
        <v>76</v>
      </c>
      <c r="GH2" s="7" t="s">
        <v>136</v>
      </c>
      <c r="GI2" s="7" t="s">
        <v>63</v>
      </c>
      <c r="GJ2" s="7" t="s">
        <v>5</v>
      </c>
      <c r="GK2" s="16" t="s">
        <v>244</v>
      </c>
      <c r="GL2" s="16" t="s">
        <v>209</v>
      </c>
      <c r="GM2" s="7" t="s">
        <v>14</v>
      </c>
      <c r="GN2" s="17" t="s">
        <v>211</v>
      </c>
      <c r="GO2" s="7"/>
      <c r="GP2" s="7"/>
      <c r="GQ2" s="7"/>
      <c r="GR2" s="7"/>
      <c r="GS2" s="7"/>
      <c r="GT2" s="7" t="s">
        <v>76</v>
      </c>
      <c r="GU2" s="7" t="s">
        <v>136</v>
      </c>
      <c r="GV2" s="7" t="s">
        <v>76</v>
      </c>
      <c r="GW2" s="7" t="s">
        <v>136</v>
      </c>
      <c r="GX2" s="7" t="s">
        <v>63</v>
      </c>
      <c r="GY2" s="7" t="s">
        <v>5</v>
      </c>
      <c r="GZ2" s="16" t="s">
        <v>244</v>
      </c>
      <c r="HA2" s="7" t="s">
        <v>4</v>
      </c>
      <c r="HB2" s="7" t="s">
        <v>14</v>
      </c>
      <c r="HC2" s="17" t="s">
        <v>211</v>
      </c>
      <c r="HD2" s="7"/>
      <c r="HE2" s="7"/>
      <c r="HF2" s="7"/>
      <c r="HG2" s="7"/>
      <c r="HH2" s="7"/>
      <c r="HI2" s="7" t="s">
        <v>76</v>
      </c>
      <c r="HJ2" s="7" t="s">
        <v>136</v>
      </c>
      <c r="HK2" s="7" t="s">
        <v>76</v>
      </c>
      <c r="HL2" s="7" t="s">
        <v>136</v>
      </c>
      <c r="HM2" s="7" t="s">
        <v>63</v>
      </c>
      <c r="HN2" s="7" t="s">
        <v>5</v>
      </c>
      <c r="HO2" s="16" t="s">
        <v>244</v>
      </c>
      <c r="HP2" s="7" t="s">
        <v>4</v>
      </c>
      <c r="HQ2" s="7" t="s">
        <v>14</v>
      </c>
      <c r="HR2" s="17" t="s">
        <v>211</v>
      </c>
      <c r="HS2" s="7"/>
      <c r="HT2" s="7"/>
      <c r="HU2" s="7"/>
      <c r="HV2" s="7"/>
      <c r="HW2" s="7"/>
      <c r="HX2" s="7" t="s">
        <v>76</v>
      </c>
      <c r="HY2" s="7" t="s">
        <v>136</v>
      </c>
      <c r="HZ2" s="7" t="s">
        <v>76</v>
      </c>
      <c r="IA2" s="7" t="s">
        <v>136</v>
      </c>
      <c r="IB2" s="7" t="s">
        <v>63</v>
      </c>
      <c r="IC2" s="7" t="s">
        <v>5</v>
      </c>
      <c r="ID2" s="7" t="s">
        <v>4</v>
      </c>
      <c r="IE2" s="7" t="s">
        <v>14</v>
      </c>
      <c r="IF2" s="7" t="s">
        <v>76</v>
      </c>
      <c r="IG2" s="7" t="s">
        <v>136</v>
      </c>
      <c r="IH2" s="7" t="s">
        <v>76</v>
      </c>
      <c r="II2" s="7" t="s">
        <v>136</v>
      </c>
      <c r="IJ2" s="7" t="s">
        <v>63</v>
      </c>
      <c r="IK2" s="7" t="s">
        <v>5</v>
      </c>
      <c r="IL2" s="16" t="s">
        <v>244</v>
      </c>
      <c r="IM2" s="7" t="s">
        <v>4</v>
      </c>
      <c r="IN2" s="7" t="s">
        <v>14</v>
      </c>
      <c r="IO2" s="17" t="s">
        <v>211</v>
      </c>
      <c r="IP2" s="7"/>
      <c r="IQ2" s="7"/>
      <c r="IR2" s="7"/>
      <c r="IS2" s="7"/>
      <c r="IT2" s="7"/>
      <c r="IU2" s="7" t="s">
        <v>76</v>
      </c>
      <c r="IV2" s="7" t="s">
        <v>136</v>
      </c>
      <c r="IW2" s="7" t="s">
        <v>76</v>
      </c>
      <c r="IX2" s="7" t="s">
        <v>136</v>
      </c>
      <c r="IY2" s="7" t="s">
        <v>63</v>
      </c>
      <c r="IZ2" s="7" t="s">
        <v>5</v>
      </c>
      <c r="JA2" s="16" t="s">
        <v>244</v>
      </c>
      <c r="JB2" s="7" t="s">
        <v>4</v>
      </c>
      <c r="JC2" s="7" t="s">
        <v>14</v>
      </c>
      <c r="JD2" s="17" t="s">
        <v>211</v>
      </c>
      <c r="JE2" s="7"/>
      <c r="JF2" s="7"/>
      <c r="JG2" s="7"/>
      <c r="JH2" s="7"/>
      <c r="JI2" s="7"/>
      <c r="JJ2" s="7" t="s">
        <v>76</v>
      </c>
      <c r="JK2" s="7" t="s">
        <v>136</v>
      </c>
      <c r="JL2" s="7" t="s">
        <v>76</v>
      </c>
      <c r="JM2" s="7" t="s">
        <v>136</v>
      </c>
      <c r="JN2" s="7" t="s">
        <v>63</v>
      </c>
      <c r="JO2" s="7" t="s">
        <v>5</v>
      </c>
      <c r="JP2" s="16" t="s">
        <v>244</v>
      </c>
      <c r="JQ2" s="7" t="s">
        <v>4</v>
      </c>
      <c r="JR2" s="7" t="s">
        <v>14</v>
      </c>
      <c r="JS2" s="17" t="s">
        <v>211</v>
      </c>
      <c r="JT2" s="7"/>
      <c r="JU2" s="7"/>
      <c r="JV2" s="7"/>
      <c r="JW2" s="7"/>
      <c r="JX2" s="7"/>
      <c r="JY2" s="7" t="s">
        <v>76</v>
      </c>
      <c r="JZ2" s="7" t="s">
        <v>136</v>
      </c>
      <c r="KA2" s="7" t="s">
        <v>76</v>
      </c>
      <c r="KB2" s="7" t="s">
        <v>136</v>
      </c>
      <c r="KC2" s="7" t="s">
        <v>63</v>
      </c>
      <c r="KD2" s="7" t="s">
        <v>5</v>
      </c>
      <c r="KE2" s="16" t="s">
        <v>244</v>
      </c>
      <c r="KF2" s="7" t="s">
        <v>4</v>
      </c>
      <c r="KG2" s="7" t="s">
        <v>14</v>
      </c>
      <c r="KH2" s="17" t="s">
        <v>211</v>
      </c>
      <c r="KI2" s="7"/>
      <c r="KJ2" s="7"/>
      <c r="KK2" s="7"/>
      <c r="KL2" s="7"/>
      <c r="KM2" s="7"/>
      <c r="KN2" s="7" t="s">
        <v>76</v>
      </c>
      <c r="KO2" s="7" t="s">
        <v>136</v>
      </c>
      <c r="KP2" s="7" t="s">
        <v>76</v>
      </c>
      <c r="KQ2" s="7" t="s">
        <v>136</v>
      </c>
      <c r="KR2" s="7" t="s">
        <v>63</v>
      </c>
      <c r="KS2" s="7" t="s">
        <v>5</v>
      </c>
      <c r="KT2" s="16" t="s">
        <v>244</v>
      </c>
      <c r="KU2" s="7" t="s">
        <v>4</v>
      </c>
      <c r="KV2" s="7" t="s">
        <v>14</v>
      </c>
      <c r="KW2" s="17" t="s">
        <v>211</v>
      </c>
      <c r="KX2" s="7"/>
      <c r="KY2" s="7"/>
      <c r="KZ2" s="7"/>
      <c r="LA2" s="7"/>
      <c r="LB2" s="7"/>
      <c r="LC2" s="7" t="s">
        <v>76</v>
      </c>
      <c r="LD2" s="7" t="s">
        <v>136</v>
      </c>
      <c r="LE2" s="7" t="s">
        <v>76</v>
      </c>
      <c r="LF2" s="7" t="s">
        <v>136</v>
      </c>
      <c r="LG2" s="7" t="s">
        <v>63</v>
      </c>
      <c r="LH2" s="7" t="s">
        <v>5</v>
      </c>
      <c r="LI2" s="16" t="s">
        <v>244</v>
      </c>
      <c r="LJ2" s="7" t="s">
        <v>4</v>
      </c>
      <c r="LK2" s="7" t="s">
        <v>14</v>
      </c>
      <c r="LL2" s="17" t="s">
        <v>211</v>
      </c>
      <c r="LM2" s="7"/>
      <c r="LN2" s="7"/>
      <c r="LO2" s="7"/>
      <c r="LP2" s="7"/>
      <c r="LQ2" s="7"/>
      <c r="LR2" s="7" t="s">
        <v>76</v>
      </c>
      <c r="LS2" s="7" t="s">
        <v>136</v>
      </c>
    </row>
    <row r="3" spans="1:331" x14ac:dyDescent="0.2">
      <c r="A3" s="2"/>
      <c r="B3" s="2"/>
      <c r="C3" s="2" t="s">
        <v>27</v>
      </c>
      <c r="D3" s="2" t="s">
        <v>121</v>
      </c>
      <c r="E3" s="2" t="s">
        <v>106</v>
      </c>
      <c r="F3" s="2" t="s">
        <v>57</v>
      </c>
      <c r="G3" s="4">
        <v>4.9878833333333299</v>
      </c>
      <c r="H3" s="4">
        <v>0</v>
      </c>
      <c r="I3" s="4">
        <v>0</v>
      </c>
      <c r="J3" s="4"/>
      <c r="K3" s="4"/>
      <c r="L3" s="4">
        <v>5.4680833333333299</v>
      </c>
      <c r="M3" s="4">
        <v>1.5437228191319501</v>
      </c>
      <c r="N3" s="4">
        <v>6.76908333333333</v>
      </c>
      <c r="O3" s="4">
        <v>0</v>
      </c>
      <c r="P3" s="4">
        <v>0</v>
      </c>
      <c r="Q3" s="4"/>
      <c r="R3" s="4"/>
      <c r="S3" s="4">
        <v>10.8668</v>
      </c>
      <c r="T3" s="4">
        <v>9.7941538461539004</v>
      </c>
      <c r="U3" s="4">
        <v>10.19505</v>
      </c>
      <c r="V3" s="4">
        <v>0</v>
      </c>
      <c r="W3" s="4">
        <v>0</v>
      </c>
      <c r="X3" s="4" t="s">
        <v>57</v>
      </c>
      <c r="Y3" s="4" t="s">
        <v>57</v>
      </c>
      <c r="Z3" s="4">
        <v>10.8668</v>
      </c>
      <c r="AA3" s="4">
        <v>9.7941538461539004</v>
      </c>
      <c r="AB3" s="4">
        <v>12.585516666666701</v>
      </c>
      <c r="AC3" s="4">
        <v>0</v>
      </c>
      <c r="AD3" s="4">
        <v>0</v>
      </c>
      <c r="AE3" s="4"/>
      <c r="AF3" s="4"/>
      <c r="AG3" s="4">
        <v>10.8668</v>
      </c>
      <c r="AH3" s="4">
        <v>9.7941538461539004</v>
      </c>
      <c r="AI3" s="4">
        <v>12.7360166666667</v>
      </c>
      <c r="AJ3" s="4">
        <v>0</v>
      </c>
      <c r="AK3" s="4">
        <v>0</v>
      </c>
      <c r="AL3" s="4"/>
      <c r="AM3" s="4"/>
      <c r="AN3" s="4">
        <v>13.931316666666699</v>
      </c>
      <c r="AO3" s="4">
        <v>44.776095137729101</v>
      </c>
      <c r="AP3" s="4">
        <v>14.2216666666667</v>
      </c>
      <c r="AQ3" s="4">
        <v>0</v>
      </c>
      <c r="AR3" s="4">
        <v>0</v>
      </c>
      <c r="AS3" s="4"/>
      <c r="AT3" s="4"/>
      <c r="AU3" s="4">
        <v>13.931316666666699</v>
      </c>
      <c r="AV3" s="4">
        <v>44.776095137729101</v>
      </c>
      <c r="AW3" s="4">
        <v>4.9878833333333299</v>
      </c>
      <c r="AX3" s="4">
        <v>130.59950000000001</v>
      </c>
      <c r="AY3" s="4">
        <v>84.600355958615395</v>
      </c>
      <c r="AZ3" s="4">
        <v>96961.117192934005</v>
      </c>
      <c r="BA3" s="4" t="str">
        <f>IF(AZ3&lt;AZ$35,"LOW",IF(AZ3&gt;AZ$36,"HIGH",AZ3))</f>
        <v>HIGH</v>
      </c>
      <c r="BB3" s="4"/>
      <c r="BC3" s="4"/>
      <c r="BD3" s="4" t="s">
        <v>57</v>
      </c>
      <c r="BE3" s="4"/>
      <c r="BF3" s="4"/>
      <c r="BG3" s="4"/>
      <c r="BH3" s="4"/>
      <c r="BI3" s="4"/>
      <c r="BJ3" s="4"/>
      <c r="BK3" s="4">
        <v>5.4680833333333299</v>
      </c>
      <c r="BL3" s="4">
        <v>1.5437228191319501</v>
      </c>
      <c r="BM3" s="4">
        <v>6.0572166666666698</v>
      </c>
      <c r="BN3" s="4">
        <v>0</v>
      </c>
      <c r="BO3" s="4">
        <v>0</v>
      </c>
      <c r="BP3" s="4">
        <v>0</v>
      </c>
      <c r="BQ3" s="4" t="str">
        <f>IF(BP3&lt;BP$35,"LOW",IF(BP3&gt;BP$36,"HIGH",BP3))</f>
        <v>LOW</v>
      </c>
      <c r="BR3" s="4"/>
      <c r="BS3" s="4"/>
      <c r="BT3" s="4" t="s">
        <v>57</v>
      </c>
      <c r="BU3" s="4"/>
      <c r="BV3" s="4"/>
      <c r="BW3" s="4"/>
      <c r="BX3" s="4"/>
      <c r="BY3" s="4"/>
      <c r="BZ3" s="4"/>
      <c r="CA3" s="4">
        <v>5.4680833333333299</v>
      </c>
      <c r="CB3" s="4">
        <v>1.5437228191319501</v>
      </c>
      <c r="CC3" s="4">
        <v>6.4581999999999997</v>
      </c>
      <c r="CD3" s="4">
        <v>0</v>
      </c>
      <c r="CE3" s="4">
        <v>0</v>
      </c>
      <c r="CF3" s="4">
        <v>9.7389946697767099E-2</v>
      </c>
      <c r="CG3" s="4" t="str">
        <f>IF(CF3&lt;CF$35,"LOW",IF(CF3&gt;CF$36,"HIGH",CF3))</f>
        <v>LOW</v>
      </c>
      <c r="CH3" s="4"/>
      <c r="CI3" s="4"/>
      <c r="CJ3" s="4" t="s">
        <v>57</v>
      </c>
      <c r="CK3" s="4"/>
      <c r="CL3" s="4"/>
      <c r="CM3" s="4"/>
      <c r="CN3" s="4"/>
      <c r="CO3" s="4"/>
      <c r="CP3" s="4"/>
      <c r="CQ3" s="4">
        <v>5.4680833333333299</v>
      </c>
      <c r="CR3" s="4">
        <v>1.5437228191319501</v>
      </c>
      <c r="CS3" s="4">
        <v>7.0607166666666696</v>
      </c>
      <c r="CT3" s="4">
        <v>0</v>
      </c>
      <c r="CU3" s="4">
        <v>0</v>
      </c>
      <c r="CV3" s="4">
        <v>0</v>
      </c>
      <c r="CW3" s="4" t="str">
        <f>IF(CV3&lt;CV$35,"LOW",IF(CV3&gt;CV$36,"HIGH",CV3))</f>
        <v>LOW</v>
      </c>
      <c r="CX3" s="4"/>
      <c r="CY3" s="4"/>
      <c r="CZ3" s="4" t="s">
        <v>57</v>
      </c>
      <c r="DA3" s="4"/>
      <c r="DB3" s="4"/>
      <c r="DC3" s="4"/>
      <c r="DD3" s="4"/>
      <c r="DE3" s="4"/>
      <c r="DF3" s="4"/>
      <c r="DG3" s="4">
        <v>7.8337500000000002</v>
      </c>
      <c r="DH3" s="4">
        <v>62.755538461538499</v>
      </c>
      <c r="DI3" s="4">
        <v>7.6485833333333302</v>
      </c>
      <c r="DJ3" s="4">
        <v>30.3426153846153</v>
      </c>
      <c r="DK3" s="4">
        <v>0.483504980253044</v>
      </c>
      <c r="DL3" s="4">
        <v>551.78370503645294</v>
      </c>
      <c r="DM3" s="4">
        <f>IF(DL3&lt;DL$35,"LOW",IF(DL3&gt;DL$36,"HIGH",DL3))</f>
        <v>551.78370503645294</v>
      </c>
      <c r="DN3" s="4"/>
      <c r="DO3" s="4"/>
      <c r="DP3" s="4" t="s">
        <v>57</v>
      </c>
      <c r="DQ3" s="4"/>
      <c r="DR3" s="4"/>
      <c r="DS3" s="4"/>
      <c r="DT3" s="4"/>
      <c r="DU3" s="4"/>
      <c r="DV3" s="4"/>
      <c r="DW3" s="4">
        <v>7.8337500000000002</v>
      </c>
      <c r="DX3" s="4">
        <v>62.755538461538499</v>
      </c>
      <c r="DY3" s="4">
        <v>8.5697500000000009</v>
      </c>
      <c r="DZ3" s="4">
        <v>0</v>
      </c>
      <c r="EA3" s="4">
        <v>0</v>
      </c>
      <c r="EB3" s="4">
        <v>0</v>
      </c>
      <c r="EC3" s="4" t="str">
        <f>IF(EB3&lt;EB$35,"LOW",IF(EB3&gt;EB$36,"HIGH",EB3))</f>
        <v>LOW</v>
      </c>
      <c r="ED3" s="4"/>
      <c r="EE3" s="4" t="s">
        <v>57</v>
      </c>
      <c r="EF3" s="4"/>
      <c r="EG3" s="4"/>
      <c r="EH3" s="4"/>
      <c r="EI3" s="4"/>
      <c r="EJ3" s="4"/>
      <c r="EK3" s="4"/>
      <c r="EL3" s="4">
        <v>7.8337500000000002</v>
      </c>
      <c r="EM3" s="4">
        <v>62.755538461538499</v>
      </c>
      <c r="EN3" s="4">
        <v>9.1668833333333293</v>
      </c>
      <c r="EO3" s="4">
        <v>0</v>
      </c>
      <c r="EP3" s="4">
        <v>0</v>
      </c>
      <c r="EQ3" s="4">
        <v>93.368584965426706</v>
      </c>
      <c r="ER3" s="4" t="str">
        <f>IF(EQ3&lt;EQ$35,"LOW",IF(EQ3&gt;EQ$36,"HIGH",EQ3))</f>
        <v>LOW</v>
      </c>
      <c r="ES3" s="4"/>
      <c r="ET3" s="4" t="s">
        <v>57</v>
      </c>
      <c r="EU3" s="4"/>
      <c r="EV3" s="4"/>
      <c r="EW3" s="4"/>
      <c r="EX3" s="4"/>
      <c r="EY3" s="4"/>
      <c r="EZ3" s="4"/>
      <c r="FA3" s="4">
        <v>10.8668</v>
      </c>
      <c r="FB3" s="4">
        <v>9.7941538461539004</v>
      </c>
      <c r="FC3" s="4">
        <v>9.8985666666666692</v>
      </c>
      <c r="FD3" s="4">
        <v>32.793307692307899</v>
      </c>
      <c r="FE3" s="4">
        <v>3.34825327510918</v>
      </c>
      <c r="FF3" s="4">
        <v>100893.07983551</v>
      </c>
      <c r="FG3" s="4" t="str">
        <f>IF(FF3&lt;FF$35,"LOW",IF(FF3&gt;FF$36,"HIGH",FF3))</f>
        <v>HIGH</v>
      </c>
      <c r="FH3" s="4"/>
      <c r="FI3" s="4" t="s">
        <v>57</v>
      </c>
      <c r="FJ3" s="4"/>
      <c r="FK3" s="4"/>
      <c r="FL3" s="4"/>
      <c r="FM3" s="4"/>
      <c r="FN3" s="4"/>
      <c r="FO3" s="4"/>
      <c r="FP3" s="4">
        <v>10.8668</v>
      </c>
      <c r="FQ3" s="4">
        <v>9.7941538461539004</v>
      </c>
      <c r="FR3" s="4">
        <v>10.1070333333333</v>
      </c>
      <c r="FS3" s="4">
        <v>161.76003284563399</v>
      </c>
      <c r="FT3" s="4">
        <v>16.515978346527199</v>
      </c>
      <c r="FU3" s="4">
        <v>15870.149044571001</v>
      </c>
      <c r="FV3" s="4" t="str">
        <f>IF(FU3&lt;FU$35,"LOW",IF(FU3&gt;FU$36,"HIGH",FU3))</f>
        <v>HIGH</v>
      </c>
      <c r="FW3" s="4"/>
      <c r="FX3" s="4" t="s">
        <v>57</v>
      </c>
      <c r="FY3" s="4"/>
      <c r="FZ3" s="4"/>
      <c r="GA3" s="4"/>
      <c r="GB3" s="4"/>
      <c r="GC3" s="4"/>
      <c r="GD3" s="4"/>
      <c r="GE3" s="4">
        <v>10.8668</v>
      </c>
      <c r="GF3" s="4">
        <v>9.7941538461539004</v>
      </c>
      <c r="GG3" s="4">
        <v>10.1070333333333</v>
      </c>
      <c r="GH3" s="4">
        <v>0</v>
      </c>
      <c r="GI3" s="4">
        <v>0</v>
      </c>
      <c r="GJ3" s="4">
        <v>0.21872089056428501</v>
      </c>
      <c r="GK3" s="4" t="str">
        <f>IF(GJ3&lt;GJ$35,"LOW",IF(GJ3&gt;GJ$36,"HIGH",GJ3))</f>
        <v>LOW</v>
      </c>
      <c r="GL3" s="4"/>
      <c r="GM3" s="4" t="s">
        <v>57</v>
      </c>
      <c r="GN3" s="4"/>
      <c r="GO3" s="4"/>
      <c r="GP3" s="4"/>
      <c r="GQ3" s="4"/>
      <c r="GR3" s="4"/>
      <c r="GS3" s="4"/>
      <c r="GT3" s="4">
        <v>10.8668</v>
      </c>
      <c r="GU3" s="4">
        <v>9.7941538461539004</v>
      </c>
      <c r="GV3" s="4">
        <v>12.0249666666667</v>
      </c>
      <c r="GW3" s="4">
        <v>37.418000000000099</v>
      </c>
      <c r="GX3" s="4">
        <v>0.83566911953586398</v>
      </c>
      <c r="GY3" s="4">
        <v>967.71155035463903</v>
      </c>
      <c r="GZ3" s="4">
        <f>IF(GY3&lt;GY$35,"LOW",IF(GY3&gt;GY$36,"HIGH",GY3))</f>
        <v>967.71155035463903</v>
      </c>
      <c r="HA3" s="4"/>
      <c r="HB3" s="4" t="s">
        <v>57</v>
      </c>
      <c r="HC3" s="4"/>
      <c r="HD3" s="4"/>
      <c r="HE3" s="4"/>
      <c r="HF3" s="4"/>
      <c r="HG3" s="4"/>
      <c r="HH3" s="4"/>
      <c r="HI3" s="4">
        <v>13.931316666666699</v>
      </c>
      <c r="HJ3" s="4">
        <v>44.776095137729101</v>
      </c>
      <c r="HK3" s="4">
        <v>12.381683333333299</v>
      </c>
      <c r="HL3" s="4">
        <v>0</v>
      </c>
      <c r="HM3" s="4">
        <v>0</v>
      </c>
      <c r="HN3" s="4">
        <v>0.82429590229412297</v>
      </c>
      <c r="HO3" s="4" t="str">
        <f>IF(HN3&lt;HN$35,"LOW",IF(HN3&gt;HN$36,"HIGH",HN3))</f>
        <v>LOW</v>
      </c>
      <c r="HP3" s="4"/>
      <c r="HQ3" s="4" t="s">
        <v>57</v>
      </c>
      <c r="HR3" s="4"/>
      <c r="HS3" s="4"/>
      <c r="HT3" s="4"/>
      <c r="HU3" s="4"/>
      <c r="HV3" s="4"/>
      <c r="HW3" s="4"/>
      <c r="HX3" s="4">
        <v>13.931316666666699</v>
      </c>
      <c r="HY3" s="4">
        <v>44.776095137729101</v>
      </c>
      <c r="HZ3" s="4" t="s">
        <v>57</v>
      </c>
      <c r="IA3" s="4" t="s">
        <v>57</v>
      </c>
      <c r="IB3" s="4" t="s">
        <v>57</v>
      </c>
      <c r="IC3" s="4" t="s">
        <v>57</v>
      </c>
      <c r="ID3" s="4" t="s">
        <v>57</v>
      </c>
      <c r="IE3" s="4" t="s">
        <v>57</v>
      </c>
      <c r="IF3" s="4">
        <v>10.8668</v>
      </c>
      <c r="IG3" s="4">
        <v>9.7941538461539004</v>
      </c>
      <c r="IH3" s="4">
        <v>14.519550000000001</v>
      </c>
      <c r="II3" s="4">
        <v>0</v>
      </c>
      <c r="IJ3" s="4">
        <v>0</v>
      </c>
      <c r="IK3" s="4">
        <v>0</v>
      </c>
      <c r="IL3" s="4" t="str">
        <f>IF(IK3&lt;IK$35,"LOW",IF(IK3&gt;IK$36,"HIGH",IK3))</f>
        <v>LOW</v>
      </c>
      <c r="IM3" s="4"/>
      <c r="IN3" s="4" t="s">
        <v>57</v>
      </c>
      <c r="IO3" s="4"/>
      <c r="IP3" s="4"/>
      <c r="IQ3" s="4"/>
      <c r="IR3" s="4"/>
      <c r="IS3" s="4"/>
      <c r="IT3" s="4"/>
      <c r="IU3" s="4">
        <v>13.931316666666699</v>
      </c>
      <c r="IV3" s="4">
        <v>44.776095137729101</v>
      </c>
      <c r="IW3" s="4">
        <v>14.519550000000001</v>
      </c>
      <c r="IX3" s="4">
        <v>40.235274120693902</v>
      </c>
      <c r="IY3" s="4">
        <v>0.89858827566209498</v>
      </c>
      <c r="IZ3" s="4">
        <v>967.24953352206103</v>
      </c>
      <c r="JA3" s="4">
        <f>IF(IZ3&lt;IZ$35,"LOW",IF(IZ3&gt;IZ$36,"HIGH",IZ3))</f>
        <v>967.24953352206103</v>
      </c>
      <c r="JB3" s="4"/>
      <c r="JC3" s="4" t="s">
        <v>57</v>
      </c>
      <c r="JD3" s="4"/>
      <c r="JE3" s="4"/>
      <c r="JF3" s="4"/>
      <c r="JG3" s="4"/>
      <c r="JH3" s="4"/>
      <c r="JI3" s="4"/>
      <c r="JJ3" s="4">
        <v>13.931316666666699</v>
      </c>
      <c r="JK3" s="4">
        <v>44.776095137729101</v>
      </c>
      <c r="JL3" s="4">
        <v>17.287233333333301</v>
      </c>
      <c r="JM3" s="4">
        <v>0</v>
      </c>
      <c r="JN3" s="4">
        <v>0</v>
      </c>
      <c r="JO3" s="4">
        <v>0</v>
      </c>
      <c r="JP3" s="4" t="str">
        <f>IF(JO3&lt;JO$35,"LOW",IF(JO3&gt;JO$36,"HIGH",JO3))</f>
        <v>LOW</v>
      </c>
      <c r="JQ3" s="4"/>
      <c r="JR3" s="4" t="s">
        <v>57</v>
      </c>
      <c r="JS3" s="4"/>
      <c r="JT3" s="4"/>
      <c r="JU3" s="4"/>
      <c r="JV3" s="4"/>
      <c r="JW3" s="4"/>
      <c r="JX3" s="4"/>
      <c r="JY3" s="4">
        <v>16.804583333333301</v>
      </c>
      <c r="JZ3" s="4">
        <v>95.391276739564304</v>
      </c>
      <c r="KA3" s="4">
        <v>18.143166666666701</v>
      </c>
      <c r="KB3" s="4">
        <v>0</v>
      </c>
      <c r="KC3" s="4">
        <v>0</v>
      </c>
      <c r="KD3" s="4">
        <v>0.41588924532450799</v>
      </c>
      <c r="KE3" s="4" t="str">
        <f>IF(KD3&lt;KD$35,"LOW",IF(KD3&gt;KD$36,"HIGH",KD3))</f>
        <v>LOW</v>
      </c>
      <c r="KF3" s="4"/>
      <c r="KG3" s="4" t="s">
        <v>57</v>
      </c>
      <c r="KH3" s="4"/>
      <c r="KI3" s="4"/>
      <c r="KJ3" s="4"/>
      <c r="KK3" s="4"/>
      <c r="KL3" s="4"/>
      <c r="KM3" s="4"/>
      <c r="KN3" s="4">
        <v>16.804583333333301</v>
      </c>
      <c r="KO3" s="4">
        <v>95.391276739564304</v>
      </c>
      <c r="KP3" s="4">
        <v>19.1084666666667</v>
      </c>
      <c r="KQ3" s="4">
        <v>0</v>
      </c>
      <c r="KR3" s="4">
        <v>0</v>
      </c>
      <c r="KS3" s="4">
        <v>0</v>
      </c>
      <c r="KT3" s="4" t="str">
        <f>IF(KS3&lt;KS$35,"LOW",IF(KS3&gt;KS$36,"HIGH",KS3))</f>
        <v>LOW</v>
      </c>
      <c r="KU3" s="4"/>
      <c r="KV3" s="4" t="s">
        <v>57</v>
      </c>
      <c r="KW3" s="4"/>
      <c r="KX3" s="4"/>
      <c r="KY3" s="4"/>
      <c r="KZ3" s="4"/>
      <c r="LA3" s="4"/>
      <c r="LB3" s="4"/>
      <c r="LC3" s="4">
        <v>16.804583333333301</v>
      </c>
      <c r="LD3" s="4">
        <v>95.391276739564304</v>
      </c>
      <c r="LE3" s="4">
        <v>19.888999999999999</v>
      </c>
      <c r="LF3" s="4">
        <v>0</v>
      </c>
      <c r="LG3" s="4">
        <v>0</v>
      </c>
      <c r="LH3" s="4">
        <v>0</v>
      </c>
      <c r="LI3" s="4" t="str">
        <f>IF(LH3&lt;LH$35,"LOW",IF(LH3&gt;LH$36,"HIGH",LH3))</f>
        <v>LOW</v>
      </c>
      <c r="LJ3" s="4"/>
      <c r="LK3" s="4" t="s">
        <v>57</v>
      </c>
      <c r="LL3" s="4"/>
      <c r="LM3" s="4"/>
      <c r="LN3" s="4"/>
      <c r="LO3" s="4"/>
      <c r="LP3" s="4"/>
      <c r="LQ3" s="4"/>
      <c r="LR3" s="4">
        <v>16.804583333333301</v>
      </c>
      <c r="LS3" s="4">
        <v>95.391276739564304</v>
      </c>
    </row>
    <row r="4" spans="1:331" x14ac:dyDescent="0.2">
      <c r="A4" s="2"/>
      <c r="B4" s="2"/>
      <c r="C4" s="2" t="s">
        <v>27</v>
      </c>
      <c r="D4" s="2" t="s">
        <v>59</v>
      </c>
      <c r="E4" s="2" t="s">
        <v>106</v>
      </c>
      <c r="F4" s="2" t="s">
        <v>57</v>
      </c>
      <c r="G4" s="4">
        <v>4.98776666666667</v>
      </c>
      <c r="H4" s="4">
        <v>0</v>
      </c>
      <c r="I4" s="4">
        <v>0</v>
      </c>
      <c r="J4" s="4"/>
      <c r="K4" s="4"/>
      <c r="L4" s="4">
        <v>4.9605499999999996</v>
      </c>
      <c r="M4" s="4">
        <v>273.36872666345198</v>
      </c>
      <c r="N4" s="4">
        <v>7.4818333333333298</v>
      </c>
      <c r="O4" s="4">
        <v>0</v>
      </c>
      <c r="P4" s="4">
        <v>0</v>
      </c>
      <c r="Q4" s="4"/>
      <c r="R4" s="4"/>
      <c r="S4" s="4">
        <v>10.0698666666667</v>
      </c>
      <c r="T4" s="4">
        <v>387.94103846153803</v>
      </c>
      <c r="U4" s="4">
        <v>10.0698666666667</v>
      </c>
      <c r="V4" s="4">
        <v>0</v>
      </c>
      <c r="W4" s="4">
        <v>0</v>
      </c>
      <c r="X4" s="4" t="s">
        <v>57</v>
      </c>
      <c r="Y4" s="4" t="s">
        <v>57</v>
      </c>
      <c r="Z4" s="4">
        <v>10.0698666666667</v>
      </c>
      <c r="AA4" s="4">
        <v>387.94103846153803</v>
      </c>
      <c r="AB4" s="4" t="s">
        <v>57</v>
      </c>
      <c r="AC4" s="4" t="s">
        <v>57</v>
      </c>
      <c r="AD4" s="4" t="s">
        <v>57</v>
      </c>
      <c r="AE4" s="4"/>
      <c r="AF4" s="4"/>
      <c r="AG4" s="4">
        <v>10.0698666666667</v>
      </c>
      <c r="AH4" s="4">
        <v>387.94103846153803</v>
      </c>
      <c r="AI4" s="4" t="s">
        <v>57</v>
      </c>
      <c r="AJ4" s="4" t="s">
        <v>57</v>
      </c>
      <c r="AK4" s="4" t="s">
        <v>57</v>
      </c>
      <c r="AL4" s="4"/>
      <c r="AM4" s="4"/>
      <c r="AN4" s="4">
        <v>14.477966666666701</v>
      </c>
      <c r="AO4" s="4">
        <v>538.29842049824697</v>
      </c>
      <c r="AP4" s="4">
        <v>14.477966666666701</v>
      </c>
      <c r="AQ4" s="4">
        <v>0</v>
      </c>
      <c r="AR4" s="4">
        <v>0</v>
      </c>
      <c r="AS4" s="4"/>
      <c r="AT4" s="4"/>
      <c r="AU4" s="4">
        <v>14.477966666666701</v>
      </c>
      <c r="AV4" s="4">
        <v>538.29842049824697</v>
      </c>
      <c r="AW4" s="4">
        <v>4.98776666666667</v>
      </c>
      <c r="AX4" s="4">
        <v>2821.73900000001</v>
      </c>
      <c r="AY4" s="4">
        <v>10.3220987800623</v>
      </c>
      <c r="AZ4" s="4">
        <v>11828.15449603</v>
      </c>
      <c r="BA4" s="4">
        <f>IF(AZ4&lt;AZ$35,"LOW",IF(AZ4&gt;AZ$36,"HIGH",AZ4))</f>
        <v>11828.15449603</v>
      </c>
      <c r="BB4" s="4"/>
      <c r="BC4" s="4"/>
      <c r="BD4" s="4" t="s">
        <v>57</v>
      </c>
      <c r="BE4" s="4"/>
      <c r="BF4" s="4"/>
      <c r="BG4" s="4"/>
      <c r="BH4" s="4"/>
      <c r="BI4" s="4"/>
      <c r="BJ4" s="4"/>
      <c r="BK4" s="4">
        <v>4.9605499999999996</v>
      </c>
      <c r="BL4" s="4">
        <v>273.36872666345198</v>
      </c>
      <c r="BM4" s="4">
        <v>6.0496666666666696</v>
      </c>
      <c r="BN4" s="4">
        <v>2077.4792801529702</v>
      </c>
      <c r="BO4" s="4">
        <v>7.5995499028335498</v>
      </c>
      <c r="BP4" s="4">
        <v>14361.950687398201</v>
      </c>
      <c r="BQ4" s="4" t="str">
        <f>IF(BP4&lt;BP$35,"LOW",IF(BP4&gt;BP$36,"HIGH",BP4))</f>
        <v>HIGH</v>
      </c>
      <c r="BR4" s="4"/>
      <c r="BS4" s="4"/>
      <c r="BT4" s="4" t="s">
        <v>57</v>
      </c>
      <c r="BU4" s="4"/>
      <c r="BV4" s="4"/>
      <c r="BW4" s="4"/>
      <c r="BX4" s="4"/>
      <c r="BY4" s="4"/>
      <c r="BZ4" s="4"/>
      <c r="CA4" s="4">
        <v>4.9605499999999996</v>
      </c>
      <c r="CB4" s="4">
        <v>273.36872666345198</v>
      </c>
      <c r="CC4" s="4">
        <v>6.18828333333333</v>
      </c>
      <c r="CD4" s="4">
        <v>1766.48805465192</v>
      </c>
      <c r="CE4" s="4">
        <v>6.4619244352214098</v>
      </c>
      <c r="CF4" s="4">
        <v>12767.180423878301</v>
      </c>
      <c r="CG4" s="4" t="str">
        <f>IF(CF4&lt;CF$35,"LOW",IF(CF4&gt;CF$36,"HIGH",CF4))</f>
        <v>HIGH</v>
      </c>
      <c r="CH4" s="4"/>
      <c r="CI4" s="4"/>
      <c r="CJ4" s="4" t="s">
        <v>57</v>
      </c>
      <c r="CK4" s="4"/>
      <c r="CL4" s="4"/>
      <c r="CM4" s="4"/>
      <c r="CN4" s="4"/>
      <c r="CO4" s="4"/>
      <c r="CP4" s="4"/>
      <c r="CQ4" s="4">
        <v>4.9605499999999996</v>
      </c>
      <c r="CR4" s="4">
        <v>273.36872666345198</v>
      </c>
      <c r="CS4" s="4">
        <v>7.4447999999999999</v>
      </c>
      <c r="CT4" s="4">
        <v>2044.0824333559699</v>
      </c>
      <c r="CU4" s="4">
        <v>12.025897101368599</v>
      </c>
      <c r="CV4" s="4">
        <v>11047.785436140701</v>
      </c>
      <c r="CW4" s="4" t="str">
        <f>IF(CV4&lt;CV$35,"LOW",IF(CV4&gt;CV$36,"HIGH",CV4))</f>
        <v>HIGH</v>
      </c>
      <c r="CX4" s="4"/>
      <c r="CY4" s="4"/>
      <c r="CZ4" s="4" t="s">
        <v>57</v>
      </c>
      <c r="DA4" s="4"/>
      <c r="DB4" s="4"/>
      <c r="DC4" s="4"/>
      <c r="DD4" s="4"/>
      <c r="DE4" s="4"/>
      <c r="DF4" s="4"/>
      <c r="DG4" s="4">
        <v>7.6808666666666703</v>
      </c>
      <c r="DH4" s="4">
        <v>169.97338461538499</v>
      </c>
      <c r="DI4" s="4">
        <v>7.7225333333333301</v>
      </c>
      <c r="DJ4" s="4">
        <v>1795.9306538461601</v>
      </c>
      <c r="DK4" s="4">
        <v>10.565952180748701</v>
      </c>
      <c r="DL4" s="4">
        <v>12110.8727377006</v>
      </c>
      <c r="DM4" s="4">
        <f>IF(DL4&lt;DL$35,"LOW",IF(DL4&gt;DL$36,"HIGH",DL4))</f>
        <v>12110.8727377006</v>
      </c>
      <c r="DN4" s="4"/>
      <c r="DO4" s="4"/>
      <c r="DP4" s="4" t="s">
        <v>57</v>
      </c>
      <c r="DQ4" s="4"/>
      <c r="DR4" s="4"/>
      <c r="DS4" s="4"/>
      <c r="DT4" s="4"/>
      <c r="DU4" s="4"/>
      <c r="DV4" s="4"/>
      <c r="DW4" s="4">
        <v>7.6808666666666703</v>
      </c>
      <c r="DX4" s="4">
        <v>169.97338461538499</v>
      </c>
      <c r="DY4" s="4">
        <v>8.57426666666667</v>
      </c>
      <c r="DZ4" s="4">
        <v>2366.7758076923101</v>
      </c>
      <c r="EA4" s="4">
        <v>13.924390651206</v>
      </c>
      <c r="EB4" s="4">
        <v>13808.602913966301</v>
      </c>
      <c r="EC4" s="4" t="str">
        <f>IF(EB4&lt;EB$35,"LOW",IF(EB4&gt;EB$36,"HIGH",EB4))</f>
        <v>HIGH</v>
      </c>
      <c r="ED4" s="4"/>
      <c r="EE4" s="4" t="s">
        <v>57</v>
      </c>
      <c r="EF4" s="4"/>
      <c r="EG4" s="4"/>
      <c r="EH4" s="4"/>
      <c r="EI4" s="4"/>
      <c r="EJ4" s="4"/>
      <c r="EK4" s="4"/>
      <c r="EL4" s="4">
        <v>7.6808666666666703</v>
      </c>
      <c r="EM4" s="4">
        <v>169.97338461538499</v>
      </c>
      <c r="EN4" s="4" t="s">
        <v>57</v>
      </c>
      <c r="EO4" s="4" t="s">
        <v>57</v>
      </c>
      <c r="EP4" s="4" t="s">
        <v>57</v>
      </c>
      <c r="EQ4" s="4" t="s">
        <v>57</v>
      </c>
      <c r="ER4" s="4" t="str">
        <f>IF(EQ4&lt;EQ$35,"LOW",IF(EQ4&gt;EQ$36,"HIGH",EQ4))</f>
        <v>HIGH</v>
      </c>
      <c r="ES4" s="4"/>
      <c r="ET4" s="4" t="s">
        <v>57</v>
      </c>
      <c r="EU4" s="4"/>
      <c r="EV4" s="4"/>
      <c r="EW4" s="4"/>
      <c r="EX4" s="4"/>
      <c r="EY4" s="4"/>
      <c r="EZ4" s="4"/>
      <c r="FA4" s="4">
        <v>10.0698666666667</v>
      </c>
      <c r="FB4" s="4">
        <v>387.94103846153803</v>
      </c>
      <c r="FC4" s="4">
        <v>9.9077166666666692</v>
      </c>
      <c r="FD4" s="4">
        <v>207.384293333334</v>
      </c>
      <c r="FE4" s="4">
        <v>0.53457683712906501</v>
      </c>
      <c r="FF4" s="4">
        <v>16098.0348283364</v>
      </c>
      <c r="FG4" s="4" t="str">
        <f>IF(FF4&lt;FF$35,"LOW",IF(FF4&gt;FF$36,"HIGH",FF4))</f>
        <v>HIGH</v>
      </c>
      <c r="FH4" s="4"/>
      <c r="FI4" s="4" t="s">
        <v>57</v>
      </c>
      <c r="FJ4" s="4"/>
      <c r="FK4" s="4"/>
      <c r="FL4" s="4"/>
      <c r="FM4" s="4"/>
      <c r="FN4" s="4"/>
      <c r="FO4" s="4"/>
      <c r="FP4" s="4">
        <v>10.0698666666667</v>
      </c>
      <c r="FQ4" s="4">
        <v>387.94103846153803</v>
      </c>
      <c r="FR4" s="4">
        <v>10.1022833333333</v>
      </c>
      <c r="FS4" s="4">
        <v>3691.9880243493099</v>
      </c>
      <c r="FT4" s="4">
        <v>9.51687926338154</v>
      </c>
      <c r="FU4" s="4">
        <v>9144.8630861059391</v>
      </c>
      <c r="FV4" s="4">
        <f>IF(FU4&lt;FU$35,"LOW",IF(FU4&gt;FU$36,"HIGH",FU4))</f>
        <v>9144.8630861059391</v>
      </c>
      <c r="FW4" s="4"/>
      <c r="FX4" s="4" t="s">
        <v>57</v>
      </c>
      <c r="FY4" s="4"/>
      <c r="FZ4" s="4"/>
      <c r="GA4" s="4"/>
      <c r="GB4" s="4"/>
      <c r="GC4" s="4"/>
      <c r="GD4" s="4"/>
      <c r="GE4" s="4">
        <v>10.0698666666667</v>
      </c>
      <c r="GF4" s="4">
        <v>387.94103846153803</v>
      </c>
      <c r="GG4" s="4">
        <v>10.1903166666667</v>
      </c>
      <c r="GH4" s="4">
        <v>3101.7690029265</v>
      </c>
      <c r="GI4" s="4">
        <v>7.99546502021858</v>
      </c>
      <c r="GJ4" s="4">
        <v>11526.102684073399</v>
      </c>
      <c r="GK4" s="4" t="str">
        <f>IF(GJ4&lt;GJ$35,"LOW",IF(GJ4&gt;GJ$36,"HIGH",GJ4))</f>
        <v>HIGH</v>
      </c>
      <c r="GL4" s="4"/>
      <c r="GM4" s="4" t="s">
        <v>57</v>
      </c>
      <c r="GN4" s="4"/>
      <c r="GO4" s="4"/>
      <c r="GP4" s="4"/>
      <c r="GQ4" s="4"/>
      <c r="GR4" s="4"/>
      <c r="GS4" s="4"/>
      <c r="GT4" s="4">
        <v>10.0698666666667</v>
      </c>
      <c r="GU4" s="4">
        <v>387.94103846153803</v>
      </c>
      <c r="GV4" s="4">
        <v>12.0202166666667</v>
      </c>
      <c r="GW4" s="4">
        <v>4553.6760000000004</v>
      </c>
      <c r="GX4" s="4">
        <v>8.4593894884274992</v>
      </c>
      <c r="GY4" s="4">
        <v>9808.8604953558697</v>
      </c>
      <c r="GZ4" s="4">
        <f>IF(GY4&lt;GY$35,"LOW",IF(GY4&gt;GY$36,"HIGH",GY4))</f>
        <v>9808.8604953558697</v>
      </c>
      <c r="HA4" s="4"/>
      <c r="HB4" s="4" t="s">
        <v>57</v>
      </c>
      <c r="HC4" s="4"/>
      <c r="HD4" s="4"/>
      <c r="HE4" s="4"/>
      <c r="HF4" s="4"/>
      <c r="HG4" s="4"/>
      <c r="HH4" s="4"/>
      <c r="HI4" s="4">
        <v>14.477966666666701</v>
      </c>
      <c r="HJ4" s="4">
        <v>538.29842049824697</v>
      </c>
      <c r="HK4" s="4">
        <v>12.3676666666667</v>
      </c>
      <c r="HL4" s="4">
        <v>4888.2176923076804</v>
      </c>
      <c r="HM4" s="4">
        <v>9.0808694697323507</v>
      </c>
      <c r="HN4" s="4">
        <v>8968.5020434955404</v>
      </c>
      <c r="HO4" s="4">
        <f>IF(HN4&lt;HN$35,"LOW",IF(HN4&gt;HN$36,"HIGH",HN4))</f>
        <v>8968.5020434955404</v>
      </c>
      <c r="HP4" s="4"/>
      <c r="HQ4" s="4" t="s">
        <v>57</v>
      </c>
      <c r="HR4" s="4"/>
      <c r="HS4" s="4"/>
      <c r="HT4" s="4"/>
      <c r="HU4" s="4"/>
      <c r="HV4" s="4"/>
      <c r="HW4" s="4"/>
      <c r="HX4" s="4">
        <v>14.477966666666701</v>
      </c>
      <c r="HY4" s="4">
        <v>538.29842049824697</v>
      </c>
      <c r="HZ4" s="4" t="s">
        <v>57</v>
      </c>
      <c r="IA4" s="4" t="s">
        <v>57</v>
      </c>
      <c r="IB4" s="4" t="s">
        <v>57</v>
      </c>
      <c r="IC4" s="4" t="s">
        <v>57</v>
      </c>
      <c r="ID4" s="4" t="s">
        <v>57</v>
      </c>
      <c r="IE4" s="4" t="s">
        <v>57</v>
      </c>
      <c r="IF4" s="4">
        <v>10.0698666666667</v>
      </c>
      <c r="IG4" s="4">
        <v>387.94103846153803</v>
      </c>
      <c r="IH4" s="4">
        <v>14.4628833333333</v>
      </c>
      <c r="II4" s="4">
        <v>2966.8727023976699</v>
      </c>
      <c r="IJ4" s="4">
        <v>5.5115760875752597</v>
      </c>
      <c r="IK4" s="4">
        <v>8223.3236396029006</v>
      </c>
      <c r="IL4" s="4" t="str">
        <f>IF(IK4&lt;IK$35,"LOW",IF(IK4&gt;IK$36,"HIGH",IK4))</f>
        <v>HIGH</v>
      </c>
      <c r="IM4" s="4"/>
      <c r="IN4" s="4" t="s">
        <v>57</v>
      </c>
      <c r="IO4" s="4"/>
      <c r="IP4" s="4"/>
      <c r="IQ4" s="4"/>
      <c r="IR4" s="4"/>
      <c r="IS4" s="4"/>
      <c r="IT4" s="4"/>
      <c r="IU4" s="4">
        <v>14.477966666666701</v>
      </c>
      <c r="IV4" s="4">
        <v>538.29842049824697</v>
      </c>
      <c r="IW4" s="4">
        <v>14.523199999999999</v>
      </c>
      <c r="IX4" s="4">
        <v>5845.6226000976303</v>
      </c>
      <c r="IY4" s="4">
        <v>10.859445945776599</v>
      </c>
      <c r="IZ4" s="4">
        <v>11708.080112374801</v>
      </c>
      <c r="JA4" s="4">
        <f>IF(IZ4&lt;IZ$35,"LOW",IF(IZ4&gt;IZ$36,"HIGH",IZ4))</f>
        <v>11708.080112374801</v>
      </c>
      <c r="JB4" s="4"/>
      <c r="JC4" s="4" t="s">
        <v>57</v>
      </c>
      <c r="JD4" s="4"/>
      <c r="JE4" s="4"/>
      <c r="JF4" s="4"/>
      <c r="JG4" s="4"/>
      <c r="JH4" s="4"/>
      <c r="JI4" s="4"/>
      <c r="JJ4" s="4">
        <v>14.477966666666701</v>
      </c>
      <c r="JK4" s="4">
        <v>538.29842049824697</v>
      </c>
      <c r="JL4" s="4">
        <v>16.472650000000002</v>
      </c>
      <c r="JM4" s="4">
        <v>8578.0173449981103</v>
      </c>
      <c r="JN4" s="4">
        <v>25.959429124131699</v>
      </c>
      <c r="JO4" s="4">
        <v>13000.734095867199</v>
      </c>
      <c r="JP4" s="4" t="str">
        <f>IF(JO4&lt;JO$35,"LOW",IF(JO4&gt;JO$36,"HIGH",JO4))</f>
        <v>HIGH</v>
      </c>
      <c r="JQ4" s="4"/>
      <c r="JR4" s="4" t="s">
        <v>57</v>
      </c>
      <c r="JS4" s="4"/>
      <c r="JT4" s="4"/>
      <c r="JU4" s="4"/>
      <c r="JV4" s="4"/>
      <c r="JW4" s="4"/>
      <c r="JX4" s="4"/>
      <c r="JY4" s="4">
        <v>17.181533333333299</v>
      </c>
      <c r="JZ4" s="4">
        <v>330.439367675619</v>
      </c>
      <c r="KA4" s="4">
        <v>17.06465</v>
      </c>
      <c r="KB4" s="4">
        <v>3175.1696021902799</v>
      </c>
      <c r="KC4" s="4">
        <v>9.6089325691581493</v>
      </c>
      <c r="KD4" s="4">
        <v>12420.0828673043</v>
      </c>
      <c r="KE4" s="4" t="str">
        <f>IF(KD4&lt;KD$35,"LOW",IF(KD4&gt;KD$36,"HIGH",KD4))</f>
        <v>HIGH</v>
      </c>
      <c r="KF4" s="4"/>
      <c r="KG4" s="4" t="s">
        <v>57</v>
      </c>
      <c r="KH4" s="4"/>
      <c r="KI4" s="4"/>
      <c r="KJ4" s="4"/>
      <c r="KK4" s="4"/>
      <c r="KL4" s="4"/>
      <c r="KM4" s="4"/>
      <c r="KN4" s="4">
        <v>17.181533333333299</v>
      </c>
      <c r="KO4" s="4">
        <v>330.439367675619</v>
      </c>
      <c r="KP4" s="4">
        <v>18.995233333333299</v>
      </c>
      <c r="KQ4" s="4">
        <v>6946.8412885698699</v>
      </c>
      <c r="KR4" s="4">
        <v>21.023043765745701</v>
      </c>
      <c r="KS4" s="4">
        <v>16451.431260885998</v>
      </c>
      <c r="KT4" s="4" t="str">
        <f>IF(KS4&lt;KS$35,"LOW",IF(KS4&gt;KS$36,"HIGH",KS4))</f>
        <v>HIGH</v>
      </c>
      <c r="KU4" s="4"/>
      <c r="KV4" s="4" t="s">
        <v>57</v>
      </c>
      <c r="KW4" s="4"/>
      <c r="KX4" s="4"/>
      <c r="KY4" s="4"/>
      <c r="KZ4" s="4"/>
      <c r="LA4" s="4"/>
      <c r="LB4" s="4"/>
      <c r="LC4" s="4">
        <v>17.181533333333299</v>
      </c>
      <c r="LD4" s="4">
        <v>330.439367675619</v>
      </c>
      <c r="LE4" s="4">
        <v>19.394916666666699</v>
      </c>
      <c r="LF4" s="4">
        <v>6690.9675000000598</v>
      </c>
      <c r="LG4" s="4">
        <v>20.2486996239757</v>
      </c>
      <c r="LH4" s="4">
        <v>16645.201296395</v>
      </c>
      <c r="LI4" s="4" t="str">
        <f>IF(LH4&lt;LH$35,"LOW",IF(LH4&gt;LH$36,"HIGH",LH4))</f>
        <v>HIGH</v>
      </c>
      <c r="LJ4" s="4"/>
      <c r="LK4" s="4" t="s">
        <v>57</v>
      </c>
      <c r="LL4" s="4"/>
      <c r="LM4" s="4"/>
      <c r="LN4" s="4"/>
      <c r="LO4" s="4"/>
      <c r="LP4" s="4"/>
      <c r="LQ4" s="4"/>
      <c r="LR4" s="4">
        <v>17.181533333333299</v>
      </c>
      <c r="LS4" s="4">
        <v>330.439367675619</v>
      </c>
    </row>
    <row r="5" spans="1:331" x14ac:dyDescent="0.2">
      <c r="A5" s="2"/>
      <c r="B5" s="2"/>
      <c r="C5" s="2" t="s">
        <v>27</v>
      </c>
      <c r="D5" s="2" t="s">
        <v>70</v>
      </c>
      <c r="E5" s="2" t="s">
        <v>106</v>
      </c>
      <c r="F5" s="2" t="s">
        <v>57</v>
      </c>
      <c r="G5" s="4">
        <v>4.9629500000000002</v>
      </c>
      <c r="H5" s="4">
        <v>0</v>
      </c>
      <c r="I5" s="4">
        <v>0</v>
      </c>
      <c r="J5" s="4"/>
      <c r="K5" s="4"/>
      <c r="L5" s="4">
        <v>4.9431500000000002</v>
      </c>
      <c r="M5" s="4">
        <v>165.294642772743</v>
      </c>
      <c r="N5" s="4" t="s">
        <v>57</v>
      </c>
      <c r="O5" s="4" t="s">
        <v>57</v>
      </c>
      <c r="P5" s="4" t="s">
        <v>57</v>
      </c>
      <c r="Q5" s="4"/>
      <c r="R5" s="4"/>
      <c r="S5" s="4">
        <v>10.0605333333333</v>
      </c>
      <c r="T5" s="4">
        <v>0</v>
      </c>
      <c r="U5" s="4">
        <v>10.16245</v>
      </c>
      <c r="V5" s="4">
        <v>0</v>
      </c>
      <c r="W5" s="4">
        <v>0</v>
      </c>
      <c r="X5" s="4" t="s">
        <v>57</v>
      </c>
      <c r="Y5" s="4" t="s">
        <v>57</v>
      </c>
      <c r="Z5" s="4">
        <v>10.0605333333333</v>
      </c>
      <c r="AA5" s="4">
        <v>0</v>
      </c>
      <c r="AB5" s="4" t="s">
        <v>57</v>
      </c>
      <c r="AC5" s="4" t="s">
        <v>57</v>
      </c>
      <c r="AD5" s="4" t="s">
        <v>57</v>
      </c>
      <c r="AE5" s="4"/>
      <c r="AF5" s="4"/>
      <c r="AG5" s="4">
        <v>10.0605333333333</v>
      </c>
      <c r="AH5" s="4">
        <v>0</v>
      </c>
      <c r="AI5" s="4">
        <v>12.7169833333333</v>
      </c>
      <c r="AJ5" s="4">
        <v>44.147958679833899</v>
      </c>
      <c r="AK5" s="4">
        <v>0.13296677616003499</v>
      </c>
      <c r="AL5" s="4"/>
      <c r="AM5" s="4"/>
      <c r="AN5" s="4">
        <v>14.4779</v>
      </c>
      <c r="AO5" s="4">
        <v>332.02247925977201</v>
      </c>
      <c r="AP5" s="4">
        <v>14.4779</v>
      </c>
      <c r="AQ5" s="4">
        <v>0</v>
      </c>
      <c r="AR5" s="4">
        <v>0</v>
      </c>
      <c r="AS5" s="4"/>
      <c r="AT5" s="4"/>
      <c r="AU5" s="4">
        <v>14.4779</v>
      </c>
      <c r="AV5" s="4">
        <v>332.02247925977201</v>
      </c>
      <c r="AW5" s="4">
        <v>4.9604833333333298</v>
      </c>
      <c r="AX5" s="4">
        <v>0</v>
      </c>
      <c r="AY5" s="4">
        <v>0</v>
      </c>
      <c r="AZ5" s="4">
        <v>0</v>
      </c>
      <c r="BA5" s="4" t="str">
        <f>IF(AZ5&lt;AZ$35,"LOW",IF(AZ5&gt;AZ$36,"HIGH",AZ5))</f>
        <v>LOW</v>
      </c>
      <c r="BB5" s="4"/>
      <c r="BC5" s="4"/>
      <c r="BD5" s="4" t="s">
        <v>57</v>
      </c>
      <c r="BE5" s="4"/>
      <c r="BF5" s="4"/>
      <c r="BG5" s="4"/>
      <c r="BH5" s="4"/>
      <c r="BI5" s="4"/>
      <c r="BJ5" s="4"/>
      <c r="BK5" s="4">
        <v>4.9431500000000002</v>
      </c>
      <c r="BL5" s="4">
        <v>165.294642772743</v>
      </c>
      <c r="BM5" s="4">
        <v>6.0396999999999998</v>
      </c>
      <c r="BN5" s="4">
        <v>0</v>
      </c>
      <c r="BO5" s="4">
        <v>0</v>
      </c>
      <c r="BP5" s="4">
        <v>0</v>
      </c>
      <c r="BQ5" s="4" t="str">
        <f>IF(BP5&lt;BP$35,"LOW",IF(BP5&gt;BP$36,"HIGH",BP5))</f>
        <v>LOW</v>
      </c>
      <c r="BR5" s="4"/>
      <c r="BS5" s="4"/>
      <c r="BT5" s="4" t="s">
        <v>57</v>
      </c>
      <c r="BU5" s="4"/>
      <c r="BV5" s="4"/>
      <c r="BW5" s="4"/>
      <c r="BX5" s="4"/>
      <c r="BY5" s="4"/>
      <c r="BZ5" s="4"/>
      <c r="CA5" s="4">
        <v>4.9431500000000002</v>
      </c>
      <c r="CB5" s="4">
        <v>165.294642772743</v>
      </c>
      <c r="CC5" s="4">
        <v>6.4679333333333302</v>
      </c>
      <c r="CD5" s="4">
        <v>0</v>
      </c>
      <c r="CE5" s="4">
        <v>0</v>
      </c>
      <c r="CF5" s="4">
        <v>9.7389946697767099E-2</v>
      </c>
      <c r="CG5" s="4" t="str">
        <f>IF(CF5&lt;CF$35,"LOW",IF(CF5&gt;CF$36,"HIGH",CF5))</f>
        <v>LOW</v>
      </c>
      <c r="CH5" s="4"/>
      <c r="CI5" s="4"/>
      <c r="CJ5" s="4" t="s">
        <v>57</v>
      </c>
      <c r="CK5" s="4"/>
      <c r="CL5" s="4"/>
      <c r="CM5" s="4"/>
      <c r="CN5" s="4"/>
      <c r="CO5" s="4"/>
      <c r="CP5" s="4"/>
      <c r="CQ5" s="4">
        <v>4.9431500000000002</v>
      </c>
      <c r="CR5" s="4">
        <v>165.294642772743</v>
      </c>
      <c r="CS5" s="4">
        <v>7.1623666666666699</v>
      </c>
      <c r="CT5" s="4">
        <v>0</v>
      </c>
      <c r="CU5" s="4">
        <v>0</v>
      </c>
      <c r="CV5" s="4">
        <v>0</v>
      </c>
      <c r="CW5" s="4" t="str">
        <f>IF(CV5&lt;CV$35,"LOW",IF(CV5&gt;CV$36,"HIGH",CV5))</f>
        <v>LOW</v>
      </c>
      <c r="CX5" s="4"/>
      <c r="CY5" s="4"/>
      <c r="CZ5" s="4" t="s">
        <v>57</v>
      </c>
      <c r="DA5" s="4"/>
      <c r="DB5" s="4"/>
      <c r="DC5" s="4"/>
      <c r="DD5" s="4"/>
      <c r="DE5" s="4"/>
      <c r="DF5" s="4"/>
      <c r="DG5" s="4">
        <v>7.8150500000000003</v>
      </c>
      <c r="DH5" s="4">
        <v>25.930769230769201</v>
      </c>
      <c r="DI5" s="4">
        <v>7.7132166666666704</v>
      </c>
      <c r="DJ5" s="4">
        <v>0</v>
      </c>
      <c r="DK5" s="4">
        <v>0</v>
      </c>
      <c r="DL5" s="4">
        <v>0</v>
      </c>
      <c r="DM5" s="4" t="str">
        <f>IF(DL5&lt;DL$35,"LOW",IF(DL5&gt;DL$36,"HIGH",DL5))</f>
        <v>LOW</v>
      </c>
      <c r="DN5" s="4"/>
      <c r="DO5" s="4"/>
      <c r="DP5" s="4" t="s">
        <v>57</v>
      </c>
      <c r="DQ5" s="4"/>
      <c r="DR5" s="4"/>
      <c r="DS5" s="4"/>
      <c r="DT5" s="4"/>
      <c r="DU5" s="4"/>
      <c r="DV5" s="4"/>
      <c r="DW5" s="4">
        <v>7.8150500000000003</v>
      </c>
      <c r="DX5" s="4">
        <v>25.930769230769201</v>
      </c>
      <c r="DY5" s="4">
        <v>8.5649333333333306</v>
      </c>
      <c r="DZ5" s="4">
        <v>0</v>
      </c>
      <c r="EA5" s="4">
        <v>0</v>
      </c>
      <c r="EB5" s="4">
        <v>0</v>
      </c>
      <c r="EC5" s="4" t="str">
        <f>IF(EB5&lt;EB$35,"LOW",IF(EB5&gt;EB$36,"HIGH",EB5))</f>
        <v>LOW</v>
      </c>
      <c r="ED5" s="4"/>
      <c r="EE5" s="4" t="s">
        <v>57</v>
      </c>
      <c r="EF5" s="4"/>
      <c r="EG5" s="4"/>
      <c r="EH5" s="4"/>
      <c r="EI5" s="4"/>
      <c r="EJ5" s="4"/>
      <c r="EK5" s="4"/>
      <c r="EL5" s="4">
        <v>7.8150500000000003</v>
      </c>
      <c r="EM5" s="4">
        <v>25.930769230769201</v>
      </c>
      <c r="EN5" s="4" t="s">
        <v>57</v>
      </c>
      <c r="EO5" s="4" t="s">
        <v>57</v>
      </c>
      <c r="EP5" s="4" t="s">
        <v>57</v>
      </c>
      <c r="EQ5" s="4" t="s">
        <v>57</v>
      </c>
      <c r="ER5" s="4" t="str">
        <f>IF(EQ5&lt;EQ$35,"LOW",IF(EQ5&gt;EQ$36,"HIGH",EQ5))</f>
        <v>HIGH</v>
      </c>
      <c r="ES5" s="4"/>
      <c r="ET5" s="4" t="s">
        <v>57</v>
      </c>
      <c r="EU5" s="4"/>
      <c r="EV5" s="4"/>
      <c r="EW5" s="4"/>
      <c r="EX5" s="4"/>
      <c r="EY5" s="4"/>
      <c r="EZ5" s="4"/>
      <c r="FA5" s="4">
        <v>10.0605333333333</v>
      </c>
      <c r="FB5" s="4">
        <v>0</v>
      </c>
      <c r="FC5" s="4" t="s">
        <v>57</v>
      </c>
      <c r="FD5" s="4" t="s">
        <v>57</v>
      </c>
      <c r="FE5" s="4" t="s">
        <v>57</v>
      </c>
      <c r="FF5" s="4" t="s">
        <v>57</v>
      </c>
      <c r="FG5" s="4" t="str">
        <f>IF(FF5&lt;FF$35,"LOW",IF(FF5&gt;FF$36,"HIGH",FF5))</f>
        <v>HIGH</v>
      </c>
      <c r="FH5" s="4"/>
      <c r="FI5" s="4" t="s">
        <v>57</v>
      </c>
      <c r="FJ5" s="4"/>
      <c r="FK5" s="4"/>
      <c r="FL5" s="4"/>
      <c r="FM5" s="4"/>
      <c r="FN5" s="4"/>
      <c r="FO5" s="4"/>
      <c r="FP5" s="4">
        <v>10.0605333333333</v>
      </c>
      <c r="FQ5" s="4">
        <v>0</v>
      </c>
      <c r="FR5" s="4" t="s">
        <v>57</v>
      </c>
      <c r="FS5" s="4" t="s">
        <v>57</v>
      </c>
      <c r="FT5" s="4" t="s">
        <v>57</v>
      </c>
      <c r="FU5" s="4" t="s">
        <v>57</v>
      </c>
      <c r="FV5" s="4" t="str">
        <f>IF(FU5&lt;FU$35,"LOW",IF(FU5&gt;FU$36,"HIGH",FU5))</f>
        <v>HIGH</v>
      </c>
      <c r="FW5" s="4"/>
      <c r="FX5" s="4" t="s">
        <v>57</v>
      </c>
      <c r="FY5" s="4"/>
      <c r="FZ5" s="4"/>
      <c r="GA5" s="4"/>
      <c r="GB5" s="4"/>
      <c r="GC5" s="4"/>
      <c r="GD5" s="4"/>
      <c r="GE5" s="4">
        <v>10.0605333333333</v>
      </c>
      <c r="GF5" s="4">
        <v>0</v>
      </c>
      <c r="GG5" s="4" t="s">
        <v>57</v>
      </c>
      <c r="GH5" s="4" t="s">
        <v>57</v>
      </c>
      <c r="GI5" s="4" t="s">
        <v>57</v>
      </c>
      <c r="GJ5" s="4" t="s">
        <v>57</v>
      </c>
      <c r="GK5" s="4"/>
      <c r="GL5" s="4"/>
      <c r="GM5" s="4" t="s">
        <v>57</v>
      </c>
      <c r="GN5" s="4"/>
      <c r="GO5" s="4"/>
      <c r="GP5" s="4"/>
      <c r="GQ5" s="4"/>
      <c r="GR5" s="4"/>
      <c r="GS5" s="4"/>
      <c r="GT5" s="4">
        <v>10.0605333333333</v>
      </c>
      <c r="GU5" s="4">
        <v>0</v>
      </c>
      <c r="GV5" s="4">
        <v>12.0108833333333</v>
      </c>
      <c r="GW5" s="4">
        <v>61.065546987951599</v>
      </c>
      <c r="GX5" s="4">
        <v>0.18391991748298001</v>
      </c>
      <c r="GY5" s="4">
        <v>211.88480287216601</v>
      </c>
      <c r="GZ5" s="4">
        <f>IF(GY5&lt;GY$35,"LOW",IF(GY5&gt;GY$36,"HIGH",GY5))</f>
        <v>211.88480287216601</v>
      </c>
      <c r="HA5" s="4"/>
      <c r="HB5" s="4" t="s">
        <v>57</v>
      </c>
      <c r="HC5" s="4"/>
      <c r="HD5" s="4"/>
      <c r="HE5" s="4"/>
      <c r="HF5" s="4"/>
      <c r="HG5" s="4"/>
      <c r="HH5" s="4"/>
      <c r="HI5" s="4">
        <v>14.4779</v>
      </c>
      <c r="HJ5" s="4">
        <v>332.02247925977201</v>
      </c>
      <c r="HK5" s="4">
        <v>12.362966666666701</v>
      </c>
      <c r="HL5" s="4">
        <v>80.481000000000193</v>
      </c>
      <c r="HM5" s="4">
        <v>0.24239623828913201</v>
      </c>
      <c r="HN5" s="4">
        <v>240.199100203917</v>
      </c>
      <c r="HO5" s="4">
        <f>IF(HN5&lt;HN$35,"LOW",IF(HN5&gt;HN$36,"HIGH",HN5))</f>
        <v>240.199100203917</v>
      </c>
      <c r="HP5" s="4"/>
      <c r="HQ5" s="4" t="s">
        <v>57</v>
      </c>
      <c r="HR5" s="4"/>
      <c r="HS5" s="4"/>
      <c r="HT5" s="4"/>
      <c r="HU5" s="4"/>
      <c r="HV5" s="4"/>
      <c r="HW5" s="4"/>
      <c r="HX5" s="4">
        <v>14.4779</v>
      </c>
      <c r="HY5" s="4">
        <v>332.02247925977201</v>
      </c>
      <c r="HZ5" s="4" t="s">
        <v>57</v>
      </c>
      <c r="IA5" s="4" t="s">
        <v>57</v>
      </c>
      <c r="IB5" s="4" t="s">
        <v>57</v>
      </c>
      <c r="IC5" s="4" t="s">
        <v>57</v>
      </c>
      <c r="ID5" s="4" t="s">
        <v>57</v>
      </c>
      <c r="IE5" s="4" t="s">
        <v>57</v>
      </c>
      <c r="IF5" s="4">
        <v>10.0605333333333</v>
      </c>
      <c r="IG5" s="4">
        <v>0</v>
      </c>
      <c r="IH5" s="4">
        <v>14.515599999999999</v>
      </c>
      <c r="II5" s="4">
        <v>0</v>
      </c>
      <c r="IJ5" s="4">
        <v>0</v>
      </c>
      <c r="IK5" s="4">
        <v>0</v>
      </c>
      <c r="IL5" s="4" t="str">
        <f>IF(IK5&lt;IK$35,"LOW",IF(IK5&gt;IK$36,"HIGH",IK5))</f>
        <v>LOW</v>
      </c>
      <c r="IM5" s="4"/>
      <c r="IN5" s="4" t="s">
        <v>57</v>
      </c>
      <c r="IO5" s="4"/>
      <c r="IP5" s="4"/>
      <c r="IQ5" s="4"/>
      <c r="IR5" s="4"/>
      <c r="IS5" s="4"/>
      <c r="IT5" s="4"/>
      <c r="IU5" s="4">
        <v>14.4779</v>
      </c>
      <c r="IV5" s="4">
        <v>332.02247925977201</v>
      </c>
      <c r="IW5" s="4">
        <v>14.515599999999999</v>
      </c>
      <c r="IX5" s="4">
        <v>0</v>
      </c>
      <c r="IY5" s="4">
        <v>0</v>
      </c>
      <c r="IZ5" s="4">
        <v>0</v>
      </c>
      <c r="JA5" s="4" t="str">
        <f>IF(IZ5&lt;IZ$35,"LOW",IF(IZ5&gt;IZ$36,"HIGH",IZ5))</f>
        <v>LOW</v>
      </c>
      <c r="JB5" s="4"/>
      <c r="JC5" s="4" t="s">
        <v>57</v>
      </c>
      <c r="JD5" s="4"/>
      <c r="JE5" s="4"/>
      <c r="JF5" s="4"/>
      <c r="JG5" s="4"/>
      <c r="JH5" s="4"/>
      <c r="JI5" s="4"/>
      <c r="JJ5" s="4">
        <v>14.4779</v>
      </c>
      <c r="JK5" s="4">
        <v>332.02247925977201</v>
      </c>
      <c r="JL5" s="4">
        <v>16.525366666666699</v>
      </c>
      <c r="JM5" s="4">
        <v>0</v>
      </c>
      <c r="JN5" s="4">
        <v>0</v>
      </c>
      <c r="JO5" s="4">
        <v>0</v>
      </c>
      <c r="JP5" s="4" t="str">
        <f>IF(JO5&lt;JO$35,"LOW",IF(JO5&gt;JO$36,"HIGH",JO5))</f>
        <v>LOW</v>
      </c>
      <c r="JQ5" s="4"/>
      <c r="JR5" s="4" t="s">
        <v>57</v>
      </c>
      <c r="JS5" s="4"/>
      <c r="JT5" s="4"/>
      <c r="JU5" s="4"/>
      <c r="JV5" s="4"/>
      <c r="JW5" s="4"/>
      <c r="JX5" s="4"/>
      <c r="JY5" s="4">
        <v>17.158850000000001</v>
      </c>
      <c r="JZ5" s="4">
        <v>288.40895174677797</v>
      </c>
      <c r="KA5" s="4" t="s">
        <v>57</v>
      </c>
      <c r="KB5" s="4" t="s">
        <v>57</v>
      </c>
      <c r="KC5" s="4" t="s">
        <v>57</v>
      </c>
      <c r="KD5" s="4" t="s">
        <v>57</v>
      </c>
      <c r="KE5" s="4" t="str">
        <f>IF(KD5&lt;KD$35,"LOW",IF(KD5&gt;KD$36,"HIGH",KD5))</f>
        <v>HIGH</v>
      </c>
      <c r="KF5" s="4"/>
      <c r="KG5" s="4" t="s">
        <v>57</v>
      </c>
      <c r="KH5" s="4"/>
      <c r="KI5" s="4"/>
      <c r="KJ5" s="4"/>
      <c r="KK5" s="4"/>
      <c r="KL5" s="4"/>
      <c r="KM5" s="4"/>
      <c r="KN5" s="4">
        <v>17.158850000000001</v>
      </c>
      <c r="KO5" s="4">
        <v>288.40895174677797</v>
      </c>
      <c r="KP5" s="4">
        <v>19.010249999999999</v>
      </c>
      <c r="KQ5" s="4">
        <v>0</v>
      </c>
      <c r="KR5" s="4">
        <v>0</v>
      </c>
      <c r="KS5" s="4">
        <v>0</v>
      </c>
      <c r="KT5" s="4" t="str">
        <f>IF(KS5&lt;KS$35,"LOW",IF(KS5&gt;KS$36,"HIGH",KS5))</f>
        <v>LOW</v>
      </c>
      <c r="KU5" s="4"/>
      <c r="KV5" s="4" t="s">
        <v>57</v>
      </c>
      <c r="KW5" s="4"/>
      <c r="KX5" s="4"/>
      <c r="KY5" s="4"/>
      <c r="KZ5" s="4"/>
      <c r="LA5" s="4"/>
      <c r="LB5" s="4"/>
      <c r="LC5" s="4">
        <v>17.158850000000001</v>
      </c>
      <c r="LD5" s="4">
        <v>288.40895174677797</v>
      </c>
      <c r="LE5" s="4">
        <v>19.010249999999999</v>
      </c>
      <c r="LF5" s="4">
        <v>0</v>
      </c>
      <c r="LG5" s="4">
        <v>0</v>
      </c>
      <c r="LH5" s="4">
        <v>0</v>
      </c>
      <c r="LI5" s="4" t="str">
        <f>IF(LH5&lt;LH$35,"LOW",IF(LH5&gt;LH$36,"HIGH",LH5))</f>
        <v>LOW</v>
      </c>
      <c r="LJ5" s="4"/>
      <c r="LK5" s="4" t="s">
        <v>57</v>
      </c>
      <c r="LL5" s="4"/>
      <c r="LM5" s="4"/>
      <c r="LN5" s="4"/>
      <c r="LO5" s="4"/>
      <c r="LP5" s="4"/>
      <c r="LQ5" s="4"/>
      <c r="LR5" s="4">
        <v>17.158850000000001</v>
      </c>
      <c r="LS5" s="4">
        <v>288.40895174677797</v>
      </c>
    </row>
    <row r="6" spans="1:331" x14ac:dyDescent="0.2">
      <c r="A6" s="2"/>
      <c r="B6" s="2"/>
      <c r="C6" s="2" t="s">
        <v>27</v>
      </c>
      <c r="D6" s="2" t="s">
        <v>132</v>
      </c>
      <c r="E6" s="2" t="s">
        <v>106</v>
      </c>
      <c r="F6" s="2" t="s">
        <v>57</v>
      </c>
      <c r="G6" s="4">
        <v>4.9582666666666704</v>
      </c>
      <c r="H6" s="4">
        <v>0</v>
      </c>
      <c r="I6" s="4">
        <v>0</v>
      </c>
      <c r="J6" s="4"/>
      <c r="K6" s="4"/>
      <c r="L6" s="4">
        <v>4.9409333333333301</v>
      </c>
      <c r="M6" s="4">
        <v>226.30998476530101</v>
      </c>
      <c r="N6" s="4" t="s">
        <v>57</v>
      </c>
      <c r="O6" s="4" t="s">
        <v>57</v>
      </c>
      <c r="P6" s="4" t="s">
        <v>57</v>
      </c>
      <c r="Q6" s="4"/>
      <c r="R6" s="4"/>
      <c r="S6" s="4">
        <v>10.0515333333333</v>
      </c>
      <c r="T6" s="4">
        <v>0</v>
      </c>
      <c r="U6" s="4">
        <v>10.0515333333333</v>
      </c>
      <c r="V6" s="4">
        <v>0</v>
      </c>
      <c r="W6" s="4">
        <v>0</v>
      </c>
      <c r="X6" s="4" t="s">
        <v>57</v>
      </c>
      <c r="Y6" s="4" t="s">
        <v>57</v>
      </c>
      <c r="Z6" s="4">
        <v>10.0515333333333</v>
      </c>
      <c r="AA6" s="4">
        <v>0</v>
      </c>
      <c r="AB6" s="4" t="s">
        <v>57</v>
      </c>
      <c r="AC6" s="4" t="s">
        <v>57</v>
      </c>
      <c r="AD6" s="4" t="s">
        <v>57</v>
      </c>
      <c r="AE6" s="4"/>
      <c r="AF6" s="4"/>
      <c r="AG6" s="4">
        <v>10.0515333333333</v>
      </c>
      <c r="AH6" s="4">
        <v>0</v>
      </c>
      <c r="AI6" s="4">
        <v>12.709716666666701</v>
      </c>
      <c r="AJ6" s="4">
        <v>101.750018136538</v>
      </c>
      <c r="AK6" s="4">
        <v>0.159202221434009</v>
      </c>
      <c r="AL6" s="4"/>
      <c r="AM6" s="4"/>
      <c r="AN6" s="4">
        <v>14.466850000000001</v>
      </c>
      <c r="AO6" s="4">
        <v>639.12436158257105</v>
      </c>
      <c r="AP6" s="4">
        <v>14.466850000000001</v>
      </c>
      <c r="AQ6" s="4">
        <v>0</v>
      </c>
      <c r="AR6" s="4">
        <v>0</v>
      </c>
      <c r="AS6" s="4"/>
      <c r="AT6" s="4"/>
      <c r="AU6" s="4">
        <v>14.466850000000001</v>
      </c>
      <c r="AV6" s="4">
        <v>639.12436158257105</v>
      </c>
      <c r="AW6" s="4">
        <v>4.9657</v>
      </c>
      <c r="AX6" s="4">
        <v>0</v>
      </c>
      <c r="AY6" s="4">
        <v>0</v>
      </c>
      <c r="AZ6" s="4">
        <v>0</v>
      </c>
      <c r="BA6" s="4" t="str">
        <f>IF(AZ6&lt;AZ$35,"LOW",IF(AZ6&gt;AZ$36,"HIGH",AZ6))</f>
        <v>LOW</v>
      </c>
      <c r="BB6" s="4"/>
      <c r="BC6" s="4"/>
      <c r="BD6" s="4" t="s">
        <v>57</v>
      </c>
      <c r="BE6" s="4"/>
      <c r="BF6" s="4"/>
      <c r="BG6" s="4"/>
      <c r="BH6" s="4"/>
      <c r="BI6" s="4"/>
      <c r="BJ6" s="4"/>
      <c r="BK6" s="4">
        <v>4.9409333333333301</v>
      </c>
      <c r="BL6" s="4">
        <v>226.30998476530101</v>
      </c>
      <c r="BM6" s="4">
        <v>6.1661999999999999</v>
      </c>
      <c r="BN6" s="4">
        <v>0</v>
      </c>
      <c r="BO6" s="4">
        <v>0</v>
      </c>
      <c r="BP6" s="4">
        <v>0</v>
      </c>
      <c r="BQ6" s="4" t="str">
        <f>IF(BP6&lt;BP$35,"LOW",IF(BP6&gt;BP$36,"HIGH",BP6))</f>
        <v>LOW</v>
      </c>
      <c r="BR6" s="4"/>
      <c r="BS6" s="4"/>
      <c r="BT6" s="4" t="s">
        <v>57</v>
      </c>
      <c r="BU6" s="4"/>
      <c r="BV6" s="4"/>
      <c r="BW6" s="4"/>
      <c r="BX6" s="4"/>
      <c r="BY6" s="4"/>
      <c r="BZ6" s="4"/>
      <c r="CA6" s="4">
        <v>4.9409333333333301</v>
      </c>
      <c r="CB6" s="4">
        <v>226.30998476530101</v>
      </c>
      <c r="CC6" s="4">
        <v>6.4285833333333304</v>
      </c>
      <c r="CD6" s="4">
        <v>0</v>
      </c>
      <c r="CE6" s="4">
        <v>0</v>
      </c>
      <c r="CF6" s="4">
        <v>9.7389946697767099E-2</v>
      </c>
      <c r="CG6" s="4" t="str">
        <f>IF(CF6&lt;CF$35,"LOW",IF(CF6&gt;CF$36,"HIGH",CF6))</f>
        <v>LOW</v>
      </c>
      <c r="CH6" s="4"/>
      <c r="CI6" s="4"/>
      <c r="CJ6" s="4" t="s">
        <v>57</v>
      </c>
      <c r="CK6" s="4"/>
      <c r="CL6" s="4"/>
      <c r="CM6" s="4"/>
      <c r="CN6" s="4"/>
      <c r="CO6" s="4"/>
      <c r="CP6" s="4"/>
      <c r="CQ6" s="4">
        <v>4.9409333333333301</v>
      </c>
      <c r="CR6" s="4">
        <v>226.30998476530101</v>
      </c>
      <c r="CS6" s="4">
        <v>6.6164166666666704</v>
      </c>
      <c r="CT6" s="4">
        <v>0</v>
      </c>
      <c r="CU6" s="4">
        <v>0</v>
      </c>
      <c r="CV6" s="4">
        <v>0</v>
      </c>
      <c r="CW6" s="4" t="str">
        <f>IF(CV6&lt;CV$35,"LOW",IF(CV6&gt;CV$36,"HIGH",CV6))</f>
        <v>LOW</v>
      </c>
      <c r="CX6" s="4"/>
      <c r="CY6" s="4"/>
      <c r="CZ6" s="4" t="s">
        <v>57</v>
      </c>
      <c r="DA6" s="4"/>
      <c r="DB6" s="4"/>
      <c r="DC6" s="4"/>
      <c r="DD6" s="4"/>
      <c r="DE6" s="4"/>
      <c r="DF6" s="4"/>
      <c r="DG6" s="4">
        <v>7.80141666666667</v>
      </c>
      <c r="DH6" s="4">
        <v>14.1080769230768</v>
      </c>
      <c r="DI6" s="4">
        <v>7.9865833333333303</v>
      </c>
      <c r="DJ6" s="4">
        <v>0</v>
      </c>
      <c r="DK6" s="4">
        <v>0</v>
      </c>
      <c r="DL6" s="4">
        <v>0</v>
      </c>
      <c r="DM6" s="4" t="str">
        <f>IF(DL6&lt;DL$35,"LOW",IF(DL6&gt;DL$36,"HIGH",DL6))</f>
        <v>LOW</v>
      </c>
      <c r="DN6" s="4"/>
      <c r="DO6" s="4"/>
      <c r="DP6" s="4" t="s">
        <v>57</v>
      </c>
      <c r="DQ6" s="4"/>
      <c r="DR6" s="4"/>
      <c r="DS6" s="4"/>
      <c r="DT6" s="4"/>
      <c r="DU6" s="4"/>
      <c r="DV6" s="4"/>
      <c r="DW6" s="4">
        <v>7.80141666666667</v>
      </c>
      <c r="DX6" s="4">
        <v>14.1080769230768</v>
      </c>
      <c r="DY6" s="4">
        <v>8.5559333333333303</v>
      </c>
      <c r="DZ6" s="4">
        <v>0</v>
      </c>
      <c r="EA6" s="4">
        <v>0</v>
      </c>
      <c r="EB6" s="4">
        <v>0</v>
      </c>
      <c r="EC6" s="4" t="str">
        <f>IF(EB6&lt;EB$35,"LOW",IF(EB6&gt;EB$36,"HIGH",EB6))</f>
        <v>LOW</v>
      </c>
      <c r="ED6" s="4"/>
      <c r="EE6" s="4" t="s">
        <v>57</v>
      </c>
      <c r="EF6" s="4"/>
      <c r="EG6" s="4"/>
      <c r="EH6" s="4"/>
      <c r="EI6" s="4"/>
      <c r="EJ6" s="4"/>
      <c r="EK6" s="4"/>
      <c r="EL6" s="4">
        <v>7.80141666666667</v>
      </c>
      <c r="EM6" s="4">
        <v>14.1080769230768</v>
      </c>
      <c r="EN6" s="4" t="s">
        <v>57</v>
      </c>
      <c r="EO6" s="4" t="s">
        <v>57</v>
      </c>
      <c r="EP6" s="4" t="s">
        <v>57</v>
      </c>
      <c r="EQ6" s="4" t="s">
        <v>57</v>
      </c>
      <c r="ER6" s="4" t="str">
        <f>IF(EQ6&lt;EQ$35,"LOW",IF(EQ6&gt;EQ$36,"HIGH",EQ6))</f>
        <v>HIGH</v>
      </c>
      <c r="ES6" s="4"/>
      <c r="ET6" s="4" t="s">
        <v>57</v>
      </c>
      <c r="EU6" s="4"/>
      <c r="EV6" s="4"/>
      <c r="EW6" s="4"/>
      <c r="EX6" s="4"/>
      <c r="EY6" s="4"/>
      <c r="EZ6" s="4"/>
      <c r="FA6" s="4">
        <v>10.0515333333333</v>
      </c>
      <c r="FB6" s="4">
        <v>0</v>
      </c>
      <c r="FC6" s="4" t="s">
        <v>57</v>
      </c>
      <c r="FD6" s="4" t="s">
        <v>57</v>
      </c>
      <c r="FE6" s="4" t="s">
        <v>57</v>
      </c>
      <c r="FF6" s="4" t="s">
        <v>57</v>
      </c>
      <c r="FG6" s="4" t="str">
        <f>IF(FF6&lt;FF$35,"LOW",IF(FF6&gt;FF$36,"HIGH",FF6))</f>
        <v>HIGH</v>
      </c>
      <c r="FH6" s="4"/>
      <c r="FI6" s="4" t="s">
        <v>57</v>
      </c>
      <c r="FJ6" s="4"/>
      <c r="FK6" s="4"/>
      <c r="FL6" s="4"/>
      <c r="FM6" s="4"/>
      <c r="FN6" s="4"/>
      <c r="FO6" s="4"/>
      <c r="FP6" s="4">
        <v>10.0515333333333</v>
      </c>
      <c r="FQ6" s="4">
        <v>0</v>
      </c>
      <c r="FR6" s="4" t="s">
        <v>57</v>
      </c>
      <c r="FS6" s="4" t="s">
        <v>57</v>
      </c>
      <c r="FT6" s="4" t="s">
        <v>57</v>
      </c>
      <c r="FU6" s="4" t="s">
        <v>57</v>
      </c>
      <c r="FV6" s="4" t="str">
        <f>IF(FU6&lt;FU$35,"LOW",IF(FU6&gt;FU$36,"HIGH",FU6))</f>
        <v>HIGH</v>
      </c>
      <c r="FW6" s="4"/>
      <c r="FX6" s="4" t="s">
        <v>57</v>
      </c>
      <c r="FY6" s="4"/>
      <c r="FZ6" s="4"/>
      <c r="GA6" s="4"/>
      <c r="GB6" s="4"/>
      <c r="GC6" s="4"/>
      <c r="GD6" s="4"/>
      <c r="GE6" s="4">
        <v>10.0515333333333</v>
      </c>
      <c r="GF6" s="4">
        <v>0</v>
      </c>
      <c r="GG6" s="4" t="s">
        <v>57</v>
      </c>
      <c r="GH6" s="4" t="s">
        <v>57</v>
      </c>
      <c r="GI6" s="4" t="s">
        <v>57</v>
      </c>
      <c r="GJ6" s="4" t="s">
        <v>57</v>
      </c>
      <c r="GK6" s="4"/>
      <c r="GL6" s="4"/>
      <c r="GM6" s="4" t="s">
        <v>57</v>
      </c>
      <c r="GN6" s="4"/>
      <c r="GO6" s="4"/>
      <c r="GP6" s="4"/>
      <c r="GQ6" s="4"/>
      <c r="GR6" s="4"/>
      <c r="GS6" s="4"/>
      <c r="GT6" s="4">
        <v>10.0515333333333</v>
      </c>
      <c r="GU6" s="4">
        <v>0</v>
      </c>
      <c r="GV6" s="4">
        <v>12.0018833333333</v>
      </c>
      <c r="GW6" s="4">
        <v>0</v>
      </c>
      <c r="GX6" s="4">
        <v>0</v>
      </c>
      <c r="GY6" s="4">
        <v>0</v>
      </c>
      <c r="GZ6" s="4" t="str">
        <f>IF(GY6&lt;GY$35,"LOW",IF(GY6&gt;GY$36,"HIGH",GY6))</f>
        <v>LOW</v>
      </c>
      <c r="HA6" s="4"/>
      <c r="HB6" s="4" t="s">
        <v>57</v>
      </c>
      <c r="HC6" s="4"/>
      <c r="HD6" s="4"/>
      <c r="HE6" s="4"/>
      <c r="HF6" s="4"/>
      <c r="HG6" s="4"/>
      <c r="HH6" s="4"/>
      <c r="HI6" s="4">
        <v>14.466850000000001</v>
      </c>
      <c r="HJ6" s="4">
        <v>639.12436158257105</v>
      </c>
      <c r="HK6" s="4">
        <v>12.3632333333333</v>
      </c>
      <c r="HL6" s="4">
        <v>0</v>
      </c>
      <c r="HM6" s="4">
        <v>0</v>
      </c>
      <c r="HN6" s="4">
        <v>0.82429590229412297</v>
      </c>
      <c r="HO6" s="4" t="str">
        <f>IF(HN6&lt;HN$35,"LOW",IF(HN6&gt;HN$36,"HIGH",HN6))</f>
        <v>LOW</v>
      </c>
      <c r="HP6" s="4"/>
      <c r="HQ6" s="4" t="s">
        <v>57</v>
      </c>
      <c r="HR6" s="4"/>
      <c r="HS6" s="4"/>
      <c r="HT6" s="4"/>
      <c r="HU6" s="4"/>
      <c r="HV6" s="4"/>
      <c r="HW6" s="4"/>
      <c r="HX6" s="4">
        <v>14.466850000000001</v>
      </c>
      <c r="HY6" s="4">
        <v>639.12436158257105</v>
      </c>
      <c r="HZ6" s="4" t="s">
        <v>57</v>
      </c>
      <c r="IA6" s="4" t="s">
        <v>57</v>
      </c>
      <c r="IB6" s="4" t="s">
        <v>57</v>
      </c>
      <c r="IC6" s="4" t="s">
        <v>57</v>
      </c>
      <c r="ID6" s="4" t="s">
        <v>57</v>
      </c>
      <c r="IE6" s="4" t="s">
        <v>57</v>
      </c>
      <c r="IF6" s="4">
        <v>10.0515333333333</v>
      </c>
      <c r="IG6" s="4">
        <v>0</v>
      </c>
      <c r="IH6" s="4">
        <v>14.5121</v>
      </c>
      <c r="II6" s="4">
        <v>0</v>
      </c>
      <c r="IJ6" s="4">
        <v>0</v>
      </c>
      <c r="IK6" s="4">
        <v>0</v>
      </c>
      <c r="IL6" s="4" t="str">
        <f>IF(IK6&lt;IK$35,"LOW",IF(IK6&gt;IK$36,"HIGH",IK6))</f>
        <v>LOW</v>
      </c>
      <c r="IM6" s="4"/>
      <c r="IN6" s="4" t="s">
        <v>57</v>
      </c>
      <c r="IO6" s="4"/>
      <c r="IP6" s="4"/>
      <c r="IQ6" s="4"/>
      <c r="IR6" s="4"/>
      <c r="IS6" s="4"/>
      <c r="IT6" s="4"/>
      <c r="IU6" s="4">
        <v>14.466850000000001</v>
      </c>
      <c r="IV6" s="4">
        <v>639.12436158257105</v>
      </c>
      <c r="IW6" s="4">
        <v>14.5121</v>
      </c>
      <c r="IX6" s="4">
        <v>0</v>
      </c>
      <c r="IY6" s="4">
        <v>0</v>
      </c>
      <c r="IZ6" s="4">
        <v>0</v>
      </c>
      <c r="JA6" s="4" t="str">
        <f>IF(IZ6&lt;IZ$35,"LOW",IF(IZ6&gt;IZ$36,"HIGH",IZ6))</f>
        <v>LOW</v>
      </c>
      <c r="JB6" s="4"/>
      <c r="JC6" s="4" t="s">
        <v>57</v>
      </c>
      <c r="JD6" s="4"/>
      <c r="JE6" s="4"/>
      <c r="JF6" s="4"/>
      <c r="JG6" s="4"/>
      <c r="JH6" s="4"/>
      <c r="JI6" s="4"/>
      <c r="JJ6" s="4">
        <v>14.466850000000001</v>
      </c>
      <c r="JK6" s="4">
        <v>639.12436158257105</v>
      </c>
      <c r="JL6" s="4">
        <v>15.933633333333299</v>
      </c>
      <c r="JM6" s="4">
        <v>0</v>
      </c>
      <c r="JN6" s="4">
        <v>0</v>
      </c>
      <c r="JO6" s="4">
        <v>0</v>
      </c>
      <c r="JP6" s="4" t="str">
        <f>IF(JO6&lt;JO$35,"LOW",IF(JO6&gt;JO$36,"HIGH",JO6))</f>
        <v>LOW</v>
      </c>
      <c r="JQ6" s="4"/>
      <c r="JR6" s="4" t="s">
        <v>57</v>
      </c>
      <c r="JS6" s="4"/>
      <c r="JT6" s="4"/>
      <c r="JU6" s="4"/>
      <c r="JV6" s="4"/>
      <c r="JW6" s="4"/>
      <c r="JX6" s="4"/>
      <c r="JY6" s="4">
        <v>17.151566666666699</v>
      </c>
      <c r="JZ6" s="4">
        <v>425.59561595866899</v>
      </c>
      <c r="KA6" s="4">
        <v>16.755649999999999</v>
      </c>
      <c r="KB6" s="4">
        <v>0</v>
      </c>
      <c r="KC6" s="4">
        <v>0</v>
      </c>
      <c r="KD6" s="4">
        <v>0.41588924532450799</v>
      </c>
      <c r="KE6" s="4" t="str">
        <f>IF(KD6&lt;KD$35,"LOW",IF(KD6&gt;KD$36,"HIGH",KD6))</f>
        <v>LOW</v>
      </c>
      <c r="KF6" s="4"/>
      <c r="KG6" s="4" t="s">
        <v>57</v>
      </c>
      <c r="KH6" s="4"/>
      <c r="KI6" s="4"/>
      <c r="KJ6" s="4"/>
      <c r="KK6" s="4"/>
      <c r="KL6" s="4"/>
      <c r="KM6" s="4"/>
      <c r="KN6" s="4">
        <v>17.151566666666699</v>
      </c>
      <c r="KO6" s="4">
        <v>425.59561595866899</v>
      </c>
      <c r="KP6" s="4" t="s">
        <v>57</v>
      </c>
      <c r="KQ6" s="4" t="s">
        <v>57</v>
      </c>
      <c r="KR6" s="4" t="s">
        <v>57</v>
      </c>
      <c r="KS6" s="4" t="s">
        <v>57</v>
      </c>
      <c r="KT6" s="4" t="str">
        <f>IF(KS6&lt;KS$35,"LOW",IF(KS6&gt;KS$36,"HIGH",KS6))</f>
        <v>HIGH</v>
      </c>
      <c r="KU6" s="4"/>
      <c r="KV6" s="4" t="s">
        <v>57</v>
      </c>
      <c r="KW6" s="4"/>
      <c r="KX6" s="4"/>
      <c r="KY6" s="4"/>
      <c r="KZ6" s="4"/>
      <c r="LA6" s="4"/>
      <c r="LB6" s="4"/>
      <c r="LC6" s="4">
        <v>17.151566666666699</v>
      </c>
      <c r="LD6" s="4">
        <v>425.59561595866899</v>
      </c>
      <c r="LE6" s="4" t="s">
        <v>57</v>
      </c>
      <c r="LF6" s="4" t="s">
        <v>57</v>
      </c>
      <c r="LG6" s="4" t="s">
        <v>57</v>
      </c>
      <c r="LH6" s="4" t="s">
        <v>57</v>
      </c>
      <c r="LI6" s="4" t="str">
        <f>IF(LH6&lt;LH$35,"LOW",IF(LH6&gt;LH$36,"HIGH",LH6))</f>
        <v>HIGH</v>
      </c>
      <c r="LJ6" s="4"/>
      <c r="LK6" s="4" t="s">
        <v>57</v>
      </c>
      <c r="LL6" s="4"/>
      <c r="LM6" s="4"/>
      <c r="LN6" s="4"/>
      <c r="LO6" s="4"/>
      <c r="LP6" s="4"/>
      <c r="LQ6" s="4"/>
      <c r="LR6" s="4">
        <v>17.151566666666699</v>
      </c>
      <c r="LS6" s="4">
        <v>425.59561595866899</v>
      </c>
    </row>
    <row r="7" spans="1:331" x14ac:dyDescent="0.2">
      <c r="A7" s="2"/>
      <c r="B7" s="2"/>
      <c r="C7" s="2" t="s">
        <v>27</v>
      </c>
      <c r="D7" s="2" t="s">
        <v>169</v>
      </c>
      <c r="E7" s="2" t="s">
        <v>106</v>
      </c>
      <c r="F7" s="2" t="s">
        <v>57</v>
      </c>
      <c r="G7" s="4">
        <v>4.9557500000000001</v>
      </c>
      <c r="H7" s="4">
        <v>0</v>
      </c>
      <c r="I7" s="4">
        <v>0</v>
      </c>
      <c r="J7" s="4"/>
      <c r="K7" s="4"/>
      <c r="L7" s="4">
        <v>4.9334833333333297</v>
      </c>
      <c r="M7" s="4">
        <v>215.28858694254501</v>
      </c>
      <c r="N7" s="4" t="s">
        <v>57</v>
      </c>
      <c r="O7" s="4" t="s">
        <v>57</v>
      </c>
      <c r="P7" s="4" t="s">
        <v>57</v>
      </c>
      <c r="Q7" s="4"/>
      <c r="R7" s="4"/>
      <c r="S7" s="4">
        <v>10.0422333333333</v>
      </c>
      <c r="T7" s="4">
        <v>0</v>
      </c>
      <c r="U7" s="4">
        <v>10.14415</v>
      </c>
      <c r="V7" s="4">
        <v>0</v>
      </c>
      <c r="W7" s="4">
        <v>0</v>
      </c>
      <c r="X7" s="4" t="s">
        <v>57</v>
      </c>
      <c r="Y7" s="4" t="s">
        <v>57</v>
      </c>
      <c r="Z7" s="4">
        <v>10.0422333333333</v>
      </c>
      <c r="AA7" s="4">
        <v>0</v>
      </c>
      <c r="AB7" s="4" t="s">
        <v>57</v>
      </c>
      <c r="AC7" s="4" t="s">
        <v>57</v>
      </c>
      <c r="AD7" s="4" t="s">
        <v>57</v>
      </c>
      <c r="AE7" s="4"/>
      <c r="AF7" s="4"/>
      <c r="AG7" s="4">
        <v>10.0422333333333</v>
      </c>
      <c r="AH7" s="4">
        <v>0</v>
      </c>
      <c r="AI7" s="4">
        <v>12.698366666666701</v>
      </c>
      <c r="AJ7" s="4">
        <v>118.5655</v>
      </c>
      <c r="AK7" s="4">
        <v>0.225010064255181</v>
      </c>
      <c r="AL7" s="4"/>
      <c r="AM7" s="4"/>
      <c r="AN7" s="4">
        <v>14.4630333333333</v>
      </c>
      <c r="AO7" s="4">
        <v>526.93420799852299</v>
      </c>
      <c r="AP7" s="4">
        <v>14.4630333333333</v>
      </c>
      <c r="AQ7" s="4">
        <v>0</v>
      </c>
      <c r="AR7" s="4">
        <v>0</v>
      </c>
      <c r="AS7" s="4"/>
      <c r="AT7" s="4"/>
      <c r="AU7" s="4">
        <v>14.4630333333333</v>
      </c>
      <c r="AV7" s="4">
        <v>526.93420799852299</v>
      </c>
      <c r="AW7" s="4">
        <v>4.9557500000000001</v>
      </c>
      <c r="AX7" s="4">
        <v>0</v>
      </c>
      <c r="AY7" s="4">
        <v>0</v>
      </c>
      <c r="AZ7" s="4">
        <v>0</v>
      </c>
      <c r="BA7" s="4" t="str">
        <f>IF(AZ7&lt;AZ$35,"LOW",IF(AZ7&gt;AZ$36,"HIGH",AZ7))</f>
        <v>LOW</v>
      </c>
      <c r="BB7" s="4"/>
      <c r="BC7" s="4"/>
      <c r="BD7" s="4" t="s">
        <v>57</v>
      </c>
      <c r="BE7" s="4"/>
      <c r="BF7" s="4"/>
      <c r="BG7" s="4"/>
      <c r="BH7" s="4"/>
      <c r="BI7" s="4"/>
      <c r="BJ7" s="4"/>
      <c r="BK7" s="4">
        <v>4.9334833333333297</v>
      </c>
      <c r="BL7" s="4">
        <v>215.28858694254501</v>
      </c>
      <c r="BM7" s="4">
        <v>6.1711166666666699</v>
      </c>
      <c r="BN7" s="4">
        <v>0</v>
      </c>
      <c r="BO7" s="4">
        <v>0</v>
      </c>
      <c r="BP7" s="4">
        <v>0</v>
      </c>
      <c r="BQ7" s="4" t="str">
        <f>IF(BP7&lt;BP$35,"LOW",IF(BP7&gt;BP$36,"HIGH",BP7))</f>
        <v>LOW</v>
      </c>
      <c r="BR7" s="4"/>
      <c r="BS7" s="4"/>
      <c r="BT7" s="4" t="s">
        <v>57</v>
      </c>
      <c r="BU7" s="4"/>
      <c r="BV7" s="4"/>
      <c r="BW7" s="4"/>
      <c r="BX7" s="4"/>
      <c r="BY7" s="4"/>
      <c r="BZ7" s="4"/>
      <c r="CA7" s="4">
        <v>4.9334833333333297</v>
      </c>
      <c r="CB7" s="4">
        <v>215.28858694254501</v>
      </c>
      <c r="CC7" s="4">
        <v>6.4755833333333301</v>
      </c>
      <c r="CD7" s="4">
        <v>0</v>
      </c>
      <c r="CE7" s="4">
        <v>0</v>
      </c>
      <c r="CF7" s="4">
        <v>9.7389946697767099E-2</v>
      </c>
      <c r="CG7" s="4" t="str">
        <f>IF(CF7&lt;CF$35,"LOW",IF(CF7&gt;CF$36,"HIGH",CF7))</f>
        <v>LOW</v>
      </c>
      <c r="CH7" s="4"/>
      <c r="CI7" s="4"/>
      <c r="CJ7" s="4" t="s">
        <v>57</v>
      </c>
      <c r="CK7" s="4"/>
      <c r="CL7" s="4"/>
      <c r="CM7" s="4"/>
      <c r="CN7" s="4"/>
      <c r="CO7" s="4"/>
      <c r="CP7" s="4"/>
      <c r="CQ7" s="4">
        <v>4.9334833333333297</v>
      </c>
      <c r="CR7" s="4">
        <v>215.28858694254501</v>
      </c>
      <c r="CS7" s="4">
        <v>6.7922833333333301</v>
      </c>
      <c r="CT7" s="4">
        <v>0</v>
      </c>
      <c r="CU7" s="4">
        <v>0</v>
      </c>
      <c r="CV7" s="4">
        <v>0</v>
      </c>
      <c r="CW7" s="4" t="str">
        <f>IF(CV7&lt;CV$35,"LOW",IF(CV7&gt;CV$36,"HIGH",CV7))</f>
        <v>LOW</v>
      </c>
      <c r="CX7" s="4"/>
      <c r="CY7" s="4"/>
      <c r="CZ7" s="4" t="s">
        <v>57</v>
      </c>
      <c r="DA7" s="4"/>
      <c r="DB7" s="4"/>
      <c r="DC7" s="4"/>
      <c r="DD7" s="4"/>
      <c r="DE7" s="4"/>
      <c r="DF7" s="4"/>
      <c r="DG7" s="4">
        <v>7.6440000000000001</v>
      </c>
      <c r="DH7" s="4">
        <v>92.8953846153846</v>
      </c>
      <c r="DI7" s="4">
        <v>7.6995500000000003</v>
      </c>
      <c r="DJ7" s="4">
        <v>0</v>
      </c>
      <c r="DK7" s="4">
        <v>0</v>
      </c>
      <c r="DL7" s="4">
        <v>0</v>
      </c>
      <c r="DM7" s="4" t="str">
        <f>IF(DL7&lt;DL$35,"LOW",IF(DL7&gt;DL$36,"HIGH",DL7))</f>
        <v>LOW</v>
      </c>
      <c r="DN7" s="4"/>
      <c r="DO7" s="4"/>
      <c r="DP7" s="4" t="s">
        <v>57</v>
      </c>
      <c r="DQ7" s="4"/>
      <c r="DR7" s="4"/>
      <c r="DS7" s="4"/>
      <c r="DT7" s="4"/>
      <c r="DU7" s="4"/>
      <c r="DV7" s="4"/>
      <c r="DW7" s="4">
        <v>7.6440000000000001</v>
      </c>
      <c r="DX7" s="4">
        <v>92.8953846153846</v>
      </c>
      <c r="DY7" s="4" t="s">
        <v>57</v>
      </c>
      <c r="DZ7" s="4" t="s">
        <v>57</v>
      </c>
      <c r="EA7" s="4" t="s">
        <v>57</v>
      </c>
      <c r="EB7" s="4" t="s">
        <v>57</v>
      </c>
      <c r="EC7" s="4"/>
      <c r="ED7" s="4"/>
      <c r="EE7" s="4" t="s">
        <v>57</v>
      </c>
      <c r="EF7" s="4"/>
      <c r="EG7" s="4"/>
      <c r="EH7" s="4"/>
      <c r="EI7" s="4"/>
      <c r="EJ7" s="4"/>
      <c r="EK7" s="4"/>
      <c r="EL7" s="4">
        <v>7.6440000000000001</v>
      </c>
      <c r="EM7" s="4">
        <v>92.8953846153846</v>
      </c>
      <c r="EN7" s="4" t="s">
        <v>57</v>
      </c>
      <c r="EO7" s="4" t="s">
        <v>57</v>
      </c>
      <c r="EP7" s="4" t="s">
        <v>57</v>
      </c>
      <c r="EQ7" s="4" t="s">
        <v>57</v>
      </c>
      <c r="ER7" s="4" t="str">
        <f>IF(EQ7&lt;EQ$35,"LOW",IF(EQ7&gt;EQ$36,"HIGH",EQ7))</f>
        <v>HIGH</v>
      </c>
      <c r="ES7" s="4"/>
      <c r="ET7" s="4" t="s">
        <v>57</v>
      </c>
      <c r="EU7" s="4"/>
      <c r="EV7" s="4"/>
      <c r="EW7" s="4"/>
      <c r="EX7" s="4"/>
      <c r="EY7" s="4"/>
      <c r="EZ7" s="4"/>
      <c r="FA7" s="4">
        <v>10.0422333333333</v>
      </c>
      <c r="FB7" s="4">
        <v>0</v>
      </c>
      <c r="FC7" s="4" t="s">
        <v>57</v>
      </c>
      <c r="FD7" s="4" t="s">
        <v>57</v>
      </c>
      <c r="FE7" s="4" t="s">
        <v>57</v>
      </c>
      <c r="FF7" s="4" t="s">
        <v>57</v>
      </c>
      <c r="FG7" s="4" t="str">
        <f>IF(FF7&lt;FF$35,"LOW",IF(FF7&gt;FF$36,"HIGH",FF7))</f>
        <v>HIGH</v>
      </c>
      <c r="FH7" s="4"/>
      <c r="FI7" s="4" t="s">
        <v>57</v>
      </c>
      <c r="FJ7" s="4"/>
      <c r="FK7" s="4"/>
      <c r="FL7" s="4"/>
      <c r="FM7" s="4"/>
      <c r="FN7" s="4"/>
      <c r="FO7" s="4"/>
      <c r="FP7" s="4">
        <v>10.0422333333333</v>
      </c>
      <c r="FQ7" s="4">
        <v>0</v>
      </c>
      <c r="FR7" s="4" t="s">
        <v>57</v>
      </c>
      <c r="FS7" s="4" t="s">
        <v>57</v>
      </c>
      <c r="FT7" s="4" t="s">
        <v>57</v>
      </c>
      <c r="FU7" s="4" t="s">
        <v>57</v>
      </c>
      <c r="FV7" s="4" t="str">
        <f>IF(FU7&lt;FU$35,"LOW",IF(FU7&gt;FU$36,"HIGH",FU7))</f>
        <v>HIGH</v>
      </c>
      <c r="FW7" s="4"/>
      <c r="FX7" s="4" t="s">
        <v>57</v>
      </c>
      <c r="FY7" s="4"/>
      <c r="FZ7" s="4"/>
      <c r="GA7" s="4"/>
      <c r="GB7" s="4"/>
      <c r="GC7" s="4"/>
      <c r="GD7" s="4"/>
      <c r="GE7" s="4">
        <v>10.0422333333333</v>
      </c>
      <c r="GF7" s="4">
        <v>0</v>
      </c>
      <c r="GG7" s="4" t="s">
        <v>57</v>
      </c>
      <c r="GH7" s="4" t="s">
        <v>57</v>
      </c>
      <c r="GI7" s="4" t="s">
        <v>57</v>
      </c>
      <c r="GJ7" s="4" t="s">
        <v>57</v>
      </c>
      <c r="GK7" s="4"/>
      <c r="GL7" s="4"/>
      <c r="GM7" s="4" t="s">
        <v>57</v>
      </c>
      <c r="GN7" s="4"/>
      <c r="GO7" s="4"/>
      <c r="GP7" s="4"/>
      <c r="GQ7" s="4"/>
      <c r="GR7" s="4"/>
      <c r="GS7" s="4"/>
      <c r="GT7" s="4">
        <v>10.0422333333333</v>
      </c>
      <c r="GU7" s="4">
        <v>0</v>
      </c>
      <c r="GV7" s="4">
        <v>12.0064833333333</v>
      </c>
      <c r="GW7" s="4">
        <v>0</v>
      </c>
      <c r="GX7" s="4">
        <v>0</v>
      </c>
      <c r="GY7" s="4">
        <v>0</v>
      </c>
      <c r="GZ7" s="4" t="str">
        <f>IF(GY7&lt;GY$35,"LOW",IF(GY7&gt;GY$36,"HIGH",GY7))</f>
        <v>LOW</v>
      </c>
      <c r="HA7" s="4"/>
      <c r="HB7" s="4" t="s">
        <v>57</v>
      </c>
      <c r="HC7" s="4"/>
      <c r="HD7" s="4"/>
      <c r="HE7" s="4"/>
      <c r="HF7" s="4"/>
      <c r="HG7" s="4"/>
      <c r="HH7" s="4"/>
      <c r="HI7" s="4">
        <v>14.4630333333333</v>
      </c>
      <c r="HJ7" s="4">
        <v>526.93420799852299</v>
      </c>
      <c r="HK7" s="4">
        <v>12.340033333333301</v>
      </c>
      <c r="HL7" s="4">
        <v>0</v>
      </c>
      <c r="HM7" s="4">
        <v>0</v>
      </c>
      <c r="HN7" s="4">
        <v>0.82429590229412297</v>
      </c>
      <c r="HO7" s="4" t="str">
        <f>IF(HN7&lt;HN$35,"LOW",IF(HN7&gt;HN$36,"HIGH",HN7))</f>
        <v>LOW</v>
      </c>
      <c r="HP7" s="4"/>
      <c r="HQ7" s="4" t="s">
        <v>57</v>
      </c>
      <c r="HR7" s="4"/>
      <c r="HS7" s="4"/>
      <c r="HT7" s="4"/>
      <c r="HU7" s="4"/>
      <c r="HV7" s="4"/>
      <c r="HW7" s="4"/>
      <c r="HX7" s="4">
        <v>14.4630333333333</v>
      </c>
      <c r="HY7" s="4">
        <v>526.93420799852299</v>
      </c>
      <c r="HZ7" s="4" t="s">
        <v>57</v>
      </c>
      <c r="IA7" s="4" t="s">
        <v>57</v>
      </c>
      <c r="IB7" s="4" t="s">
        <v>57</v>
      </c>
      <c r="IC7" s="4" t="s">
        <v>57</v>
      </c>
      <c r="ID7" s="4" t="s">
        <v>57</v>
      </c>
      <c r="IE7" s="4" t="s">
        <v>57</v>
      </c>
      <c r="IF7" s="4">
        <v>10.0422333333333</v>
      </c>
      <c r="IG7" s="4">
        <v>0</v>
      </c>
      <c r="IH7" s="4">
        <v>14.4819</v>
      </c>
      <c r="II7" s="4">
        <v>0</v>
      </c>
      <c r="IJ7" s="4">
        <v>0</v>
      </c>
      <c r="IK7" s="4">
        <v>0</v>
      </c>
      <c r="IL7" s="4" t="str">
        <f>IF(IK7&lt;IK$35,"LOW",IF(IK7&gt;IK$36,"HIGH",IK7))</f>
        <v>LOW</v>
      </c>
      <c r="IM7" s="4"/>
      <c r="IN7" s="4" t="s">
        <v>57</v>
      </c>
      <c r="IO7" s="4"/>
      <c r="IP7" s="4"/>
      <c r="IQ7" s="4"/>
      <c r="IR7" s="4"/>
      <c r="IS7" s="4"/>
      <c r="IT7" s="4"/>
      <c r="IU7" s="4">
        <v>14.4630333333333</v>
      </c>
      <c r="IV7" s="4">
        <v>526.93420799852299</v>
      </c>
      <c r="IW7" s="4">
        <v>14.519600000000001</v>
      </c>
      <c r="IX7" s="4">
        <v>0</v>
      </c>
      <c r="IY7" s="4">
        <v>0</v>
      </c>
      <c r="IZ7" s="4">
        <v>0</v>
      </c>
      <c r="JA7" s="4" t="str">
        <f>IF(IZ7&lt;IZ$35,"LOW",IF(IZ7&gt;IZ$36,"HIGH",IZ7))</f>
        <v>LOW</v>
      </c>
      <c r="JB7" s="4"/>
      <c r="JC7" s="4" t="s">
        <v>57</v>
      </c>
      <c r="JD7" s="4"/>
      <c r="JE7" s="4"/>
      <c r="JF7" s="4"/>
      <c r="JG7" s="4"/>
      <c r="JH7" s="4"/>
      <c r="JI7" s="4"/>
      <c r="JJ7" s="4">
        <v>14.4630333333333</v>
      </c>
      <c r="JK7" s="4">
        <v>526.93420799852299</v>
      </c>
      <c r="JL7" s="4">
        <v>15.926066666666699</v>
      </c>
      <c r="JM7" s="4">
        <v>0</v>
      </c>
      <c r="JN7" s="4">
        <v>0</v>
      </c>
      <c r="JO7" s="4">
        <v>0</v>
      </c>
      <c r="JP7" s="4" t="str">
        <f>IF(JO7&lt;JO$35,"LOW",IF(JO7&gt;JO$36,"HIGH",JO7))</f>
        <v>LOW</v>
      </c>
      <c r="JQ7" s="4"/>
      <c r="JR7" s="4" t="s">
        <v>57</v>
      </c>
      <c r="JS7" s="4"/>
      <c r="JT7" s="4"/>
      <c r="JU7" s="4"/>
      <c r="JV7" s="4"/>
      <c r="JW7" s="4"/>
      <c r="JX7" s="4"/>
      <c r="JY7" s="4">
        <v>17.268416666666699</v>
      </c>
      <c r="JZ7" s="4">
        <v>17.980761935098599</v>
      </c>
      <c r="KA7" s="4">
        <v>17.536149999999999</v>
      </c>
      <c r="KB7" s="4">
        <v>0</v>
      </c>
      <c r="KC7" s="4">
        <v>0</v>
      </c>
      <c r="KD7" s="4">
        <v>0.41588924532450799</v>
      </c>
      <c r="KE7" s="4" t="str">
        <f>IF(KD7&lt;KD$35,"LOW",IF(KD7&gt;KD$36,"HIGH",KD7))</f>
        <v>LOW</v>
      </c>
      <c r="KF7" s="4"/>
      <c r="KG7" s="4" t="s">
        <v>57</v>
      </c>
      <c r="KH7" s="4"/>
      <c r="KI7" s="4"/>
      <c r="KJ7" s="4"/>
      <c r="KK7" s="4"/>
      <c r="KL7" s="4"/>
      <c r="KM7" s="4"/>
      <c r="KN7" s="4">
        <v>17.268416666666699</v>
      </c>
      <c r="KO7" s="4">
        <v>17.980761935098599</v>
      </c>
      <c r="KP7" s="4">
        <v>19.281966666666701</v>
      </c>
      <c r="KQ7" s="4">
        <v>0</v>
      </c>
      <c r="KR7" s="4">
        <v>0</v>
      </c>
      <c r="KS7" s="4">
        <v>0</v>
      </c>
      <c r="KT7" s="4" t="str">
        <f>IF(KS7&lt;KS$35,"LOW",IF(KS7&gt;KS$36,"HIGH",KS7))</f>
        <v>LOW</v>
      </c>
      <c r="KU7" s="4"/>
      <c r="KV7" s="4" t="s">
        <v>57</v>
      </c>
      <c r="KW7" s="4"/>
      <c r="KX7" s="4"/>
      <c r="KY7" s="4"/>
      <c r="KZ7" s="4"/>
      <c r="LA7" s="4"/>
      <c r="LB7" s="4"/>
      <c r="LC7" s="4">
        <v>17.268416666666699</v>
      </c>
      <c r="LD7" s="4">
        <v>17.980761935098599</v>
      </c>
      <c r="LE7" s="4">
        <v>19.281966666666701</v>
      </c>
      <c r="LF7" s="4">
        <v>0</v>
      </c>
      <c r="LG7" s="4">
        <v>0</v>
      </c>
      <c r="LH7" s="4">
        <v>0</v>
      </c>
      <c r="LI7" s="4" t="str">
        <f>IF(LH7&lt;LH$35,"LOW",IF(LH7&gt;LH$36,"HIGH",LH7))</f>
        <v>LOW</v>
      </c>
      <c r="LJ7" s="4"/>
      <c r="LK7" s="4" t="s">
        <v>57</v>
      </c>
      <c r="LL7" s="4"/>
      <c r="LM7" s="4"/>
      <c r="LN7" s="4"/>
      <c r="LO7" s="4"/>
      <c r="LP7" s="4"/>
      <c r="LQ7" s="4"/>
      <c r="LR7" s="4">
        <v>17.268416666666699</v>
      </c>
      <c r="LS7" s="4">
        <v>17.980761935098599</v>
      </c>
    </row>
    <row r="8" spans="1:331" x14ac:dyDescent="0.2">
      <c r="A8" s="2"/>
      <c r="B8" s="2"/>
      <c r="C8" s="2" t="s">
        <v>27</v>
      </c>
      <c r="D8" s="2" t="s">
        <v>143</v>
      </c>
      <c r="E8" s="2" t="s">
        <v>106</v>
      </c>
      <c r="F8" s="2" t="s">
        <v>57</v>
      </c>
      <c r="G8" s="4">
        <v>4.9507000000000003</v>
      </c>
      <c r="H8" s="4">
        <v>0</v>
      </c>
      <c r="I8" s="4">
        <v>0</v>
      </c>
      <c r="J8" s="4"/>
      <c r="K8" s="4"/>
      <c r="L8" s="4">
        <v>4.9383166666666698</v>
      </c>
      <c r="M8" s="4">
        <v>127.13161116439601</v>
      </c>
      <c r="N8" s="4" t="s">
        <v>57</v>
      </c>
      <c r="O8" s="4" t="s">
        <v>57</v>
      </c>
      <c r="P8" s="4" t="s">
        <v>57</v>
      </c>
      <c r="Q8" s="4"/>
      <c r="R8" s="4"/>
      <c r="S8" s="4">
        <v>10.079183333333299</v>
      </c>
      <c r="T8" s="4">
        <v>0</v>
      </c>
      <c r="U8" s="4">
        <v>10.079183333333299</v>
      </c>
      <c r="V8" s="4">
        <v>0</v>
      </c>
      <c r="W8" s="4">
        <v>0</v>
      </c>
      <c r="X8" s="4" t="s">
        <v>57</v>
      </c>
      <c r="Y8" s="4" t="s">
        <v>57</v>
      </c>
      <c r="Z8" s="4">
        <v>10.079183333333299</v>
      </c>
      <c r="AA8" s="4">
        <v>0</v>
      </c>
      <c r="AB8" s="4" t="s">
        <v>57</v>
      </c>
      <c r="AC8" s="4" t="s">
        <v>57</v>
      </c>
      <c r="AD8" s="4" t="s">
        <v>57</v>
      </c>
      <c r="AE8" s="4"/>
      <c r="AF8" s="4"/>
      <c r="AG8" s="4">
        <v>10.079183333333299</v>
      </c>
      <c r="AH8" s="4">
        <v>0</v>
      </c>
      <c r="AI8" s="4">
        <v>12.713333333333299</v>
      </c>
      <c r="AJ8" s="4">
        <v>0</v>
      </c>
      <c r="AK8" s="4">
        <v>0</v>
      </c>
      <c r="AL8" s="4"/>
      <c r="AM8" s="4"/>
      <c r="AN8" s="4">
        <v>14.542116666666701</v>
      </c>
      <c r="AO8" s="4">
        <v>311.45213704306298</v>
      </c>
      <c r="AP8" s="4">
        <v>14.542116666666701</v>
      </c>
      <c r="AQ8" s="4">
        <v>0</v>
      </c>
      <c r="AR8" s="4">
        <v>0</v>
      </c>
      <c r="AS8" s="4"/>
      <c r="AT8" s="4"/>
      <c r="AU8" s="4">
        <v>14.542116666666701</v>
      </c>
      <c r="AV8" s="4">
        <v>311.45213704306298</v>
      </c>
      <c r="AW8" s="4">
        <v>4.9507000000000003</v>
      </c>
      <c r="AX8" s="4">
        <v>0</v>
      </c>
      <c r="AY8" s="4">
        <v>0</v>
      </c>
      <c r="AZ8" s="4">
        <v>0</v>
      </c>
      <c r="BA8" s="4" t="str">
        <f>IF(AZ8&lt;AZ$35,"LOW",IF(AZ8&gt;AZ$36,"HIGH",AZ8))</f>
        <v>LOW</v>
      </c>
      <c r="BB8" s="4"/>
      <c r="BC8" s="4"/>
      <c r="BD8" s="4" t="s">
        <v>57</v>
      </c>
      <c r="BE8" s="4"/>
      <c r="BF8" s="4"/>
      <c r="BG8" s="4"/>
      <c r="BH8" s="4"/>
      <c r="BI8" s="4"/>
      <c r="BJ8" s="4"/>
      <c r="BK8" s="4">
        <v>4.9383166666666698</v>
      </c>
      <c r="BL8" s="4">
        <v>127.13161116439601</v>
      </c>
      <c r="BM8" s="4">
        <v>6.29725</v>
      </c>
      <c r="BN8" s="4">
        <v>0</v>
      </c>
      <c r="BO8" s="4">
        <v>0</v>
      </c>
      <c r="BP8" s="4">
        <v>0</v>
      </c>
      <c r="BQ8" s="4" t="str">
        <f>IF(BP8&lt;BP$35,"LOW",IF(BP8&gt;BP$36,"HIGH",BP8))</f>
        <v>LOW</v>
      </c>
      <c r="BR8" s="4"/>
      <c r="BS8" s="4"/>
      <c r="BT8" s="4" t="s">
        <v>57</v>
      </c>
      <c r="BU8" s="4"/>
      <c r="BV8" s="4"/>
      <c r="BW8" s="4"/>
      <c r="BX8" s="4"/>
      <c r="BY8" s="4"/>
      <c r="BZ8" s="4"/>
      <c r="CA8" s="4">
        <v>4.9383166666666698</v>
      </c>
      <c r="CB8" s="4">
        <v>127.13161116439601</v>
      </c>
      <c r="CC8" s="4">
        <v>6.4135999999999997</v>
      </c>
      <c r="CD8" s="4">
        <v>0</v>
      </c>
      <c r="CE8" s="4">
        <v>0</v>
      </c>
      <c r="CF8" s="4">
        <v>9.7389946697767099E-2</v>
      </c>
      <c r="CG8" s="4" t="str">
        <f>IF(CF8&lt;CF$35,"LOW",IF(CF8&gt;CF$36,"HIGH",CF8))</f>
        <v>LOW</v>
      </c>
      <c r="CH8" s="4"/>
      <c r="CI8" s="4"/>
      <c r="CJ8" s="4" t="s">
        <v>57</v>
      </c>
      <c r="CK8" s="4"/>
      <c r="CL8" s="4"/>
      <c r="CM8" s="4"/>
      <c r="CN8" s="4"/>
      <c r="CO8" s="4"/>
      <c r="CP8" s="4"/>
      <c r="CQ8" s="4">
        <v>4.9383166666666698</v>
      </c>
      <c r="CR8" s="4">
        <v>127.13161116439601</v>
      </c>
      <c r="CS8" s="4">
        <v>6.6255333333333297</v>
      </c>
      <c r="CT8" s="4">
        <v>0</v>
      </c>
      <c r="CU8" s="4">
        <v>0</v>
      </c>
      <c r="CV8" s="4">
        <v>0</v>
      </c>
      <c r="CW8" s="4" t="str">
        <f>IF(CV8&lt;CV$35,"LOW",IF(CV8&gt;CV$36,"HIGH",CV8))</f>
        <v>LOW</v>
      </c>
      <c r="CX8" s="4"/>
      <c r="CY8" s="4"/>
      <c r="CZ8" s="4" t="s">
        <v>57</v>
      </c>
      <c r="DA8" s="4"/>
      <c r="DB8" s="4"/>
      <c r="DC8" s="4"/>
      <c r="DD8" s="4"/>
      <c r="DE8" s="4"/>
      <c r="DF8" s="4"/>
      <c r="DG8" s="4">
        <v>7.6577833333333301</v>
      </c>
      <c r="DH8" s="4">
        <v>72.815538461538495</v>
      </c>
      <c r="DI8" s="4">
        <v>7.5976166666666698</v>
      </c>
      <c r="DJ8" s="4">
        <v>0</v>
      </c>
      <c r="DK8" s="4">
        <v>0</v>
      </c>
      <c r="DL8" s="4">
        <v>0</v>
      </c>
      <c r="DM8" s="4" t="str">
        <f>IF(DL8&lt;DL$35,"LOW",IF(DL8&gt;DL$36,"HIGH",DL8))</f>
        <v>LOW</v>
      </c>
      <c r="DN8" s="4"/>
      <c r="DO8" s="4"/>
      <c r="DP8" s="4" t="s">
        <v>57</v>
      </c>
      <c r="DQ8" s="4"/>
      <c r="DR8" s="4"/>
      <c r="DS8" s="4"/>
      <c r="DT8" s="4"/>
      <c r="DU8" s="4"/>
      <c r="DV8" s="4"/>
      <c r="DW8" s="4">
        <v>7.6577833333333301</v>
      </c>
      <c r="DX8" s="4">
        <v>72.815538461538495</v>
      </c>
      <c r="DY8" s="4">
        <v>8.1345666666666698</v>
      </c>
      <c r="DZ8" s="4">
        <v>0</v>
      </c>
      <c r="EA8" s="4">
        <v>0</v>
      </c>
      <c r="EB8" s="4">
        <v>0</v>
      </c>
      <c r="EC8" s="4" t="str">
        <f>IF(EB8&lt;EB$35,"LOW",IF(EB8&gt;EB$36,"HIGH",EB8))</f>
        <v>LOW</v>
      </c>
      <c r="ED8" s="4"/>
      <c r="EE8" s="4" t="s">
        <v>57</v>
      </c>
      <c r="EF8" s="4"/>
      <c r="EG8" s="4"/>
      <c r="EH8" s="4"/>
      <c r="EI8" s="4"/>
      <c r="EJ8" s="4"/>
      <c r="EK8" s="4"/>
      <c r="EL8" s="4">
        <v>7.6577833333333301</v>
      </c>
      <c r="EM8" s="4">
        <v>72.815538461538495</v>
      </c>
      <c r="EN8" s="4" t="s">
        <v>57</v>
      </c>
      <c r="EO8" s="4" t="s">
        <v>57</v>
      </c>
      <c r="EP8" s="4" t="s">
        <v>57</v>
      </c>
      <c r="EQ8" s="4" t="s">
        <v>57</v>
      </c>
      <c r="ER8" s="4" t="str">
        <f>IF(EQ8&lt;EQ$35,"LOW",IF(EQ8&gt;EQ$36,"HIGH",EQ8))</f>
        <v>HIGH</v>
      </c>
      <c r="ES8" s="4"/>
      <c r="ET8" s="4" t="s">
        <v>57</v>
      </c>
      <c r="EU8" s="4"/>
      <c r="EV8" s="4"/>
      <c r="EW8" s="4"/>
      <c r="EX8" s="4"/>
      <c r="EY8" s="4"/>
      <c r="EZ8" s="4"/>
      <c r="FA8" s="4">
        <v>10.079183333333299</v>
      </c>
      <c r="FB8" s="4">
        <v>0</v>
      </c>
      <c r="FC8" s="4" t="s">
        <v>57</v>
      </c>
      <c r="FD8" s="4" t="s">
        <v>57</v>
      </c>
      <c r="FE8" s="4" t="s">
        <v>57</v>
      </c>
      <c r="FF8" s="4" t="s">
        <v>57</v>
      </c>
      <c r="FG8" s="4" t="str">
        <f>IF(FF8&lt;FF$35,"LOW",IF(FF8&gt;FF$36,"HIGH",FF8))</f>
        <v>HIGH</v>
      </c>
      <c r="FH8" s="4"/>
      <c r="FI8" s="4" t="s">
        <v>57</v>
      </c>
      <c r="FJ8" s="4"/>
      <c r="FK8" s="4"/>
      <c r="FL8" s="4"/>
      <c r="FM8" s="4"/>
      <c r="FN8" s="4"/>
      <c r="FO8" s="4"/>
      <c r="FP8" s="4">
        <v>10.079183333333299</v>
      </c>
      <c r="FQ8" s="4">
        <v>0</v>
      </c>
      <c r="FR8" s="4" t="s">
        <v>57</v>
      </c>
      <c r="FS8" s="4" t="s">
        <v>57</v>
      </c>
      <c r="FT8" s="4" t="s">
        <v>57</v>
      </c>
      <c r="FU8" s="4" t="s">
        <v>57</v>
      </c>
      <c r="FV8" s="4" t="str">
        <f>IF(FU8&lt;FU$35,"LOW",IF(FU8&gt;FU$36,"HIGH",FU8))</f>
        <v>HIGH</v>
      </c>
      <c r="FW8" s="4"/>
      <c r="FX8" s="4" t="s">
        <v>57</v>
      </c>
      <c r="FY8" s="4"/>
      <c r="FZ8" s="4"/>
      <c r="GA8" s="4"/>
      <c r="GB8" s="4"/>
      <c r="GC8" s="4"/>
      <c r="GD8" s="4"/>
      <c r="GE8" s="4">
        <v>10.079183333333299</v>
      </c>
      <c r="GF8" s="4">
        <v>0</v>
      </c>
      <c r="GG8" s="4" t="s">
        <v>57</v>
      </c>
      <c r="GH8" s="4" t="s">
        <v>57</v>
      </c>
      <c r="GI8" s="4" t="s">
        <v>57</v>
      </c>
      <c r="GJ8" s="4" t="s">
        <v>57</v>
      </c>
      <c r="GK8" s="4"/>
      <c r="GL8" s="4"/>
      <c r="GM8" s="4" t="s">
        <v>57</v>
      </c>
      <c r="GN8" s="4"/>
      <c r="GO8" s="4"/>
      <c r="GP8" s="4"/>
      <c r="GQ8" s="4"/>
      <c r="GR8" s="4"/>
      <c r="GS8" s="4"/>
      <c r="GT8" s="4">
        <v>10.079183333333299</v>
      </c>
      <c r="GU8" s="4">
        <v>0</v>
      </c>
      <c r="GV8" s="4">
        <v>12.043433333333301</v>
      </c>
      <c r="GW8" s="4">
        <v>0</v>
      </c>
      <c r="GX8" s="4">
        <v>0</v>
      </c>
      <c r="GY8" s="4">
        <v>0</v>
      </c>
      <c r="GZ8" s="4" t="str">
        <f>IF(GY8&lt;GY$35,"LOW",IF(GY8&gt;GY$36,"HIGH",GY8))</f>
        <v>LOW</v>
      </c>
      <c r="HA8" s="4"/>
      <c r="HB8" s="4" t="s">
        <v>57</v>
      </c>
      <c r="HC8" s="4"/>
      <c r="HD8" s="4"/>
      <c r="HE8" s="4"/>
      <c r="HF8" s="4"/>
      <c r="HG8" s="4"/>
      <c r="HH8" s="4"/>
      <c r="HI8" s="4">
        <v>14.542116666666701</v>
      </c>
      <c r="HJ8" s="4">
        <v>311.45213704306298</v>
      </c>
      <c r="HK8" s="4">
        <v>12.404783333333301</v>
      </c>
      <c r="HL8" s="4">
        <v>0</v>
      </c>
      <c r="HM8" s="4">
        <v>0</v>
      </c>
      <c r="HN8" s="4">
        <v>0.82429590229412297</v>
      </c>
      <c r="HO8" s="4" t="str">
        <f>IF(HN8&lt;HN$35,"LOW",IF(HN8&gt;HN$36,"HIGH",HN8))</f>
        <v>LOW</v>
      </c>
      <c r="HP8" s="4"/>
      <c r="HQ8" s="4" t="s">
        <v>57</v>
      </c>
      <c r="HR8" s="4"/>
      <c r="HS8" s="4"/>
      <c r="HT8" s="4"/>
      <c r="HU8" s="4"/>
      <c r="HV8" s="4"/>
      <c r="HW8" s="4"/>
      <c r="HX8" s="4">
        <v>14.542116666666701</v>
      </c>
      <c r="HY8" s="4">
        <v>311.45213704306298</v>
      </c>
      <c r="HZ8" s="4" t="s">
        <v>57</v>
      </c>
      <c r="IA8" s="4" t="s">
        <v>57</v>
      </c>
      <c r="IB8" s="4" t="s">
        <v>57</v>
      </c>
      <c r="IC8" s="4" t="s">
        <v>57</v>
      </c>
      <c r="ID8" s="4" t="s">
        <v>57</v>
      </c>
      <c r="IE8" s="4" t="s">
        <v>57</v>
      </c>
      <c r="IF8" s="4">
        <v>10.079183333333299</v>
      </c>
      <c r="IG8" s="4">
        <v>0</v>
      </c>
      <c r="IH8" s="4">
        <v>14.3799833333333</v>
      </c>
      <c r="II8" s="4">
        <v>0</v>
      </c>
      <c r="IJ8" s="4">
        <v>0</v>
      </c>
      <c r="IK8" s="4">
        <v>0</v>
      </c>
      <c r="IL8" s="4" t="str">
        <f>IF(IK8&lt;IK$35,"LOW",IF(IK8&gt;IK$36,"HIGH",IK8))</f>
        <v>LOW</v>
      </c>
      <c r="IM8" s="4"/>
      <c r="IN8" s="4" t="s">
        <v>57</v>
      </c>
      <c r="IO8" s="4"/>
      <c r="IP8" s="4"/>
      <c r="IQ8" s="4"/>
      <c r="IR8" s="4"/>
      <c r="IS8" s="4"/>
      <c r="IT8" s="4"/>
      <c r="IU8" s="4">
        <v>14.542116666666701</v>
      </c>
      <c r="IV8" s="4">
        <v>311.45213704306298</v>
      </c>
      <c r="IW8" s="4">
        <v>14.3799833333333</v>
      </c>
      <c r="IX8" s="4">
        <v>0</v>
      </c>
      <c r="IY8" s="4">
        <v>0</v>
      </c>
      <c r="IZ8" s="4">
        <v>0</v>
      </c>
      <c r="JA8" s="4" t="str">
        <f>IF(IZ8&lt;IZ$35,"LOW",IF(IZ8&gt;IZ$36,"HIGH",IZ8))</f>
        <v>LOW</v>
      </c>
      <c r="JB8" s="4"/>
      <c r="JC8" s="4" t="s">
        <v>57</v>
      </c>
      <c r="JD8" s="4"/>
      <c r="JE8" s="4"/>
      <c r="JF8" s="4"/>
      <c r="JG8" s="4"/>
      <c r="JH8" s="4"/>
      <c r="JI8" s="4"/>
      <c r="JJ8" s="4">
        <v>14.542116666666701</v>
      </c>
      <c r="JK8" s="4">
        <v>311.45213704306298</v>
      </c>
      <c r="JL8" s="4">
        <v>15.929733333333299</v>
      </c>
      <c r="JM8" s="4">
        <v>0</v>
      </c>
      <c r="JN8" s="4">
        <v>0</v>
      </c>
      <c r="JO8" s="4">
        <v>0</v>
      </c>
      <c r="JP8" s="4" t="str">
        <f>IF(JO8&lt;JO$35,"LOW",IF(JO8&gt;JO$36,"HIGH",JO8))</f>
        <v>LOW</v>
      </c>
      <c r="JQ8" s="4"/>
      <c r="JR8" s="4" t="s">
        <v>57</v>
      </c>
      <c r="JS8" s="4"/>
      <c r="JT8" s="4"/>
      <c r="JU8" s="4"/>
      <c r="JV8" s="4"/>
      <c r="JW8" s="4"/>
      <c r="JX8" s="4"/>
      <c r="JY8" s="4">
        <v>17.2193</v>
      </c>
      <c r="JZ8" s="4">
        <v>297.60234513177699</v>
      </c>
      <c r="KA8" s="4">
        <v>17.520949999999999</v>
      </c>
      <c r="KB8" s="4">
        <v>0</v>
      </c>
      <c r="KC8" s="4">
        <v>0</v>
      </c>
      <c r="KD8" s="4">
        <v>0.41588924532450799</v>
      </c>
      <c r="KE8" s="4" t="str">
        <f>IF(KD8&lt;KD$35,"LOW",IF(KD8&gt;KD$36,"HIGH",KD8))</f>
        <v>LOW</v>
      </c>
      <c r="KF8" s="4"/>
      <c r="KG8" s="4" t="s">
        <v>57</v>
      </c>
      <c r="KH8" s="4"/>
      <c r="KI8" s="4"/>
      <c r="KJ8" s="4"/>
      <c r="KK8" s="4"/>
      <c r="KL8" s="4"/>
      <c r="KM8" s="4"/>
      <c r="KN8" s="4">
        <v>17.2193</v>
      </c>
      <c r="KO8" s="4">
        <v>297.60234513177699</v>
      </c>
      <c r="KP8" s="4">
        <v>18.772816666666699</v>
      </c>
      <c r="KQ8" s="4">
        <v>0</v>
      </c>
      <c r="KR8" s="4">
        <v>0</v>
      </c>
      <c r="KS8" s="4">
        <v>0</v>
      </c>
      <c r="KT8" s="4" t="str">
        <f>IF(KS8&lt;KS$35,"LOW",IF(KS8&gt;KS$36,"HIGH",KS8))</f>
        <v>LOW</v>
      </c>
      <c r="KU8" s="4"/>
      <c r="KV8" s="4" t="s">
        <v>57</v>
      </c>
      <c r="KW8" s="4"/>
      <c r="KX8" s="4"/>
      <c r="KY8" s="4"/>
      <c r="KZ8" s="4"/>
      <c r="LA8" s="4"/>
      <c r="LB8" s="4"/>
      <c r="LC8" s="4">
        <v>17.2193</v>
      </c>
      <c r="LD8" s="4">
        <v>297.60234513177699</v>
      </c>
      <c r="LE8" s="4">
        <v>20.205666666666701</v>
      </c>
      <c r="LF8" s="4">
        <v>5.3536538461551002</v>
      </c>
      <c r="LG8" s="4">
        <v>1.7989286488265099E-2</v>
      </c>
      <c r="LH8" s="4">
        <v>13.8383330775217</v>
      </c>
      <c r="LI8" s="4">
        <f>IF(LH8&lt;LH$35,"LOW",IF(LH8&gt;LH$36,"HIGH",LH8))</f>
        <v>13.8383330775217</v>
      </c>
      <c r="LJ8" s="4"/>
      <c r="LK8" s="4" t="s">
        <v>57</v>
      </c>
      <c r="LL8" s="4"/>
      <c r="LM8" s="4"/>
      <c r="LN8" s="4"/>
      <c r="LO8" s="4"/>
      <c r="LP8" s="4"/>
      <c r="LQ8" s="4"/>
      <c r="LR8" s="4">
        <v>17.2193</v>
      </c>
      <c r="LS8" s="4">
        <v>297.60234513177699</v>
      </c>
    </row>
    <row r="9" spans="1:331" x14ac:dyDescent="0.2">
      <c r="A9" s="2"/>
      <c r="B9" s="2"/>
      <c r="C9" s="2"/>
      <c r="D9" s="2"/>
      <c r="E9" s="2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</row>
    <row r="10" spans="1:331" x14ac:dyDescent="0.2">
      <c r="A10" s="2"/>
      <c r="B10" s="2"/>
      <c r="C10" s="2"/>
      <c r="D10" s="2"/>
      <c r="E10" s="2"/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</row>
    <row r="11" spans="1:331" x14ac:dyDescent="0.2">
      <c r="A11" s="2"/>
      <c r="B11" s="2"/>
      <c r="C11" s="2" t="s">
        <v>157</v>
      </c>
      <c r="D11" s="2" t="s">
        <v>116</v>
      </c>
      <c r="E11" s="2" t="s">
        <v>106</v>
      </c>
      <c r="F11" s="2" t="s">
        <v>57</v>
      </c>
      <c r="G11" s="4">
        <v>4.9928833333333298</v>
      </c>
      <c r="H11" s="4">
        <v>0</v>
      </c>
      <c r="I11" s="4">
        <v>0</v>
      </c>
      <c r="J11" s="4"/>
      <c r="K11" s="4"/>
      <c r="L11" s="4">
        <v>4.9631833333333297</v>
      </c>
      <c r="M11" s="4">
        <v>439899.602994413</v>
      </c>
      <c r="N11" s="4">
        <v>6.8894833333333301</v>
      </c>
      <c r="O11" s="4">
        <v>0</v>
      </c>
      <c r="P11" s="4">
        <v>0</v>
      </c>
      <c r="Q11" s="4"/>
      <c r="R11" s="4"/>
      <c r="S11" s="4">
        <v>10.0561166666667</v>
      </c>
      <c r="T11" s="4">
        <v>355040.19077916199</v>
      </c>
      <c r="U11" s="4">
        <v>10.0561166666667</v>
      </c>
      <c r="V11" s="4">
        <v>0</v>
      </c>
      <c r="W11" s="4">
        <v>0</v>
      </c>
      <c r="X11" s="4" t="s">
        <v>57</v>
      </c>
      <c r="Y11" s="4" t="s">
        <v>57</v>
      </c>
      <c r="Z11" s="4">
        <v>10.0561166666667</v>
      </c>
      <c r="AA11" s="4">
        <v>355040.19077916199</v>
      </c>
      <c r="AB11" s="4">
        <v>11.441283333333301</v>
      </c>
      <c r="AC11" s="4">
        <v>0</v>
      </c>
      <c r="AD11" s="4">
        <v>0</v>
      </c>
      <c r="AE11" s="4"/>
      <c r="AF11" s="4"/>
      <c r="AG11" s="4">
        <v>10.0561166666667</v>
      </c>
      <c r="AH11" s="4">
        <v>355040.19077916199</v>
      </c>
      <c r="AI11" s="4">
        <v>12.7398333333333</v>
      </c>
      <c r="AJ11" s="4">
        <v>30.230961538462399</v>
      </c>
      <c r="AK11" s="4">
        <v>8.8319192254558294E-5</v>
      </c>
      <c r="AL11" s="4"/>
      <c r="AM11" s="4"/>
      <c r="AN11" s="4">
        <v>14.4781166666667</v>
      </c>
      <c r="AO11" s="4">
        <v>342292.09718459699</v>
      </c>
      <c r="AP11" s="4">
        <v>14.4781166666667</v>
      </c>
      <c r="AQ11" s="4">
        <v>0</v>
      </c>
      <c r="AR11" s="4">
        <v>0</v>
      </c>
      <c r="AS11" s="4"/>
      <c r="AT11" s="4"/>
      <c r="AU11" s="4">
        <v>14.4781166666667</v>
      </c>
      <c r="AV11" s="4">
        <v>342292.09718459699</v>
      </c>
      <c r="AW11" s="4">
        <v>4.9928833333333298</v>
      </c>
      <c r="AX11" s="4">
        <v>182684.140074244</v>
      </c>
      <c r="AY11" s="4">
        <v>0.41528598532643901</v>
      </c>
      <c r="AZ11" s="4">
        <v>473.60262397851199</v>
      </c>
      <c r="BA11" s="4">
        <f>IF(AZ11&lt;AZ$35,"LOW",IF(AZ11&gt;AZ$36,"HIGH",AZ11))</f>
        <v>473.60262397851199</v>
      </c>
      <c r="BB11" s="4"/>
      <c r="BC11" s="4"/>
      <c r="BD11" s="4" t="s">
        <v>57</v>
      </c>
      <c r="BE11" s="4"/>
      <c r="BF11" s="4"/>
      <c r="BG11" s="4"/>
      <c r="BH11" s="4"/>
      <c r="BI11" s="4"/>
      <c r="BJ11" s="4"/>
      <c r="BK11" s="4">
        <v>4.9631833333333297</v>
      </c>
      <c r="BL11" s="4">
        <v>439899.602994413</v>
      </c>
      <c r="BM11" s="4">
        <v>6.0473499999999998</v>
      </c>
      <c r="BN11" s="4">
        <v>119908.454893129</v>
      </c>
      <c r="BO11" s="4">
        <v>0.27258141193333202</v>
      </c>
      <c r="BP11" s="4">
        <v>512.90530318072399</v>
      </c>
      <c r="BQ11" s="4">
        <f>IF(BP11&lt;BP$35,"LOW",IF(BP11&gt;BP$36,"HIGH",BP11))</f>
        <v>512.90530318072399</v>
      </c>
      <c r="BR11" s="4"/>
      <c r="BS11" s="4"/>
      <c r="BT11" s="4" t="s">
        <v>57</v>
      </c>
      <c r="BU11" s="4"/>
      <c r="BV11" s="4"/>
      <c r="BW11" s="4"/>
      <c r="BX11" s="4"/>
      <c r="BY11" s="4"/>
      <c r="BZ11" s="4"/>
      <c r="CA11" s="4">
        <v>4.9631833333333297</v>
      </c>
      <c r="CB11" s="4">
        <v>439899.602994413</v>
      </c>
      <c r="CC11" s="4">
        <v>6.1933999999999996</v>
      </c>
      <c r="CD11" s="4">
        <v>105975.762270639</v>
      </c>
      <c r="CE11" s="4">
        <v>0.240908974568875</v>
      </c>
      <c r="CF11" s="4">
        <v>476.07090414870203</v>
      </c>
      <c r="CG11" s="4">
        <f>IF(CF11&lt;CF$35,"LOW",IF(CF11&gt;CF$36,"HIGH",CF11))</f>
        <v>476.07090414870203</v>
      </c>
      <c r="CH11" s="4"/>
      <c r="CI11" s="4"/>
      <c r="CJ11" s="4" t="s">
        <v>57</v>
      </c>
      <c r="CK11" s="4"/>
      <c r="CL11" s="4"/>
      <c r="CM11" s="4"/>
      <c r="CN11" s="4"/>
      <c r="CO11" s="4"/>
      <c r="CP11" s="4"/>
      <c r="CQ11" s="4">
        <v>4.9631833333333297</v>
      </c>
      <c r="CR11" s="4">
        <v>439899.602994413</v>
      </c>
      <c r="CS11" s="4">
        <v>7.4403333333333297</v>
      </c>
      <c r="CT11" s="4">
        <v>117784.48595406501</v>
      </c>
      <c r="CU11" s="4">
        <v>0.53352877787695296</v>
      </c>
      <c r="CV11" s="4">
        <v>489.99561441010502</v>
      </c>
      <c r="CW11" s="4">
        <f>IF(CV11&lt;CV$35,"LOW",IF(CV11&gt;CV$36,"HIGH",CV11))</f>
        <v>489.99561441010502</v>
      </c>
      <c r="CX11" s="4"/>
      <c r="CY11" s="4"/>
      <c r="CZ11" s="4" t="s">
        <v>57</v>
      </c>
      <c r="DA11" s="4"/>
      <c r="DB11" s="4"/>
      <c r="DC11" s="4"/>
      <c r="DD11" s="4"/>
      <c r="DE11" s="4"/>
      <c r="DF11" s="4"/>
      <c r="DG11" s="4">
        <v>7.6717833333333303</v>
      </c>
      <c r="DH11" s="4">
        <v>220765.00994521799</v>
      </c>
      <c r="DI11" s="4">
        <v>7.7226999999999997</v>
      </c>
      <c r="DJ11" s="4">
        <v>97950.787235404699</v>
      </c>
      <c r="DK11" s="4">
        <v>0.44368800680737802</v>
      </c>
      <c r="DL11" s="4">
        <v>506.135269501175</v>
      </c>
      <c r="DM11" s="4">
        <f>IF(DL11&lt;DL$35,"LOW",IF(DL11&gt;DL$36,"HIGH",DL11))</f>
        <v>506.135269501175</v>
      </c>
      <c r="DN11" s="4"/>
      <c r="DO11" s="4"/>
      <c r="DP11" s="4" t="s">
        <v>57</v>
      </c>
      <c r="DQ11" s="4"/>
      <c r="DR11" s="4"/>
      <c r="DS11" s="4"/>
      <c r="DT11" s="4"/>
      <c r="DU11" s="4"/>
      <c r="DV11" s="4"/>
      <c r="DW11" s="4">
        <v>7.6717833333333303</v>
      </c>
      <c r="DX11" s="4">
        <v>220765.00994521799</v>
      </c>
      <c r="DY11" s="4">
        <v>8.5605333333333302</v>
      </c>
      <c r="DZ11" s="4">
        <v>115397.64697678</v>
      </c>
      <c r="EA11" s="4">
        <v>0.522717105420896</v>
      </c>
      <c r="EB11" s="4">
        <v>516.353107354244</v>
      </c>
      <c r="EC11" s="4">
        <f>IF(EB11&lt;EB$35,"LOW",IF(EB11&gt;EB$36,"HIGH",EB11))</f>
        <v>516.353107354244</v>
      </c>
      <c r="ED11" s="4"/>
      <c r="EE11" s="4" t="s">
        <v>57</v>
      </c>
      <c r="EF11" s="4"/>
      <c r="EG11" s="4"/>
      <c r="EH11" s="4"/>
      <c r="EI11" s="4"/>
      <c r="EJ11" s="4"/>
      <c r="EK11" s="4"/>
      <c r="EL11" s="4">
        <v>7.6717833333333303</v>
      </c>
      <c r="EM11" s="4">
        <v>220765.00994521799</v>
      </c>
      <c r="EN11" s="4">
        <v>8.7271666666666707</v>
      </c>
      <c r="EO11" s="4">
        <v>1142.3215</v>
      </c>
      <c r="EP11" s="4">
        <v>3.2174427844157199E-3</v>
      </c>
      <c r="EQ11" s="4">
        <v>473.15469599549101</v>
      </c>
      <c r="ER11" s="4">
        <f>IF(EQ11&lt;EQ$35,"LOW",IF(EQ11&gt;EQ$36,"HIGH",EQ11))</f>
        <v>473.15469599549101</v>
      </c>
      <c r="ES11" s="4"/>
      <c r="ET11" s="4" t="s">
        <v>57</v>
      </c>
      <c r="EU11" s="4"/>
      <c r="EV11" s="4"/>
      <c r="EW11" s="4"/>
      <c r="EX11" s="4"/>
      <c r="EY11" s="4"/>
      <c r="EZ11" s="4"/>
      <c r="FA11" s="4">
        <v>10.0561166666667</v>
      </c>
      <c r="FB11" s="4">
        <v>355040.19077916199</v>
      </c>
      <c r="FC11" s="4">
        <v>9.8939833333333294</v>
      </c>
      <c r="FD11" s="4">
        <v>5799.7066469967804</v>
      </c>
      <c r="FE11" s="4">
        <v>1.6335352440716301E-2</v>
      </c>
      <c r="FF11" s="4">
        <v>479.92415094817301</v>
      </c>
      <c r="FG11" s="4">
        <f>IF(FF11&lt;FF$35,"LOW",IF(FF11&gt;FF$36,"HIGH",FF11))</f>
        <v>479.92415094817301</v>
      </c>
      <c r="FH11" s="4"/>
      <c r="FI11" s="4" t="s">
        <v>57</v>
      </c>
      <c r="FJ11" s="4"/>
      <c r="FK11" s="4"/>
      <c r="FL11" s="4"/>
      <c r="FM11" s="4"/>
      <c r="FN11" s="4"/>
      <c r="FO11" s="4"/>
      <c r="FP11" s="4">
        <v>10.0561166666667</v>
      </c>
      <c r="FQ11" s="4">
        <v>355040.19077916199</v>
      </c>
      <c r="FR11" s="4">
        <v>10.0931833333333</v>
      </c>
      <c r="FS11" s="4">
        <v>165939.61800056099</v>
      </c>
      <c r="FT11" s="4">
        <v>0.46738262965777</v>
      </c>
      <c r="FU11" s="4">
        <v>449.393580821282</v>
      </c>
      <c r="FV11" s="4">
        <f>IF(FU11&lt;FU$35,"LOW",IF(FU11&gt;FU$36,"HIGH",FU11))</f>
        <v>449.393580821282</v>
      </c>
      <c r="FW11" s="4"/>
      <c r="FX11" s="4" t="s">
        <v>57</v>
      </c>
      <c r="FY11" s="4"/>
      <c r="FZ11" s="4"/>
      <c r="GA11" s="4"/>
      <c r="GB11" s="4"/>
      <c r="GC11" s="4"/>
      <c r="GD11" s="4"/>
      <c r="GE11" s="4">
        <v>10.0561166666667</v>
      </c>
      <c r="GF11" s="4">
        <v>355040.19077916199</v>
      </c>
      <c r="GG11" s="4">
        <v>10.1765666666667</v>
      </c>
      <c r="GH11" s="4">
        <v>126885.780500443</v>
      </c>
      <c r="GI11" s="4">
        <v>0.35738427309309001</v>
      </c>
      <c r="GJ11" s="4">
        <v>515.406974672057</v>
      </c>
      <c r="GK11" s="4">
        <f>IF(GJ11&lt;GJ$35,"LOW",IF(GJ11&gt;GJ$36,"HIGH",GJ11))</f>
        <v>515.406974672057</v>
      </c>
      <c r="GL11" s="4"/>
      <c r="GM11" s="4" t="s">
        <v>57</v>
      </c>
      <c r="GN11" s="4"/>
      <c r="GO11" s="4"/>
      <c r="GP11" s="4"/>
      <c r="GQ11" s="4"/>
      <c r="GR11" s="4"/>
      <c r="GS11" s="4"/>
      <c r="GT11" s="4">
        <v>10.0561166666667</v>
      </c>
      <c r="GU11" s="4">
        <v>355040.19077916199</v>
      </c>
      <c r="GV11" s="4">
        <v>12.015750000000001</v>
      </c>
      <c r="GW11" s="4">
        <v>153523.76324491401</v>
      </c>
      <c r="GX11" s="4">
        <v>0.44851682088972999</v>
      </c>
      <c r="GY11" s="4">
        <v>518.73507022336503</v>
      </c>
      <c r="GZ11" s="4">
        <f>IF(GY11&lt;GY$35,"LOW",IF(GY11&gt;GY$36,"HIGH",GY11))</f>
        <v>518.73507022336503</v>
      </c>
      <c r="HA11" s="4"/>
      <c r="HB11" s="4" t="s">
        <v>57</v>
      </c>
      <c r="HC11" s="4"/>
      <c r="HD11" s="4"/>
      <c r="HE11" s="4"/>
      <c r="HF11" s="4"/>
      <c r="HG11" s="4"/>
      <c r="HH11" s="4"/>
      <c r="HI11" s="4">
        <v>14.4781166666667</v>
      </c>
      <c r="HJ11" s="4">
        <v>342292.09718459699</v>
      </c>
      <c r="HK11" s="4">
        <v>12.363200000000001</v>
      </c>
      <c r="HL11" s="4">
        <v>160844.700427793</v>
      </c>
      <c r="HM11" s="4">
        <v>0.46990480280077701</v>
      </c>
      <c r="HN11" s="4">
        <v>464.87180342449301</v>
      </c>
      <c r="HO11" s="4">
        <f>IF(HN11&lt;HN$35,"LOW",IF(HN11&gt;HN$36,"HIGH",HN11))</f>
        <v>464.87180342449301</v>
      </c>
      <c r="HP11" s="4"/>
      <c r="HQ11" s="4" t="s">
        <v>57</v>
      </c>
      <c r="HR11" s="4"/>
      <c r="HS11" s="4"/>
      <c r="HT11" s="4"/>
      <c r="HU11" s="4"/>
      <c r="HV11" s="4"/>
      <c r="HW11" s="4"/>
      <c r="HX11" s="4">
        <v>14.4781166666667</v>
      </c>
      <c r="HY11" s="4">
        <v>342292.09718459699</v>
      </c>
      <c r="HZ11" s="4" t="s">
        <v>57</v>
      </c>
      <c r="IA11" s="4" t="s">
        <v>57</v>
      </c>
      <c r="IB11" s="4" t="s">
        <v>57</v>
      </c>
      <c r="IC11" s="4" t="s">
        <v>57</v>
      </c>
      <c r="ID11" s="4" t="s">
        <v>57</v>
      </c>
      <c r="IE11" s="4" t="s">
        <v>57</v>
      </c>
      <c r="IF11" s="4">
        <v>10.0561166666667</v>
      </c>
      <c r="IG11" s="4">
        <v>355040.19077916199</v>
      </c>
      <c r="IH11" s="4">
        <v>14.4630333333333</v>
      </c>
      <c r="II11" s="4">
        <v>117414.989626514</v>
      </c>
      <c r="IJ11" s="4">
        <v>0.34302570989008901</v>
      </c>
      <c r="IK11" s="4">
        <v>507.57963979603102</v>
      </c>
      <c r="IL11" s="4">
        <f>IF(IK11&lt;IK$35,"LOW",IF(IK11&gt;IK$36,"HIGH",IK11))</f>
        <v>507.57963979603102</v>
      </c>
      <c r="IM11" s="4"/>
      <c r="IN11" s="4" t="s">
        <v>57</v>
      </c>
      <c r="IO11" s="4"/>
      <c r="IP11" s="4"/>
      <c r="IQ11" s="4"/>
      <c r="IR11" s="4"/>
      <c r="IS11" s="4"/>
      <c r="IT11" s="4"/>
      <c r="IU11" s="4">
        <v>14.4781166666667</v>
      </c>
      <c r="IV11" s="4">
        <v>342292.09718459699</v>
      </c>
      <c r="IW11" s="4">
        <v>14.5233666666667</v>
      </c>
      <c r="IX11" s="4">
        <v>152606.80808279201</v>
      </c>
      <c r="IY11" s="4">
        <v>0.44583795342634303</v>
      </c>
      <c r="IZ11" s="4">
        <v>479.04714506254402</v>
      </c>
      <c r="JA11" s="4">
        <f>IF(IZ11&lt;IZ$35,"LOW",IF(IZ11&gt;IZ$36,"HIGH",IZ11))</f>
        <v>479.04714506254402</v>
      </c>
      <c r="JB11" s="4"/>
      <c r="JC11" s="4" t="s">
        <v>57</v>
      </c>
      <c r="JD11" s="4"/>
      <c r="JE11" s="4"/>
      <c r="JF11" s="4"/>
      <c r="JG11" s="4"/>
      <c r="JH11" s="4"/>
      <c r="JI11" s="4"/>
      <c r="JJ11" s="4">
        <v>14.4781166666667</v>
      </c>
      <c r="JK11" s="4">
        <v>342292.09718459699</v>
      </c>
      <c r="JL11" s="4">
        <v>16.4690333333333</v>
      </c>
      <c r="JM11" s="4">
        <v>277143.43456092302</v>
      </c>
      <c r="JN11" s="4">
        <v>0.99117258780179496</v>
      </c>
      <c r="JO11" s="4">
        <v>495.957208584537</v>
      </c>
      <c r="JP11" s="4">
        <f>IF(JO11&lt;JO$35,"LOW",IF(JO11&gt;JO$36,"HIGH",JO11))</f>
        <v>495.957208584537</v>
      </c>
      <c r="JQ11" s="4"/>
      <c r="JR11" s="4" t="s">
        <v>57</v>
      </c>
      <c r="JS11" s="4"/>
      <c r="JT11" s="4"/>
      <c r="JU11" s="4"/>
      <c r="JV11" s="4"/>
      <c r="JW11" s="4"/>
      <c r="JX11" s="4"/>
      <c r="JY11" s="4">
        <v>17.1590666666667</v>
      </c>
      <c r="JZ11" s="4">
        <v>279611.68213455798</v>
      </c>
      <c r="KA11" s="4">
        <v>17.0534833333333</v>
      </c>
      <c r="KB11" s="4">
        <v>107417.2667102</v>
      </c>
      <c r="KC11" s="4">
        <v>0.38416587565360599</v>
      </c>
      <c r="KD11" s="4">
        <v>496.95514640135502</v>
      </c>
      <c r="KE11" s="4">
        <f>IF(KD11&lt;KD$35,"LOW",IF(KD11&gt;KD$36,"HIGH",KD11))</f>
        <v>496.95514640135502</v>
      </c>
      <c r="KF11" s="4"/>
      <c r="KG11" s="4" t="s">
        <v>57</v>
      </c>
      <c r="KH11" s="4"/>
      <c r="KI11" s="4"/>
      <c r="KJ11" s="4"/>
      <c r="KK11" s="4"/>
      <c r="KL11" s="4"/>
      <c r="KM11" s="4"/>
      <c r="KN11" s="4">
        <v>17.1590666666667</v>
      </c>
      <c r="KO11" s="4">
        <v>279611.68213455798</v>
      </c>
      <c r="KP11" s="4">
        <v>18.984083333333299</v>
      </c>
      <c r="KQ11" s="4">
        <v>177150.45100000201</v>
      </c>
      <c r="KR11" s="4">
        <v>0.63355883290581405</v>
      </c>
      <c r="KS11" s="4">
        <v>494.970016452876</v>
      </c>
      <c r="KT11" s="4">
        <f>IF(KS11&lt;KS$35,"LOW",IF(KS11&gt;KS$36,"HIGH",KS11))</f>
        <v>494.970016452876</v>
      </c>
      <c r="KU11" s="4"/>
      <c r="KV11" s="4" t="s">
        <v>57</v>
      </c>
      <c r="KW11" s="4"/>
      <c r="KX11" s="4"/>
      <c r="KY11" s="4"/>
      <c r="KZ11" s="4"/>
      <c r="LA11" s="4"/>
      <c r="LB11" s="4"/>
      <c r="LC11" s="4">
        <v>17.1590666666667</v>
      </c>
      <c r="LD11" s="4">
        <v>279611.68213455798</v>
      </c>
      <c r="LE11" s="4">
        <v>19.3913166666667</v>
      </c>
      <c r="LF11" s="4">
        <v>173101.511922354</v>
      </c>
      <c r="LG11" s="4">
        <v>0.61907825381577797</v>
      </c>
      <c r="LH11" s="4">
        <v>507.984540605652</v>
      </c>
      <c r="LI11" s="4">
        <f>IF(LH11&lt;LH$35,"LOW",IF(LH11&gt;LH$36,"HIGH",LH11))</f>
        <v>507.984540605652</v>
      </c>
      <c r="LJ11" s="4"/>
      <c r="LK11" s="4" t="s">
        <v>57</v>
      </c>
      <c r="LL11" s="4"/>
      <c r="LM11" s="4"/>
      <c r="LN11" s="4"/>
      <c r="LO11" s="4"/>
      <c r="LP11" s="4"/>
      <c r="LQ11" s="4"/>
      <c r="LR11" s="4">
        <v>17.1590666666667</v>
      </c>
      <c r="LS11" s="4">
        <v>279611.68213455798</v>
      </c>
    </row>
    <row r="12" spans="1:331" x14ac:dyDescent="0.2">
      <c r="A12" s="2"/>
      <c r="B12" s="2"/>
      <c r="C12" s="2" t="s">
        <v>155</v>
      </c>
      <c r="D12" s="2" t="s">
        <v>126</v>
      </c>
      <c r="E12" s="2" t="s">
        <v>7</v>
      </c>
      <c r="F12" s="2" t="s">
        <v>153</v>
      </c>
      <c r="G12" s="4">
        <v>4.9855</v>
      </c>
      <c r="H12" s="4">
        <v>0</v>
      </c>
      <c r="I12" s="4">
        <v>0</v>
      </c>
      <c r="J12" s="4"/>
      <c r="K12" s="4"/>
      <c r="L12" s="4">
        <v>4.9557833333333301</v>
      </c>
      <c r="M12" s="4">
        <v>472475.42402207502</v>
      </c>
      <c r="N12" s="4">
        <v>6.6858500000000003</v>
      </c>
      <c r="O12" s="4">
        <v>0</v>
      </c>
      <c r="P12" s="4">
        <v>0</v>
      </c>
      <c r="Q12" s="4"/>
      <c r="R12" s="4"/>
      <c r="S12" s="4">
        <v>10.0515333333333</v>
      </c>
      <c r="T12" s="4">
        <v>379889.65765096201</v>
      </c>
      <c r="U12" s="4">
        <v>10.0515333333333</v>
      </c>
      <c r="V12" s="4">
        <v>0</v>
      </c>
      <c r="W12" s="4">
        <v>0</v>
      </c>
      <c r="X12" s="4" t="s">
        <v>57</v>
      </c>
      <c r="Y12" s="4" t="s">
        <v>57</v>
      </c>
      <c r="Z12" s="4">
        <v>10.0515333333333</v>
      </c>
      <c r="AA12" s="4">
        <v>379889.65765096201</v>
      </c>
      <c r="AB12" s="4">
        <v>11.4367</v>
      </c>
      <c r="AC12" s="4">
        <v>0</v>
      </c>
      <c r="AD12" s="4">
        <v>0</v>
      </c>
      <c r="AE12" s="4"/>
      <c r="AF12" s="4"/>
      <c r="AG12" s="4">
        <v>10.0515333333333</v>
      </c>
      <c r="AH12" s="4">
        <v>379889.65765096201</v>
      </c>
      <c r="AI12" s="4">
        <v>12.732333333333299</v>
      </c>
      <c r="AJ12" s="4">
        <v>25.582999999999402</v>
      </c>
      <c r="AK12" s="4">
        <v>7.0083780707816401E-5</v>
      </c>
      <c r="AL12" s="4"/>
      <c r="AM12" s="4"/>
      <c r="AN12" s="4">
        <v>14.466850000000001</v>
      </c>
      <c r="AO12" s="4">
        <v>365034.53069486201</v>
      </c>
      <c r="AP12" s="4">
        <v>14.466850000000001</v>
      </c>
      <c r="AQ12" s="4">
        <v>0</v>
      </c>
      <c r="AR12" s="4">
        <v>0</v>
      </c>
      <c r="AS12" s="4"/>
      <c r="AT12" s="4"/>
      <c r="AU12" s="4">
        <v>14.466850000000001</v>
      </c>
      <c r="AV12" s="4">
        <v>365034.53069486201</v>
      </c>
      <c r="AW12" s="4">
        <v>4.9855</v>
      </c>
      <c r="AX12" s="4">
        <v>198007.06024961299</v>
      </c>
      <c r="AY12" s="4">
        <v>0.419084359063641</v>
      </c>
      <c r="AZ12" s="4">
        <v>477.95607574166797</v>
      </c>
      <c r="BA12" s="4">
        <f>IF(AZ12&lt;AZ$35,"LOW",IF(AZ12&gt;AZ$36,"HIGH",AZ12))</f>
        <v>477.95607574166797</v>
      </c>
      <c r="BB12" s="4"/>
      <c r="BC12" s="4"/>
      <c r="BD12" s="4">
        <v>95.591215148333504</v>
      </c>
      <c r="BE12" s="4"/>
      <c r="BF12" s="4"/>
      <c r="BG12" s="4"/>
      <c r="BH12" s="4"/>
      <c r="BI12" s="4"/>
      <c r="BJ12" s="4"/>
      <c r="BK12" s="4">
        <v>4.9557833333333301</v>
      </c>
      <c r="BL12" s="4">
        <v>472475.42402207502</v>
      </c>
      <c r="BM12" s="4">
        <v>6.03996666666667</v>
      </c>
      <c r="BN12" s="4">
        <v>128404.954054827</v>
      </c>
      <c r="BO12" s="4">
        <v>0.271770652030417</v>
      </c>
      <c r="BP12" s="4">
        <v>511.37284801797603</v>
      </c>
      <c r="BQ12" s="4">
        <f>IF(BP12&lt;BP$35,"LOW",IF(BP12&gt;BP$36,"HIGH",BP12))</f>
        <v>511.37284801797603</v>
      </c>
      <c r="BR12" s="4"/>
      <c r="BS12" s="4"/>
      <c r="BT12" s="4">
        <v>102.274569603595</v>
      </c>
      <c r="BU12" s="4"/>
      <c r="BV12" s="4"/>
      <c r="BW12" s="4"/>
      <c r="BX12" s="4"/>
      <c r="BY12" s="4"/>
      <c r="BZ12" s="4"/>
      <c r="CA12" s="4">
        <v>4.9557833333333301</v>
      </c>
      <c r="CB12" s="4">
        <v>472475.42402207502</v>
      </c>
      <c r="CC12" s="4">
        <v>6.1860166666666698</v>
      </c>
      <c r="CD12" s="4">
        <v>111540.19614997</v>
      </c>
      <c r="CE12" s="4">
        <v>0.23607618614414699</v>
      </c>
      <c r="CF12" s="4">
        <v>466.52257040966703</v>
      </c>
      <c r="CG12" s="4">
        <f>IF(CF12&lt;CF$35,"LOW",IF(CF12&gt;CF$36,"HIGH",CF12))</f>
        <v>466.52257040966703</v>
      </c>
      <c r="CH12" s="4"/>
      <c r="CI12" s="4"/>
      <c r="CJ12" s="4">
        <v>93.304514081933505</v>
      </c>
      <c r="CK12" s="4"/>
      <c r="CL12" s="4"/>
      <c r="CM12" s="4"/>
      <c r="CN12" s="4"/>
      <c r="CO12" s="4"/>
      <c r="CP12" s="4"/>
      <c r="CQ12" s="4">
        <v>4.9557833333333301</v>
      </c>
      <c r="CR12" s="4">
        <v>472475.42402207502</v>
      </c>
      <c r="CS12" s="4">
        <v>7.4357333333333298</v>
      </c>
      <c r="CT12" s="4">
        <v>124066.415458887</v>
      </c>
      <c r="CU12" s="4">
        <v>0.52120446030252798</v>
      </c>
      <c r="CV12" s="4">
        <v>478.673530833906</v>
      </c>
      <c r="CW12" s="4">
        <f>IF(CV12&lt;CV$35,"LOW",IF(CV12&gt;CV$36,"HIGH",CV12))</f>
        <v>478.673530833906</v>
      </c>
      <c r="CX12" s="4"/>
      <c r="CY12" s="4"/>
      <c r="CZ12" s="4">
        <v>95.734706166781194</v>
      </c>
      <c r="DA12" s="4"/>
      <c r="DB12" s="4"/>
      <c r="DC12" s="4"/>
      <c r="DD12" s="4"/>
      <c r="DE12" s="4"/>
      <c r="DF12" s="4"/>
      <c r="DG12" s="4">
        <v>7.6671833333333304</v>
      </c>
      <c r="DH12" s="4">
        <v>238037.900494701</v>
      </c>
      <c r="DI12" s="4">
        <v>7.7180999999999997</v>
      </c>
      <c r="DJ12" s="4">
        <v>104662.20762333</v>
      </c>
      <c r="DK12" s="4">
        <v>0.43968715656547402</v>
      </c>
      <c r="DL12" s="4">
        <v>501.54846798038398</v>
      </c>
      <c r="DM12" s="4">
        <f>IF(DL12&lt;DL$35,"LOW",IF(DL12&gt;DL$36,"HIGH",DL12))</f>
        <v>501.54846798038398</v>
      </c>
      <c r="DN12" s="4"/>
      <c r="DO12" s="4"/>
      <c r="DP12" s="4">
        <v>100.309693596077</v>
      </c>
      <c r="DQ12" s="4"/>
      <c r="DR12" s="4"/>
      <c r="DS12" s="4"/>
      <c r="DT12" s="4"/>
      <c r="DU12" s="4"/>
      <c r="DV12" s="4"/>
      <c r="DW12" s="4">
        <v>7.6671833333333304</v>
      </c>
      <c r="DX12" s="4">
        <v>238037.900494701</v>
      </c>
      <c r="DY12" s="4">
        <v>8.5559333333333303</v>
      </c>
      <c r="DZ12" s="4">
        <v>120060.201769231</v>
      </c>
      <c r="EA12" s="4">
        <v>0.50437430980409703</v>
      </c>
      <c r="EB12" s="4">
        <v>498.16007939716502</v>
      </c>
      <c r="EC12" s="4">
        <f>IF(EB12&lt;EB$35,"LOW",IF(EB12&gt;EB$36,"HIGH",EB12))</f>
        <v>498.16007939716502</v>
      </c>
      <c r="ED12" s="4"/>
      <c r="EE12" s="4">
        <v>99.632015879432899</v>
      </c>
      <c r="EF12" s="4"/>
      <c r="EG12" s="4"/>
      <c r="EH12" s="4"/>
      <c r="EI12" s="4"/>
      <c r="EJ12" s="4"/>
      <c r="EK12" s="4"/>
      <c r="EL12" s="4">
        <v>7.6671833333333304</v>
      </c>
      <c r="EM12" s="4">
        <v>238037.900494701</v>
      </c>
      <c r="EN12" s="4">
        <v>8.7364666666666704</v>
      </c>
      <c r="EO12" s="4">
        <v>1269.9915000000001</v>
      </c>
      <c r="EP12" s="4">
        <v>3.3430536326073202E-3</v>
      </c>
      <c r="EQ12" s="4">
        <v>487.98176790767701</v>
      </c>
      <c r="ER12" s="4">
        <f>IF(EQ12&lt;EQ$35,"LOW",IF(EQ12&gt;EQ$36,"HIGH",EQ12))</f>
        <v>487.98176790767701</v>
      </c>
      <c r="ES12" s="4"/>
      <c r="ET12" s="4">
        <v>97.596353581535396</v>
      </c>
      <c r="EU12" s="4"/>
      <c r="EV12" s="4"/>
      <c r="EW12" s="4"/>
      <c r="EX12" s="4"/>
      <c r="EY12" s="4"/>
      <c r="EZ12" s="4"/>
      <c r="FA12" s="4">
        <v>10.0515333333333</v>
      </c>
      <c r="FB12" s="4">
        <v>379889.65765096201</v>
      </c>
      <c r="FC12" s="4">
        <v>9.8847500000000004</v>
      </c>
      <c r="FD12" s="4">
        <v>6315.3334276372098</v>
      </c>
      <c r="FE12" s="4">
        <v>1.66241257176831E-2</v>
      </c>
      <c r="FF12" s="4">
        <v>488.6268371159</v>
      </c>
      <c r="FG12" s="4">
        <f>IF(FF12&lt;FF$35,"LOW",IF(FF12&gt;FF$36,"HIGH",FF12))</f>
        <v>488.6268371159</v>
      </c>
      <c r="FH12" s="4"/>
      <c r="FI12" s="4">
        <v>97.725367423180003</v>
      </c>
      <c r="FJ12" s="4"/>
      <c r="FK12" s="4"/>
      <c r="FL12" s="4"/>
      <c r="FM12" s="4"/>
      <c r="FN12" s="4"/>
      <c r="FO12" s="4"/>
      <c r="FP12" s="4">
        <v>10.0515333333333</v>
      </c>
      <c r="FQ12" s="4">
        <v>379889.65765096201</v>
      </c>
      <c r="FR12" s="4">
        <v>10.08395</v>
      </c>
      <c r="FS12" s="4">
        <v>177808.22487504099</v>
      </c>
      <c r="FT12" s="4">
        <v>0.46805229174838198</v>
      </c>
      <c r="FU12" s="4">
        <v>450.03704493022002</v>
      </c>
      <c r="FV12" s="4">
        <f>IF(FU12&lt;FU$35,"LOW",IF(FU12&gt;FU$36,"HIGH",FU12))</f>
        <v>450.03704493022002</v>
      </c>
      <c r="FW12" s="4"/>
      <c r="FX12" s="4">
        <v>90.007408986043998</v>
      </c>
      <c r="FY12" s="4"/>
      <c r="FZ12" s="4"/>
      <c r="GA12" s="4"/>
      <c r="GB12" s="4"/>
      <c r="GC12" s="4"/>
      <c r="GD12" s="4"/>
      <c r="GE12" s="4">
        <v>10.0515333333333</v>
      </c>
      <c r="GF12" s="4">
        <v>379889.65765096201</v>
      </c>
      <c r="GG12" s="4">
        <v>10.1719833333333</v>
      </c>
      <c r="GH12" s="4">
        <v>126514.18837412</v>
      </c>
      <c r="GI12" s="4">
        <v>0.33302877776777901</v>
      </c>
      <c r="GJ12" s="4">
        <v>480.29724530978501</v>
      </c>
      <c r="GK12" s="4">
        <f>IF(GJ12&lt;GJ$35,"LOW",IF(GJ12&gt;GJ$36,"HIGH",GJ12))</f>
        <v>480.29724530978501</v>
      </c>
      <c r="GL12" s="4"/>
      <c r="GM12" s="4">
        <v>96.059449061956997</v>
      </c>
      <c r="GN12" s="4"/>
      <c r="GO12" s="4"/>
      <c r="GP12" s="4"/>
      <c r="GQ12" s="4"/>
      <c r="GR12" s="4"/>
      <c r="GS12" s="4"/>
      <c r="GT12" s="4">
        <v>10.0515333333333</v>
      </c>
      <c r="GU12" s="4">
        <v>379889.65765096201</v>
      </c>
      <c r="GV12" s="4">
        <v>12.011150000000001</v>
      </c>
      <c r="GW12" s="4">
        <v>159765.38276923099</v>
      </c>
      <c r="GX12" s="4">
        <v>0.43767197164911797</v>
      </c>
      <c r="GY12" s="4">
        <v>506.15841174392</v>
      </c>
      <c r="GZ12" s="4">
        <f>IF(GY12&lt;GY$35,"LOW",IF(GY12&gt;GY$36,"HIGH",GY12))</f>
        <v>506.15841174392</v>
      </c>
      <c r="HA12" s="4"/>
      <c r="HB12" s="4">
        <v>101.23168234878401</v>
      </c>
      <c r="HC12" s="4"/>
      <c r="HD12" s="4"/>
      <c r="HE12" s="4"/>
      <c r="HF12" s="4"/>
      <c r="HG12" s="4"/>
      <c r="HH12" s="4"/>
      <c r="HI12" s="4">
        <v>14.466850000000001</v>
      </c>
      <c r="HJ12" s="4">
        <v>365034.53069486201</v>
      </c>
      <c r="HK12" s="4">
        <v>12.358599999999999</v>
      </c>
      <c r="HL12" s="4">
        <v>168437.39611538401</v>
      </c>
      <c r="HM12" s="4">
        <v>0.46142866483002098</v>
      </c>
      <c r="HN12" s="4">
        <v>456.50131928536501</v>
      </c>
      <c r="HO12" s="4">
        <f>IF(HN12&lt;HN$35,"LOW",IF(HN12&gt;HN$36,"HIGH",HN12))</f>
        <v>456.50131928536501</v>
      </c>
      <c r="HP12" s="4"/>
      <c r="HQ12" s="4">
        <v>91.300263857073105</v>
      </c>
      <c r="HR12" s="4"/>
      <c r="HS12" s="4"/>
      <c r="HT12" s="4"/>
      <c r="HU12" s="4"/>
      <c r="HV12" s="4"/>
      <c r="HW12" s="4"/>
      <c r="HX12" s="4">
        <v>14.466850000000001</v>
      </c>
      <c r="HY12" s="4">
        <v>365034.53069486201</v>
      </c>
      <c r="HZ12" s="4" t="s">
        <v>57</v>
      </c>
      <c r="IA12" s="4" t="s">
        <v>57</v>
      </c>
      <c r="IB12" s="4" t="s">
        <v>57</v>
      </c>
      <c r="IC12" s="4" t="s">
        <v>57</v>
      </c>
      <c r="ID12" s="4" t="s">
        <v>57</v>
      </c>
      <c r="IE12" s="4" t="s">
        <v>57</v>
      </c>
      <c r="IF12" s="4">
        <v>10.0515333333333</v>
      </c>
      <c r="IG12" s="4">
        <v>379889.65765096201</v>
      </c>
      <c r="IH12" s="4">
        <v>14.4517666666667</v>
      </c>
      <c r="II12" s="4">
        <v>119684.246796882</v>
      </c>
      <c r="IJ12" s="4">
        <v>0.32787102789715999</v>
      </c>
      <c r="IK12" s="4">
        <v>484.95634349214703</v>
      </c>
      <c r="IL12" s="4">
        <f>IF(IK12&lt;IK$35,"LOW",IF(IK12&gt;IK$36,"HIGH",IK12))</f>
        <v>484.95634349214703</v>
      </c>
      <c r="IM12" s="4"/>
      <c r="IN12" s="4">
        <v>96.991268698429494</v>
      </c>
      <c r="IO12" s="4"/>
      <c r="IP12" s="4"/>
      <c r="IQ12" s="4"/>
      <c r="IR12" s="4"/>
      <c r="IS12" s="4"/>
      <c r="IT12" s="4"/>
      <c r="IU12" s="4">
        <v>14.466850000000001</v>
      </c>
      <c r="IV12" s="4">
        <v>365034.53069486201</v>
      </c>
      <c r="IW12" s="4">
        <v>14.512083333333299</v>
      </c>
      <c r="IX12" s="4">
        <v>163068.30264603099</v>
      </c>
      <c r="IY12" s="4">
        <v>0.446720211196519</v>
      </c>
      <c r="IZ12" s="4">
        <v>479.99848696001601</v>
      </c>
      <c r="JA12" s="4">
        <f>IF(IZ12&lt;IZ$35,"LOW",IF(IZ12&gt;IZ$36,"HIGH",IZ12))</f>
        <v>479.99848696001601</v>
      </c>
      <c r="JB12" s="4"/>
      <c r="JC12" s="4">
        <v>95.9996973920031</v>
      </c>
      <c r="JD12" s="4"/>
      <c r="JE12" s="4"/>
      <c r="JF12" s="4"/>
      <c r="JG12" s="4"/>
      <c r="JH12" s="4"/>
      <c r="JI12" s="4"/>
      <c r="JJ12" s="4">
        <v>14.466850000000001</v>
      </c>
      <c r="JK12" s="4">
        <v>365034.53069486201</v>
      </c>
      <c r="JL12" s="4">
        <v>16.4577666666667</v>
      </c>
      <c r="JM12" s="4">
        <v>281839.68726045301</v>
      </c>
      <c r="JN12" s="4">
        <v>1.0010312164112301</v>
      </c>
      <c r="JO12" s="4">
        <v>500.89467592416202</v>
      </c>
      <c r="JP12" s="4">
        <f>IF(JO12&lt;JO$35,"LOW",IF(JO12&gt;JO$36,"HIGH",JO12))</f>
        <v>500.89467592416202</v>
      </c>
      <c r="JQ12" s="4"/>
      <c r="JR12" s="4">
        <v>100.178935184832</v>
      </c>
      <c r="JS12" s="4"/>
      <c r="JT12" s="4"/>
      <c r="JU12" s="4"/>
      <c r="JV12" s="4"/>
      <c r="JW12" s="4"/>
      <c r="JX12" s="4"/>
      <c r="JY12" s="4">
        <v>17.1478</v>
      </c>
      <c r="JZ12" s="4">
        <v>281549.34895124403</v>
      </c>
      <c r="KA12" s="4">
        <v>17.0422166666667</v>
      </c>
      <c r="KB12" s="4">
        <v>103615.940073989</v>
      </c>
      <c r="KC12" s="4">
        <v>0.36802052805290703</v>
      </c>
      <c r="KD12" s="4">
        <v>476.08708025535202</v>
      </c>
      <c r="KE12" s="4">
        <f>IF(KD12&lt;KD$35,"LOW",IF(KD12&gt;KD$36,"HIGH",KD12))</f>
        <v>476.08708025535202</v>
      </c>
      <c r="KF12" s="4"/>
      <c r="KG12" s="4">
        <v>95.217416051070302</v>
      </c>
      <c r="KH12" s="4"/>
      <c r="KI12" s="4"/>
      <c r="KJ12" s="4"/>
      <c r="KK12" s="4"/>
      <c r="KL12" s="4"/>
      <c r="KM12" s="4"/>
      <c r="KN12" s="4">
        <v>17.1478</v>
      </c>
      <c r="KO12" s="4">
        <v>281549.34895124403</v>
      </c>
      <c r="KP12" s="4">
        <v>18.972799999999999</v>
      </c>
      <c r="KQ12" s="4">
        <v>174668.98307320001</v>
      </c>
      <c r="KR12" s="4">
        <v>0.62038496527813702</v>
      </c>
      <c r="KS12" s="4">
        <v>484.66037356916797</v>
      </c>
      <c r="KT12" s="4">
        <f>IF(KS12&lt;KS$35,"LOW",IF(KS12&gt;KS$36,"HIGH",KS12))</f>
        <v>484.66037356916797</v>
      </c>
      <c r="KU12" s="4"/>
      <c r="KV12" s="4">
        <v>96.9320747138336</v>
      </c>
      <c r="KW12" s="4"/>
      <c r="KX12" s="4"/>
      <c r="KY12" s="4"/>
      <c r="KZ12" s="4"/>
      <c r="LA12" s="4"/>
      <c r="LB12" s="4"/>
      <c r="LC12" s="4">
        <v>17.1478</v>
      </c>
      <c r="LD12" s="4">
        <v>281549.34895124403</v>
      </c>
      <c r="LE12" s="4">
        <v>19.380033333333301</v>
      </c>
      <c r="LF12" s="4">
        <v>171135.96153408699</v>
      </c>
      <c r="LG12" s="4">
        <v>0.60783646693397997</v>
      </c>
      <c r="LH12" s="4">
        <v>498.74283653948299</v>
      </c>
      <c r="LI12" s="4">
        <f>IF(LH12&lt;LH$35,"LOW",IF(LH12&gt;LH$36,"HIGH",LH12))</f>
        <v>498.74283653948299</v>
      </c>
      <c r="LJ12" s="4"/>
      <c r="LK12" s="4">
        <v>99.748567307896593</v>
      </c>
      <c r="LL12" s="4"/>
      <c r="LM12" s="4"/>
      <c r="LN12" s="4"/>
      <c r="LO12" s="4"/>
      <c r="LP12" s="4"/>
      <c r="LQ12" s="4"/>
      <c r="LR12" s="4">
        <v>17.1478</v>
      </c>
      <c r="LS12" s="4">
        <v>281549.34895124403</v>
      </c>
    </row>
    <row r="13" spans="1:331" x14ac:dyDescent="0.2">
      <c r="A13" s="2"/>
      <c r="B13" s="2"/>
      <c r="C13" s="2" t="s">
        <v>156</v>
      </c>
      <c r="D13" s="2" t="s">
        <v>54</v>
      </c>
      <c r="E13" s="2" t="s">
        <v>106</v>
      </c>
      <c r="F13" s="2" t="s">
        <v>57</v>
      </c>
      <c r="G13" s="4">
        <v>4.98051666666667</v>
      </c>
      <c r="H13" s="4">
        <v>0</v>
      </c>
      <c r="I13" s="4">
        <v>0</v>
      </c>
      <c r="J13" s="4"/>
      <c r="K13" s="4"/>
      <c r="L13" s="4">
        <v>4.95081666666667</v>
      </c>
      <c r="M13" s="4">
        <v>436712.805563053</v>
      </c>
      <c r="N13" s="4">
        <v>6.6811833333333297</v>
      </c>
      <c r="O13" s="4">
        <v>0</v>
      </c>
      <c r="P13" s="4">
        <v>0</v>
      </c>
      <c r="Q13" s="4"/>
      <c r="R13" s="4"/>
      <c r="S13" s="4">
        <v>10.0468666666667</v>
      </c>
      <c r="T13" s="4">
        <v>349997.624584226</v>
      </c>
      <c r="U13" s="4">
        <v>10.0468666666667</v>
      </c>
      <c r="V13" s="4">
        <v>0</v>
      </c>
      <c r="W13" s="4">
        <v>0</v>
      </c>
      <c r="X13" s="4" t="s">
        <v>57</v>
      </c>
      <c r="Y13" s="4" t="s">
        <v>57</v>
      </c>
      <c r="Z13" s="4">
        <v>10.0468666666667</v>
      </c>
      <c r="AA13" s="4">
        <v>349997.624584226</v>
      </c>
      <c r="AB13" s="4" t="s">
        <v>57</v>
      </c>
      <c r="AC13" s="4" t="s">
        <v>57</v>
      </c>
      <c r="AD13" s="4" t="s">
        <v>57</v>
      </c>
      <c r="AE13" s="4"/>
      <c r="AF13" s="4"/>
      <c r="AG13" s="4">
        <v>10.0468666666667</v>
      </c>
      <c r="AH13" s="4">
        <v>349997.624584226</v>
      </c>
      <c r="AI13" s="4">
        <v>12.7323</v>
      </c>
      <c r="AJ13" s="4">
        <v>21.125730769230401</v>
      </c>
      <c r="AK13" s="4">
        <v>6.2941275284570603E-5</v>
      </c>
      <c r="AL13" s="4"/>
      <c r="AM13" s="4"/>
      <c r="AN13" s="4">
        <v>14.4592666666667</v>
      </c>
      <c r="AO13" s="4">
        <v>335641.92453547602</v>
      </c>
      <c r="AP13" s="4">
        <v>14.4592666666667</v>
      </c>
      <c r="AQ13" s="4">
        <v>0</v>
      </c>
      <c r="AR13" s="4">
        <v>0</v>
      </c>
      <c r="AS13" s="4"/>
      <c r="AT13" s="4"/>
      <c r="AU13" s="4">
        <v>14.4592666666667</v>
      </c>
      <c r="AV13" s="4">
        <v>335641.92453547602</v>
      </c>
      <c r="AW13" s="4">
        <v>4.98051666666667</v>
      </c>
      <c r="AX13" s="4">
        <v>182401.015190284</v>
      </c>
      <c r="AY13" s="4">
        <v>0.41766811704803197</v>
      </c>
      <c r="AZ13" s="4">
        <v>476.33287019990701</v>
      </c>
      <c r="BA13" s="4">
        <f>IF(AZ13&lt;AZ$35,"LOW",IF(AZ13&gt;AZ$36,"HIGH",AZ13))</f>
        <v>476.33287019990701</v>
      </c>
      <c r="BB13" s="4"/>
      <c r="BC13" s="4"/>
      <c r="BD13" s="4" t="s">
        <v>57</v>
      </c>
      <c r="BE13" s="4"/>
      <c r="BF13" s="4"/>
      <c r="BG13" s="4"/>
      <c r="BH13" s="4"/>
      <c r="BI13" s="4"/>
      <c r="BJ13" s="4"/>
      <c r="BK13" s="4">
        <v>4.95081666666667</v>
      </c>
      <c r="BL13" s="4">
        <v>436712.805563053</v>
      </c>
      <c r="BM13" s="4">
        <v>6.0349833333333303</v>
      </c>
      <c r="BN13" s="4">
        <v>119144.96087300099</v>
      </c>
      <c r="BO13" s="4">
        <v>0.27282222860258798</v>
      </c>
      <c r="BP13" s="4">
        <v>513.36048201572896</v>
      </c>
      <c r="BQ13" s="4">
        <f>IF(BP13&lt;BP$35,"LOW",IF(BP13&gt;BP$36,"HIGH",BP13))</f>
        <v>513.36048201572896</v>
      </c>
      <c r="BR13" s="4"/>
      <c r="BS13" s="4"/>
      <c r="BT13" s="4" t="s">
        <v>57</v>
      </c>
      <c r="BU13" s="4"/>
      <c r="BV13" s="4"/>
      <c r="BW13" s="4"/>
      <c r="BX13" s="4"/>
      <c r="BY13" s="4"/>
      <c r="BZ13" s="4"/>
      <c r="CA13" s="4">
        <v>4.95081666666667</v>
      </c>
      <c r="CB13" s="4">
        <v>436712.805563053</v>
      </c>
      <c r="CC13" s="4">
        <v>6.18103333333333</v>
      </c>
      <c r="CD13" s="4">
        <v>104933.008384614</v>
      </c>
      <c r="CE13" s="4">
        <v>0.240279211069444</v>
      </c>
      <c r="CF13" s="4">
        <v>474.82665516845299</v>
      </c>
      <c r="CG13" s="4">
        <f>IF(CF13&lt;CF$35,"LOW",IF(CF13&gt;CF$36,"HIGH",CF13))</f>
        <v>474.82665516845299</v>
      </c>
      <c r="CH13" s="4"/>
      <c r="CI13" s="4"/>
      <c r="CJ13" s="4" t="s">
        <v>57</v>
      </c>
      <c r="CK13" s="4"/>
      <c r="CL13" s="4"/>
      <c r="CM13" s="4"/>
      <c r="CN13" s="4"/>
      <c r="CO13" s="4"/>
      <c r="CP13" s="4"/>
      <c r="CQ13" s="4">
        <v>4.95081666666667</v>
      </c>
      <c r="CR13" s="4">
        <v>436712.805563053</v>
      </c>
      <c r="CS13" s="4">
        <v>7.4310833333333299</v>
      </c>
      <c r="CT13" s="4">
        <v>114386.38638560299</v>
      </c>
      <c r="CU13" s="4">
        <v>0.51749891413612004</v>
      </c>
      <c r="CV13" s="4">
        <v>475.26932584339198</v>
      </c>
      <c r="CW13" s="4">
        <f>IF(CV13&lt;CV$35,"LOW",IF(CV13&gt;CV$36,"HIGH",CV13))</f>
        <v>475.26932584339198</v>
      </c>
      <c r="CX13" s="4"/>
      <c r="CY13" s="4"/>
      <c r="CZ13" s="4" t="s">
        <v>57</v>
      </c>
      <c r="DA13" s="4"/>
      <c r="DB13" s="4"/>
      <c r="DC13" s="4"/>
      <c r="DD13" s="4"/>
      <c r="DE13" s="4"/>
      <c r="DF13" s="4"/>
      <c r="DG13" s="4">
        <v>7.6625333333333296</v>
      </c>
      <c r="DH13" s="4">
        <v>221036.95923024899</v>
      </c>
      <c r="DI13" s="4">
        <v>7.70881666666667</v>
      </c>
      <c r="DJ13" s="4">
        <v>97456.977075570801</v>
      </c>
      <c r="DK13" s="4">
        <v>0.44090806087344198</v>
      </c>
      <c r="DL13" s="4">
        <v>502.94818189066098</v>
      </c>
      <c r="DM13" s="4">
        <f>IF(DL13&lt;DL$35,"LOW",IF(DL13&gt;DL$36,"HIGH",DL13))</f>
        <v>502.94818189066098</v>
      </c>
      <c r="DN13" s="4"/>
      <c r="DO13" s="4"/>
      <c r="DP13" s="4" t="s">
        <v>57</v>
      </c>
      <c r="DQ13" s="4"/>
      <c r="DR13" s="4"/>
      <c r="DS13" s="4"/>
      <c r="DT13" s="4"/>
      <c r="DU13" s="4"/>
      <c r="DV13" s="4"/>
      <c r="DW13" s="4">
        <v>7.6625333333333296</v>
      </c>
      <c r="DX13" s="4">
        <v>221036.95923024899</v>
      </c>
      <c r="DY13" s="4">
        <v>8.5512833333333305</v>
      </c>
      <c r="DZ13" s="4">
        <v>110122.968568</v>
      </c>
      <c r="EA13" s="4">
        <v>0.49821065649608398</v>
      </c>
      <c r="EB13" s="4">
        <v>492.04675189283699</v>
      </c>
      <c r="EC13" s="4">
        <f>IF(EB13&lt;EB$35,"LOW",IF(EB13&gt;EB$36,"HIGH",EB13))</f>
        <v>492.04675189283699</v>
      </c>
      <c r="ED13" s="4"/>
      <c r="EE13" s="4" t="s">
        <v>57</v>
      </c>
      <c r="EF13" s="4"/>
      <c r="EG13" s="4"/>
      <c r="EH13" s="4"/>
      <c r="EI13" s="4"/>
      <c r="EJ13" s="4"/>
      <c r="EK13" s="4"/>
      <c r="EL13" s="4">
        <v>7.6625333333333296</v>
      </c>
      <c r="EM13" s="4">
        <v>221036.95923024899</v>
      </c>
      <c r="EN13" s="4">
        <v>8.7318166666666706</v>
      </c>
      <c r="EO13" s="4">
        <v>1233.7451813763801</v>
      </c>
      <c r="EP13" s="4">
        <v>3.5250101564031698E-3</v>
      </c>
      <c r="EQ13" s="4">
        <v>509.459868740952</v>
      </c>
      <c r="ER13" s="4">
        <f>IF(EQ13&lt;EQ$35,"LOW",IF(EQ13&gt;EQ$36,"HIGH",EQ13))</f>
        <v>509.459868740952</v>
      </c>
      <c r="ES13" s="4"/>
      <c r="ET13" s="4" t="s">
        <v>57</v>
      </c>
      <c r="EU13" s="4"/>
      <c r="EV13" s="4"/>
      <c r="EW13" s="4"/>
      <c r="EX13" s="4"/>
      <c r="EY13" s="4"/>
      <c r="EZ13" s="4"/>
      <c r="FA13" s="4">
        <v>10.0468666666667</v>
      </c>
      <c r="FB13" s="4">
        <v>349997.624584226</v>
      </c>
      <c r="FC13" s="4">
        <v>9.8847166666666695</v>
      </c>
      <c r="FD13" s="4">
        <v>5793.73254959721</v>
      </c>
      <c r="FE13" s="4">
        <v>1.6553633918172401E-2</v>
      </c>
      <c r="FF13" s="4">
        <v>486.50244383760298</v>
      </c>
      <c r="FG13" s="4">
        <f>IF(FF13&lt;FF$35,"LOW",IF(FF13&gt;FF$36,"HIGH",FF13))</f>
        <v>486.50244383760298</v>
      </c>
      <c r="FH13" s="4"/>
      <c r="FI13" s="4" t="s">
        <v>57</v>
      </c>
      <c r="FJ13" s="4"/>
      <c r="FK13" s="4"/>
      <c r="FL13" s="4"/>
      <c r="FM13" s="4"/>
      <c r="FN13" s="4"/>
      <c r="FO13" s="4"/>
      <c r="FP13" s="4">
        <v>10.0468666666667</v>
      </c>
      <c r="FQ13" s="4">
        <v>349997.624584226</v>
      </c>
      <c r="FR13" s="4">
        <v>10.0793</v>
      </c>
      <c r="FS13" s="4">
        <v>163506.38029169099</v>
      </c>
      <c r="FT13" s="4">
        <v>0.467164257145818</v>
      </c>
      <c r="FU13" s="4">
        <v>449.18375130309602</v>
      </c>
      <c r="FV13" s="4">
        <f>IF(FU13&lt;FU$35,"LOW",IF(FU13&gt;FU$36,"HIGH",FU13))</f>
        <v>449.18375130309602</v>
      </c>
      <c r="FW13" s="4"/>
      <c r="FX13" s="4" t="s">
        <v>57</v>
      </c>
      <c r="FY13" s="4"/>
      <c r="FZ13" s="4"/>
      <c r="GA13" s="4"/>
      <c r="GB13" s="4"/>
      <c r="GC13" s="4"/>
      <c r="GD13" s="4"/>
      <c r="GE13" s="4">
        <v>10.0468666666667</v>
      </c>
      <c r="GF13" s="4">
        <v>349997.624584226</v>
      </c>
      <c r="GG13" s="4">
        <v>10.1673166666667</v>
      </c>
      <c r="GH13" s="4">
        <v>120816.27507806099</v>
      </c>
      <c r="GI13" s="4">
        <v>0.345191700148201</v>
      </c>
      <c r="GJ13" s="4">
        <v>497.83073856570502</v>
      </c>
      <c r="GK13" s="4">
        <f>IF(GJ13&lt;GJ$35,"LOW",IF(GJ13&gt;GJ$36,"HIGH",GJ13))</f>
        <v>497.83073856570502</v>
      </c>
      <c r="GL13" s="4"/>
      <c r="GM13" s="4" t="s">
        <v>57</v>
      </c>
      <c r="GN13" s="4"/>
      <c r="GO13" s="4"/>
      <c r="GP13" s="4"/>
      <c r="GQ13" s="4"/>
      <c r="GR13" s="4"/>
      <c r="GS13" s="4"/>
      <c r="GT13" s="4">
        <v>10.0468666666667</v>
      </c>
      <c r="GU13" s="4">
        <v>349997.624584226</v>
      </c>
      <c r="GV13" s="4">
        <v>12.001849999999999</v>
      </c>
      <c r="GW13" s="4">
        <v>144612.74984615299</v>
      </c>
      <c r="GX13" s="4">
        <v>0.43085425054184001</v>
      </c>
      <c r="GY13" s="4">
        <v>498.25197173060701</v>
      </c>
      <c r="GZ13" s="4">
        <f>IF(GY13&lt;GY$35,"LOW",IF(GY13&gt;GY$36,"HIGH",GY13))</f>
        <v>498.25197173060701</v>
      </c>
      <c r="HA13" s="4"/>
      <c r="HB13" s="4" t="s">
        <v>57</v>
      </c>
      <c r="HC13" s="4"/>
      <c r="HD13" s="4"/>
      <c r="HE13" s="4"/>
      <c r="HF13" s="4"/>
      <c r="HG13" s="4"/>
      <c r="HH13" s="4"/>
      <c r="HI13" s="4">
        <v>14.4592666666667</v>
      </c>
      <c r="HJ13" s="4">
        <v>335641.92453547602</v>
      </c>
      <c r="HK13" s="4">
        <v>12.3539333333333</v>
      </c>
      <c r="HL13" s="4">
        <v>151810.76392308</v>
      </c>
      <c r="HM13" s="4">
        <v>0.452299765987769</v>
      </c>
      <c r="HN13" s="4">
        <v>447.48621084442198</v>
      </c>
      <c r="HO13" s="4">
        <f>IF(HN13&lt;HN$35,"LOW",IF(HN13&gt;HN$36,"HIGH",HN13))</f>
        <v>447.48621084442198</v>
      </c>
      <c r="HP13" s="4"/>
      <c r="HQ13" s="4" t="s">
        <v>57</v>
      </c>
      <c r="HR13" s="4"/>
      <c r="HS13" s="4"/>
      <c r="HT13" s="4"/>
      <c r="HU13" s="4"/>
      <c r="HV13" s="4"/>
      <c r="HW13" s="4"/>
      <c r="HX13" s="4">
        <v>14.4592666666667</v>
      </c>
      <c r="HY13" s="4">
        <v>335641.92453547602</v>
      </c>
      <c r="HZ13" s="4" t="s">
        <v>57</v>
      </c>
      <c r="IA13" s="4" t="s">
        <v>57</v>
      </c>
      <c r="IB13" s="4" t="s">
        <v>57</v>
      </c>
      <c r="IC13" s="4" t="s">
        <v>57</v>
      </c>
      <c r="ID13" s="4" t="s">
        <v>57</v>
      </c>
      <c r="IE13" s="4" t="s">
        <v>57</v>
      </c>
      <c r="IF13" s="4">
        <v>10.0468666666667</v>
      </c>
      <c r="IG13" s="4">
        <v>349997.624584226</v>
      </c>
      <c r="IH13" s="4">
        <v>14.4479666666667</v>
      </c>
      <c r="II13" s="4">
        <v>110656.603435791</v>
      </c>
      <c r="IJ13" s="4">
        <v>0.32968647641065302</v>
      </c>
      <c r="IK13" s="4">
        <v>487.66649139656101</v>
      </c>
      <c r="IL13" s="4">
        <f>IF(IK13&lt;IK$35,"LOW",IF(IK13&gt;IK$36,"HIGH",IK13))</f>
        <v>487.66649139656101</v>
      </c>
      <c r="IM13" s="4"/>
      <c r="IN13" s="4" t="s">
        <v>57</v>
      </c>
      <c r="IO13" s="4"/>
      <c r="IP13" s="4"/>
      <c r="IQ13" s="4"/>
      <c r="IR13" s="4"/>
      <c r="IS13" s="4"/>
      <c r="IT13" s="4"/>
      <c r="IU13" s="4">
        <v>14.4592666666667</v>
      </c>
      <c r="IV13" s="4">
        <v>335641.92453547602</v>
      </c>
      <c r="IW13" s="4">
        <v>14.5083</v>
      </c>
      <c r="IX13" s="4">
        <v>149915.720345776</v>
      </c>
      <c r="IY13" s="4">
        <v>0.44665373836494798</v>
      </c>
      <c r="IZ13" s="4">
        <v>479.92680905379001</v>
      </c>
      <c r="JA13" s="4">
        <f>IF(IZ13&lt;IZ$35,"LOW",IF(IZ13&gt;IZ$36,"HIGH",IZ13))</f>
        <v>479.92680905379001</v>
      </c>
      <c r="JB13" s="4"/>
      <c r="JC13" s="4" t="s">
        <v>57</v>
      </c>
      <c r="JD13" s="4"/>
      <c r="JE13" s="4"/>
      <c r="JF13" s="4"/>
      <c r="JG13" s="4"/>
      <c r="JH13" s="4"/>
      <c r="JI13" s="4"/>
      <c r="JJ13" s="4">
        <v>14.4592666666667</v>
      </c>
      <c r="JK13" s="4">
        <v>335641.92453547602</v>
      </c>
      <c r="JL13" s="4">
        <v>16.453966666666702</v>
      </c>
      <c r="JM13" s="4">
        <v>258311.12381007301</v>
      </c>
      <c r="JN13" s="4">
        <v>1.01764129165377</v>
      </c>
      <c r="JO13" s="4">
        <v>509.21344999181503</v>
      </c>
      <c r="JP13" s="4">
        <f>IF(JO13&lt;JO$35,"LOW",IF(JO13&gt;JO$36,"HIGH",JO13))</f>
        <v>509.21344999181503</v>
      </c>
      <c r="JQ13" s="4"/>
      <c r="JR13" s="4" t="s">
        <v>57</v>
      </c>
      <c r="JS13" s="4"/>
      <c r="JT13" s="4"/>
      <c r="JU13" s="4"/>
      <c r="JV13" s="4"/>
      <c r="JW13" s="4"/>
      <c r="JX13" s="4"/>
      <c r="JY13" s="4">
        <v>17.143999999999998</v>
      </c>
      <c r="JZ13" s="4">
        <v>253833.178673688</v>
      </c>
      <c r="KA13" s="4">
        <v>17.034649999999999</v>
      </c>
      <c r="KB13" s="4">
        <v>94093.537362341696</v>
      </c>
      <c r="KC13" s="4">
        <v>0.37069045841049098</v>
      </c>
      <c r="KD13" s="4">
        <v>479.53799903921799</v>
      </c>
      <c r="KE13" s="4">
        <f>IF(KD13&lt;KD$35,"LOW",IF(KD13&gt;KD$36,"HIGH",KD13))</f>
        <v>479.53799903921799</v>
      </c>
      <c r="KF13" s="4"/>
      <c r="KG13" s="4" t="s">
        <v>57</v>
      </c>
      <c r="KH13" s="4"/>
      <c r="KI13" s="4"/>
      <c r="KJ13" s="4"/>
      <c r="KK13" s="4"/>
      <c r="KL13" s="4"/>
      <c r="KM13" s="4"/>
      <c r="KN13" s="4">
        <v>17.143999999999998</v>
      </c>
      <c r="KO13" s="4">
        <v>253833.178673688</v>
      </c>
      <c r="KP13" s="4">
        <v>18.969000000000001</v>
      </c>
      <c r="KQ13" s="4">
        <v>160018.69771520401</v>
      </c>
      <c r="KR13" s="4">
        <v>0.63040891088912199</v>
      </c>
      <c r="KS13" s="4">
        <v>492.50494150135597</v>
      </c>
      <c r="KT13" s="4">
        <f>IF(KS13&lt;KS$35,"LOW",IF(KS13&gt;KS$36,"HIGH",KS13))</f>
        <v>492.50494150135597</v>
      </c>
      <c r="KU13" s="4"/>
      <c r="KV13" s="4" t="s">
        <v>57</v>
      </c>
      <c r="KW13" s="4"/>
      <c r="KX13" s="4"/>
      <c r="KY13" s="4"/>
      <c r="KZ13" s="4"/>
      <c r="LA13" s="4"/>
      <c r="LB13" s="4"/>
      <c r="LC13" s="4">
        <v>17.143999999999998</v>
      </c>
      <c r="LD13" s="4">
        <v>253833.178673688</v>
      </c>
      <c r="LE13" s="4">
        <v>19.3762333333333</v>
      </c>
      <c r="LF13" s="4">
        <v>159468.36909663101</v>
      </c>
      <c r="LG13" s="4">
        <v>0.62824083884492299</v>
      </c>
      <c r="LH13" s="4">
        <v>515.51696407274198</v>
      </c>
      <c r="LI13" s="4">
        <f>IF(LH13&lt;LH$35,"LOW",IF(LH13&gt;LH$36,"HIGH",LH13))</f>
        <v>515.51696407274198</v>
      </c>
      <c r="LJ13" s="4"/>
      <c r="LK13" s="4" t="s">
        <v>57</v>
      </c>
      <c r="LL13" s="4"/>
      <c r="LM13" s="4"/>
      <c r="LN13" s="4"/>
      <c r="LO13" s="4"/>
      <c r="LP13" s="4"/>
      <c r="LQ13" s="4"/>
      <c r="LR13" s="4">
        <v>17.143999999999998</v>
      </c>
      <c r="LS13" s="4">
        <v>253833.178673688</v>
      </c>
    </row>
    <row r="14" spans="1:331" x14ac:dyDescent="0.2">
      <c r="A14" s="2"/>
      <c r="B14" s="2"/>
      <c r="C14" s="2" t="s">
        <v>159</v>
      </c>
      <c r="D14" s="2" t="s">
        <v>148</v>
      </c>
      <c r="E14" s="2" t="s">
        <v>106</v>
      </c>
      <c r="F14" s="2" t="s">
        <v>57</v>
      </c>
      <c r="G14" s="4">
        <v>4.9681333333333297</v>
      </c>
      <c r="H14" s="4">
        <v>0</v>
      </c>
      <c r="I14" s="4">
        <v>0</v>
      </c>
      <c r="J14" s="4"/>
      <c r="K14" s="4"/>
      <c r="L14" s="4">
        <v>4.9384333333333297</v>
      </c>
      <c r="M14" s="4">
        <v>371062.20925435598</v>
      </c>
      <c r="N14" s="4" t="s">
        <v>57</v>
      </c>
      <c r="O14" s="4" t="s">
        <v>57</v>
      </c>
      <c r="P14" s="4" t="s">
        <v>57</v>
      </c>
      <c r="Q14" s="4"/>
      <c r="R14" s="4"/>
      <c r="S14" s="4">
        <v>10.032966666666701</v>
      </c>
      <c r="T14" s="4">
        <v>0</v>
      </c>
      <c r="U14" s="4">
        <v>10.032966666666701</v>
      </c>
      <c r="V14" s="4">
        <v>0</v>
      </c>
      <c r="W14" s="4">
        <v>0</v>
      </c>
      <c r="X14" s="4" t="s">
        <v>57</v>
      </c>
      <c r="Y14" s="4" t="s">
        <v>57</v>
      </c>
      <c r="Z14" s="4">
        <v>10.032966666666701</v>
      </c>
      <c r="AA14" s="4">
        <v>0</v>
      </c>
      <c r="AB14" s="4" t="s">
        <v>57</v>
      </c>
      <c r="AC14" s="4" t="s">
        <v>57</v>
      </c>
      <c r="AD14" s="4" t="s">
        <v>57</v>
      </c>
      <c r="AE14" s="4"/>
      <c r="AF14" s="4"/>
      <c r="AG14" s="4">
        <v>10.032966666666701</v>
      </c>
      <c r="AH14" s="4">
        <v>0</v>
      </c>
      <c r="AI14" s="4">
        <v>12.71345</v>
      </c>
      <c r="AJ14" s="4">
        <v>0</v>
      </c>
      <c r="AK14" s="4">
        <v>0</v>
      </c>
      <c r="AL14" s="4"/>
      <c r="AM14" s="4"/>
      <c r="AN14" s="4">
        <v>14.444183333333299</v>
      </c>
      <c r="AO14" s="4">
        <v>286908.45199187298</v>
      </c>
      <c r="AP14" s="4">
        <v>14.444183333333299</v>
      </c>
      <c r="AQ14" s="4">
        <v>0</v>
      </c>
      <c r="AR14" s="4">
        <v>0</v>
      </c>
      <c r="AS14" s="4"/>
      <c r="AT14" s="4"/>
      <c r="AU14" s="4">
        <v>14.444183333333299</v>
      </c>
      <c r="AV14" s="4">
        <v>286908.45199187298</v>
      </c>
      <c r="AW14" s="4">
        <v>4.9681333333333297</v>
      </c>
      <c r="AX14" s="4">
        <v>154772.647464432</v>
      </c>
      <c r="AY14" s="4">
        <v>0.417107006869403</v>
      </c>
      <c r="AZ14" s="4">
        <v>475.68976178944399</v>
      </c>
      <c r="BA14" s="4">
        <f>IF(AZ14&lt;AZ$35,"LOW",IF(AZ14&gt;AZ$36,"HIGH",AZ14))</f>
        <v>475.68976178944399</v>
      </c>
      <c r="BB14" s="4"/>
      <c r="BC14" s="4"/>
      <c r="BD14" s="4" t="s">
        <v>57</v>
      </c>
      <c r="BE14" s="4"/>
      <c r="BF14" s="4"/>
      <c r="BG14" s="4"/>
      <c r="BH14" s="4"/>
      <c r="BI14" s="4"/>
      <c r="BJ14" s="4"/>
      <c r="BK14" s="4">
        <v>4.9384333333333297</v>
      </c>
      <c r="BL14" s="4">
        <v>371062.20925435598</v>
      </c>
      <c r="BM14" s="4">
        <v>6.0250833333333302</v>
      </c>
      <c r="BN14" s="4">
        <v>98951.725175341096</v>
      </c>
      <c r="BO14" s="4">
        <v>0.26667152490193802</v>
      </c>
      <c r="BP14" s="4">
        <v>501.73474965438902</v>
      </c>
      <c r="BQ14" s="4">
        <f>IF(BP14&lt;BP$35,"LOW",IF(BP14&gt;BP$36,"HIGH",BP14))</f>
        <v>501.73474965438902</v>
      </c>
      <c r="BR14" s="4"/>
      <c r="BS14" s="4"/>
      <c r="BT14" s="4" t="s">
        <v>57</v>
      </c>
      <c r="BU14" s="4"/>
      <c r="BV14" s="4"/>
      <c r="BW14" s="4"/>
      <c r="BX14" s="4"/>
      <c r="BY14" s="4"/>
      <c r="BZ14" s="4"/>
      <c r="CA14" s="4">
        <v>4.9384333333333297</v>
      </c>
      <c r="CB14" s="4">
        <v>371062.20925435598</v>
      </c>
      <c r="CC14" s="4">
        <v>6.1686500000000004</v>
      </c>
      <c r="CD14" s="4">
        <v>88166.536407620995</v>
      </c>
      <c r="CE14" s="4">
        <v>0.23760580896877201</v>
      </c>
      <c r="CF14" s="4">
        <v>469.544707515781</v>
      </c>
      <c r="CG14" s="4">
        <f>IF(CF14&lt;CF$35,"LOW",IF(CF14&gt;CF$36,"HIGH",CF14))</f>
        <v>469.544707515781</v>
      </c>
      <c r="CH14" s="4"/>
      <c r="CI14" s="4"/>
      <c r="CJ14" s="4" t="s">
        <v>57</v>
      </c>
      <c r="CK14" s="4"/>
      <c r="CL14" s="4"/>
      <c r="CM14" s="4"/>
      <c r="CN14" s="4"/>
      <c r="CO14" s="4"/>
      <c r="CP14" s="4"/>
      <c r="CQ14" s="4">
        <v>4.9384333333333297</v>
      </c>
      <c r="CR14" s="4">
        <v>371062.20925435598</v>
      </c>
      <c r="CS14" s="4">
        <v>7.4171833333333304</v>
      </c>
      <c r="CT14" s="4">
        <v>96966.475944557504</v>
      </c>
      <c r="CU14" s="4">
        <v>0.52585797143352297</v>
      </c>
      <c r="CV14" s="4">
        <v>482.94861070179599</v>
      </c>
      <c r="CW14" s="4">
        <f>IF(CV14&lt;CV$35,"LOW",IF(CV14&gt;CV$36,"HIGH",CV14))</f>
        <v>482.94861070179599</v>
      </c>
      <c r="CX14" s="4"/>
      <c r="CY14" s="4"/>
      <c r="CZ14" s="4" t="s">
        <v>57</v>
      </c>
      <c r="DA14" s="4"/>
      <c r="DB14" s="4"/>
      <c r="DC14" s="4"/>
      <c r="DD14" s="4"/>
      <c r="DE14" s="4"/>
      <c r="DF14" s="4"/>
      <c r="DG14" s="4">
        <v>7.6486333333333301</v>
      </c>
      <c r="DH14" s="4">
        <v>184396.702554913</v>
      </c>
      <c r="DI14" s="4">
        <v>7.6995500000000003</v>
      </c>
      <c r="DJ14" s="4">
        <v>81161.775849949699</v>
      </c>
      <c r="DK14" s="4">
        <v>0.44014765299710201</v>
      </c>
      <c r="DL14" s="4">
        <v>502.07640719460102</v>
      </c>
      <c r="DM14" s="4">
        <f>IF(DL14&lt;DL$35,"LOW",IF(DL14&gt;DL$36,"HIGH",DL14))</f>
        <v>502.07640719460102</v>
      </c>
      <c r="DN14" s="4"/>
      <c r="DO14" s="4"/>
      <c r="DP14" s="4" t="s">
        <v>57</v>
      </c>
      <c r="DQ14" s="4"/>
      <c r="DR14" s="4"/>
      <c r="DS14" s="4"/>
      <c r="DT14" s="4"/>
      <c r="DU14" s="4"/>
      <c r="DV14" s="4"/>
      <c r="DW14" s="4">
        <v>7.6486333333333301</v>
      </c>
      <c r="DX14" s="4">
        <v>184396.702554913</v>
      </c>
      <c r="DY14" s="4">
        <v>8.5373833333333309</v>
      </c>
      <c r="DZ14" s="4">
        <v>91389.210505258496</v>
      </c>
      <c r="EA14" s="4">
        <v>0.49561195639083</v>
      </c>
      <c r="EB14" s="4">
        <v>489.46926999451301</v>
      </c>
      <c r="EC14" s="4">
        <f>IF(EB14&lt;EB$35,"LOW",IF(EB14&gt;EB$36,"HIGH",EB14))</f>
        <v>489.46926999451301</v>
      </c>
      <c r="ED14" s="4"/>
      <c r="EE14" s="4" t="s">
        <v>57</v>
      </c>
      <c r="EF14" s="4"/>
      <c r="EG14" s="4"/>
      <c r="EH14" s="4"/>
      <c r="EI14" s="4"/>
      <c r="EJ14" s="4"/>
      <c r="EK14" s="4"/>
      <c r="EL14" s="4">
        <v>7.6486333333333301</v>
      </c>
      <c r="EM14" s="4">
        <v>184396.702554913</v>
      </c>
      <c r="EN14" s="4" t="s">
        <v>57</v>
      </c>
      <c r="EO14" s="4" t="s">
        <v>57</v>
      </c>
      <c r="EP14" s="4" t="s">
        <v>57</v>
      </c>
      <c r="EQ14" s="4" t="s">
        <v>57</v>
      </c>
      <c r="ER14" s="4"/>
      <c r="ES14" s="4"/>
      <c r="ET14" s="4" t="s">
        <v>57</v>
      </c>
      <c r="EU14" s="4"/>
      <c r="EV14" s="4"/>
      <c r="EW14" s="4"/>
      <c r="EX14" s="4"/>
      <c r="EY14" s="4"/>
      <c r="EZ14" s="4"/>
      <c r="FA14" s="4">
        <v>10.032966666666701</v>
      </c>
      <c r="FB14" s="4">
        <v>0</v>
      </c>
      <c r="FC14" s="4" t="s">
        <v>57</v>
      </c>
      <c r="FD14" s="4" t="s">
        <v>57</v>
      </c>
      <c r="FE14" s="4" t="s">
        <v>57</v>
      </c>
      <c r="FF14" s="4" t="s">
        <v>57</v>
      </c>
      <c r="FG14" s="4"/>
      <c r="FH14" s="4"/>
      <c r="FI14" s="4" t="s">
        <v>57</v>
      </c>
      <c r="FJ14" s="4"/>
      <c r="FK14" s="4"/>
      <c r="FL14" s="4"/>
      <c r="FM14" s="4"/>
      <c r="FN14" s="4"/>
      <c r="FO14" s="4"/>
      <c r="FP14" s="4">
        <v>10.032966666666701</v>
      </c>
      <c r="FQ14" s="4">
        <v>0</v>
      </c>
      <c r="FR14" s="4" t="s">
        <v>57</v>
      </c>
      <c r="FS14" s="4" t="s">
        <v>57</v>
      </c>
      <c r="FT14" s="4" t="s">
        <v>57</v>
      </c>
      <c r="FU14" s="4" t="s">
        <v>57</v>
      </c>
      <c r="FV14" s="4" t="str">
        <f>IF(FU14&lt;FU$35,"LOW",IF(FU14&gt;FU$36,"HIGH",FU14))</f>
        <v>HIGH</v>
      </c>
      <c r="FW14" s="4"/>
      <c r="FX14" s="4" t="s">
        <v>57</v>
      </c>
      <c r="FY14" s="4"/>
      <c r="FZ14" s="4"/>
      <c r="GA14" s="4"/>
      <c r="GB14" s="4"/>
      <c r="GC14" s="4"/>
      <c r="GD14" s="4"/>
      <c r="GE14" s="4">
        <v>10.032966666666701</v>
      </c>
      <c r="GF14" s="4">
        <v>0</v>
      </c>
      <c r="GG14" s="4" t="s">
        <v>57</v>
      </c>
      <c r="GH14" s="4" t="s">
        <v>57</v>
      </c>
      <c r="GI14" s="4" t="s">
        <v>57</v>
      </c>
      <c r="GJ14" s="4" t="s">
        <v>57</v>
      </c>
      <c r="GK14" s="4" t="str">
        <f>IF(GJ14&lt;GJ$35,"LOW",IF(GJ14&gt;GJ$36,"HIGH",GJ14))</f>
        <v>HIGH</v>
      </c>
      <c r="GL14" s="4"/>
      <c r="GM14" s="4" t="s">
        <v>57</v>
      </c>
      <c r="GN14" s="4"/>
      <c r="GO14" s="4"/>
      <c r="GP14" s="4"/>
      <c r="GQ14" s="4"/>
      <c r="GR14" s="4"/>
      <c r="GS14" s="4"/>
      <c r="GT14" s="4">
        <v>10.032966666666701</v>
      </c>
      <c r="GU14" s="4">
        <v>0</v>
      </c>
      <c r="GV14" s="4">
        <v>11.98795</v>
      </c>
      <c r="GW14" s="4">
        <v>124937.610538461</v>
      </c>
      <c r="GX14" s="4">
        <v>0.435461589475936</v>
      </c>
      <c r="GY14" s="4">
        <v>503.59505460687001</v>
      </c>
      <c r="GZ14" s="4">
        <f>IF(GY14&lt;GY$35,"LOW",IF(GY14&gt;GY$36,"HIGH",GY14))</f>
        <v>503.59505460687001</v>
      </c>
      <c r="HA14" s="4"/>
      <c r="HB14" s="4" t="s">
        <v>57</v>
      </c>
      <c r="HC14" s="4"/>
      <c r="HD14" s="4"/>
      <c r="HE14" s="4"/>
      <c r="HF14" s="4"/>
      <c r="HG14" s="4"/>
      <c r="HH14" s="4"/>
      <c r="HI14" s="4">
        <v>14.444183333333299</v>
      </c>
      <c r="HJ14" s="4">
        <v>286908.45199187298</v>
      </c>
      <c r="HK14" s="4">
        <v>12.340033333333301</v>
      </c>
      <c r="HL14" s="4">
        <v>129467.524999999</v>
      </c>
      <c r="HM14" s="4">
        <v>0.45125029988195098</v>
      </c>
      <c r="HN14" s="4">
        <v>446.449826181547</v>
      </c>
      <c r="HO14" s="4">
        <f>IF(HN14&lt;HN$35,"LOW",IF(HN14&gt;HN$36,"HIGH",HN14))</f>
        <v>446.449826181547</v>
      </c>
      <c r="HP14" s="4"/>
      <c r="HQ14" s="4" t="s">
        <v>57</v>
      </c>
      <c r="HR14" s="4"/>
      <c r="HS14" s="4"/>
      <c r="HT14" s="4"/>
      <c r="HU14" s="4"/>
      <c r="HV14" s="4"/>
      <c r="HW14" s="4"/>
      <c r="HX14" s="4">
        <v>14.444183333333299</v>
      </c>
      <c r="HY14" s="4">
        <v>286908.45199187298</v>
      </c>
      <c r="HZ14" s="4" t="s">
        <v>57</v>
      </c>
      <c r="IA14" s="4" t="s">
        <v>57</v>
      </c>
      <c r="IB14" s="4" t="s">
        <v>57</v>
      </c>
      <c r="IC14" s="4" t="s">
        <v>57</v>
      </c>
      <c r="ID14" s="4" t="s">
        <v>57</v>
      </c>
      <c r="IE14" s="4" t="s">
        <v>57</v>
      </c>
      <c r="IF14" s="4">
        <v>10.032966666666701</v>
      </c>
      <c r="IG14" s="4">
        <v>0</v>
      </c>
      <c r="IH14" s="4">
        <v>14.4291</v>
      </c>
      <c r="II14" s="4">
        <v>94180.238800703402</v>
      </c>
      <c r="IJ14" s="4">
        <v>0.32825885102670699</v>
      </c>
      <c r="IK14" s="4">
        <v>485.53529576427798</v>
      </c>
      <c r="IL14" s="4">
        <f>IF(IK14&lt;IK$35,"LOW",IF(IK14&gt;IK$36,"HIGH",IK14))</f>
        <v>485.53529576427798</v>
      </c>
      <c r="IM14" s="4"/>
      <c r="IN14" s="4" t="s">
        <v>57</v>
      </c>
      <c r="IO14" s="4"/>
      <c r="IP14" s="4"/>
      <c r="IQ14" s="4"/>
      <c r="IR14" s="4"/>
      <c r="IS14" s="4"/>
      <c r="IT14" s="4"/>
      <c r="IU14" s="4">
        <v>14.444183333333299</v>
      </c>
      <c r="IV14" s="4">
        <v>286908.45199187298</v>
      </c>
      <c r="IW14" s="4">
        <v>14.4932</v>
      </c>
      <c r="IX14" s="4">
        <v>128688.460771855</v>
      </c>
      <c r="IY14" s="4">
        <v>0.44853492421861502</v>
      </c>
      <c r="IZ14" s="4">
        <v>481.95529888978098</v>
      </c>
      <c r="JA14" s="4">
        <f>IF(IZ14&lt;IZ$35,"LOW",IF(IZ14&gt;IZ$36,"HIGH",IZ14))</f>
        <v>481.95529888978098</v>
      </c>
      <c r="JB14" s="4"/>
      <c r="JC14" s="4" t="s">
        <v>57</v>
      </c>
      <c r="JD14" s="4"/>
      <c r="JE14" s="4"/>
      <c r="JF14" s="4"/>
      <c r="JG14" s="4"/>
      <c r="JH14" s="4"/>
      <c r="JI14" s="4"/>
      <c r="JJ14" s="4">
        <v>14.444183333333299</v>
      </c>
      <c r="JK14" s="4">
        <v>286908.45199187298</v>
      </c>
      <c r="JL14" s="4">
        <v>16.435099999999998</v>
      </c>
      <c r="JM14" s="4">
        <v>222259.73349574601</v>
      </c>
      <c r="JN14" s="4">
        <v>0.98767624465919501</v>
      </c>
      <c r="JO14" s="4">
        <v>494.20614555552697</v>
      </c>
      <c r="JP14" s="4">
        <f>IF(JO14&lt;JO$35,"LOW",IF(JO14&gt;JO$36,"HIGH",JO14))</f>
        <v>494.20614555552697</v>
      </c>
      <c r="JQ14" s="4"/>
      <c r="JR14" s="4" t="s">
        <v>57</v>
      </c>
      <c r="JS14" s="4"/>
      <c r="JT14" s="4"/>
      <c r="JU14" s="4"/>
      <c r="JV14" s="4"/>
      <c r="JW14" s="4"/>
      <c r="JX14" s="4"/>
      <c r="JY14" s="4">
        <v>17.125133333333299</v>
      </c>
      <c r="JZ14" s="4">
        <v>225032.984945829</v>
      </c>
      <c r="KA14" s="4">
        <v>17.0157833333333</v>
      </c>
      <c r="KB14" s="4">
        <v>82438.398820637405</v>
      </c>
      <c r="KC14" s="4">
        <v>0.36633917841192198</v>
      </c>
      <c r="KD14" s="4">
        <v>473.91391456140798</v>
      </c>
      <c r="KE14" s="4">
        <f>IF(KD14&lt;KD$35,"LOW",IF(KD14&gt;KD$36,"HIGH",KD14))</f>
        <v>473.91391456140798</v>
      </c>
      <c r="KF14" s="4"/>
      <c r="KG14" s="4" t="s">
        <v>57</v>
      </c>
      <c r="KH14" s="4"/>
      <c r="KI14" s="4"/>
      <c r="KJ14" s="4"/>
      <c r="KK14" s="4"/>
      <c r="KL14" s="4"/>
      <c r="KM14" s="4"/>
      <c r="KN14" s="4">
        <v>17.125133333333299</v>
      </c>
      <c r="KO14" s="4">
        <v>225032.984945829</v>
      </c>
      <c r="KP14" s="4">
        <v>18.950150000000001</v>
      </c>
      <c r="KQ14" s="4">
        <v>139012.75273638801</v>
      </c>
      <c r="KR14" s="4">
        <v>0.61774389549981501</v>
      </c>
      <c r="KS14" s="4">
        <v>482.59351765297203</v>
      </c>
      <c r="KT14" s="4">
        <f>IF(KS14&lt;KS$35,"LOW",IF(KS14&gt;KS$36,"HIGH",KS14))</f>
        <v>482.59351765297203</v>
      </c>
      <c r="KU14" s="4"/>
      <c r="KV14" s="4" t="s">
        <v>57</v>
      </c>
      <c r="KW14" s="4"/>
      <c r="KX14" s="4"/>
      <c r="KY14" s="4"/>
      <c r="KZ14" s="4"/>
      <c r="LA14" s="4"/>
      <c r="LB14" s="4"/>
      <c r="LC14" s="4">
        <v>17.125133333333299</v>
      </c>
      <c r="LD14" s="4">
        <v>225032.984945829</v>
      </c>
      <c r="LE14" s="4">
        <v>19.357383333333299</v>
      </c>
      <c r="LF14" s="4">
        <v>135719.011037155</v>
      </c>
      <c r="LG14" s="4">
        <v>0.60310718924083695</v>
      </c>
      <c r="LH14" s="4">
        <v>494.85496841439698</v>
      </c>
      <c r="LI14" s="4">
        <f>IF(LH14&lt;LH$35,"LOW",IF(LH14&gt;LH$36,"HIGH",LH14))</f>
        <v>494.85496841439698</v>
      </c>
      <c r="LJ14" s="4"/>
      <c r="LK14" s="4" t="s">
        <v>57</v>
      </c>
      <c r="LL14" s="4"/>
      <c r="LM14" s="4"/>
      <c r="LN14" s="4"/>
      <c r="LO14" s="4"/>
      <c r="LP14" s="4"/>
      <c r="LQ14" s="4"/>
      <c r="LR14" s="4">
        <v>17.125133333333299</v>
      </c>
      <c r="LS14" s="4">
        <v>225032.984945829</v>
      </c>
    </row>
    <row r="15" spans="1:331" x14ac:dyDescent="0.2">
      <c r="A15" s="2"/>
      <c r="B15" s="2"/>
      <c r="C15" s="2" t="s">
        <v>160</v>
      </c>
      <c r="D15" s="2" t="s">
        <v>16</v>
      </c>
      <c r="E15" s="2" t="s">
        <v>106</v>
      </c>
      <c r="F15" s="2" t="s">
        <v>57</v>
      </c>
      <c r="G15" s="4">
        <v>4.9606833333333302</v>
      </c>
      <c r="H15" s="4">
        <v>0</v>
      </c>
      <c r="I15" s="4">
        <v>0</v>
      </c>
      <c r="J15" s="4"/>
      <c r="K15" s="4"/>
      <c r="L15" s="4">
        <v>4.9334499999999997</v>
      </c>
      <c r="M15" s="4">
        <v>380282.80636538903</v>
      </c>
      <c r="N15" s="4" t="s">
        <v>57</v>
      </c>
      <c r="O15" s="4" t="s">
        <v>57</v>
      </c>
      <c r="P15" s="4" t="s">
        <v>57</v>
      </c>
      <c r="Q15" s="4"/>
      <c r="R15" s="4"/>
      <c r="S15" s="4">
        <v>10.023666666666699</v>
      </c>
      <c r="T15" s="4">
        <v>300839.70427498798</v>
      </c>
      <c r="U15" s="4">
        <v>10.023666666666699</v>
      </c>
      <c r="V15" s="4">
        <v>0</v>
      </c>
      <c r="W15" s="4">
        <v>0</v>
      </c>
      <c r="X15" s="4" t="s">
        <v>57</v>
      </c>
      <c r="Y15" s="4" t="s">
        <v>57</v>
      </c>
      <c r="Z15" s="4">
        <v>10.023666666666699</v>
      </c>
      <c r="AA15" s="4">
        <v>300839.70427498798</v>
      </c>
      <c r="AB15" s="4">
        <v>12.4095</v>
      </c>
      <c r="AC15" s="4">
        <v>0</v>
      </c>
      <c r="AD15" s="4">
        <v>0</v>
      </c>
      <c r="AE15" s="4"/>
      <c r="AF15" s="4"/>
      <c r="AG15" s="4">
        <v>10.023666666666699</v>
      </c>
      <c r="AH15" s="4">
        <v>300839.70427498798</v>
      </c>
      <c r="AI15" s="4">
        <v>12.705866666666701</v>
      </c>
      <c r="AJ15" s="4">
        <v>56.464188356163802</v>
      </c>
      <c r="AK15" s="4">
        <v>1.89373552459342E-4</v>
      </c>
      <c r="AL15" s="4"/>
      <c r="AM15" s="4"/>
      <c r="AN15" s="4">
        <v>14.4366166666667</v>
      </c>
      <c r="AO15" s="4">
        <v>298163.00968577102</v>
      </c>
      <c r="AP15" s="4">
        <v>14.4366166666667</v>
      </c>
      <c r="AQ15" s="4">
        <v>0</v>
      </c>
      <c r="AR15" s="4">
        <v>0</v>
      </c>
      <c r="AS15" s="4"/>
      <c r="AT15" s="4"/>
      <c r="AU15" s="4">
        <v>14.4366166666667</v>
      </c>
      <c r="AV15" s="4">
        <v>298163.00968577102</v>
      </c>
      <c r="AW15" s="4">
        <v>4.9606833333333302</v>
      </c>
      <c r="AX15" s="4">
        <v>159242.15524563999</v>
      </c>
      <c r="AY15" s="4">
        <v>0.41874666059089399</v>
      </c>
      <c r="AZ15" s="4">
        <v>477.56902746434997</v>
      </c>
      <c r="BA15" s="4">
        <f>IF(AZ15&lt;AZ$35,"LOW",IF(AZ15&gt;AZ$36,"HIGH",AZ15))</f>
        <v>477.56902746434997</v>
      </c>
      <c r="BB15" s="4"/>
      <c r="BC15" s="4"/>
      <c r="BD15" s="4" t="s">
        <v>57</v>
      </c>
      <c r="BE15" s="4"/>
      <c r="BF15" s="4"/>
      <c r="BG15" s="4"/>
      <c r="BH15" s="4"/>
      <c r="BI15" s="4"/>
      <c r="BJ15" s="4"/>
      <c r="BK15" s="4">
        <v>4.9334499999999997</v>
      </c>
      <c r="BL15" s="4">
        <v>380282.80636538903</v>
      </c>
      <c r="BM15" s="4">
        <v>6.0176333333333298</v>
      </c>
      <c r="BN15" s="4">
        <v>102147.09774606</v>
      </c>
      <c r="BO15" s="4">
        <v>0.26860824637944097</v>
      </c>
      <c r="BP15" s="4">
        <v>505.39543738244998</v>
      </c>
      <c r="BQ15" s="4">
        <f>IF(BP15&lt;BP$35,"LOW",IF(BP15&gt;BP$36,"HIGH",BP15))</f>
        <v>505.39543738244998</v>
      </c>
      <c r="BR15" s="4"/>
      <c r="BS15" s="4"/>
      <c r="BT15" s="4" t="s">
        <v>57</v>
      </c>
      <c r="BU15" s="4"/>
      <c r="BV15" s="4"/>
      <c r="BW15" s="4"/>
      <c r="BX15" s="4"/>
      <c r="BY15" s="4"/>
      <c r="BZ15" s="4"/>
      <c r="CA15" s="4">
        <v>4.9334499999999997</v>
      </c>
      <c r="CB15" s="4">
        <v>380282.80636538903</v>
      </c>
      <c r="CC15" s="4">
        <v>6.1612</v>
      </c>
      <c r="CD15" s="4">
        <v>91915.830499999705</v>
      </c>
      <c r="CE15" s="4">
        <v>0.24170388185177</v>
      </c>
      <c r="CF15" s="4">
        <v>477.64143431920201</v>
      </c>
      <c r="CG15" s="4">
        <f>IF(CF15&lt;CF$35,"LOW",IF(CF15&gt;CF$36,"HIGH",CF15))</f>
        <v>477.64143431920201</v>
      </c>
      <c r="CH15" s="4"/>
      <c r="CI15" s="4"/>
      <c r="CJ15" s="4" t="s">
        <v>57</v>
      </c>
      <c r="CK15" s="4"/>
      <c r="CL15" s="4"/>
      <c r="CM15" s="4"/>
      <c r="CN15" s="4"/>
      <c r="CO15" s="4"/>
      <c r="CP15" s="4"/>
      <c r="CQ15" s="4">
        <v>4.9334499999999997</v>
      </c>
      <c r="CR15" s="4">
        <v>380282.80636538903</v>
      </c>
      <c r="CS15" s="4">
        <v>7.4078999999999997</v>
      </c>
      <c r="CT15" s="4">
        <v>105547.71911521599</v>
      </c>
      <c r="CU15" s="4">
        <v>0.54421389336755199</v>
      </c>
      <c r="CV15" s="4">
        <v>499.81179854162701</v>
      </c>
      <c r="CW15" s="4">
        <f>IF(CV15&lt;CV$35,"LOW",IF(CV15&gt;CV$36,"HIGH",CV15))</f>
        <v>499.81179854162701</v>
      </c>
      <c r="CX15" s="4"/>
      <c r="CY15" s="4"/>
      <c r="CZ15" s="4" t="s">
        <v>57</v>
      </c>
      <c r="DA15" s="4"/>
      <c r="DB15" s="4"/>
      <c r="DC15" s="4"/>
      <c r="DD15" s="4"/>
      <c r="DE15" s="4"/>
      <c r="DF15" s="4"/>
      <c r="DG15" s="4">
        <v>7.6393500000000003</v>
      </c>
      <c r="DH15" s="4">
        <v>193945.285854602</v>
      </c>
      <c r="DI15" s="4">
        <v>7.6902666666666697</v>
      </c>
      <c r="DJ15" s="4">
        <v>85135.150808737104</v>
      </c>
      <c r="DK15" s="4">
        <v>0.43896478552493201</v>
      </c>
      <c r="DL15" s="4">
        <v>500.720300869146</v>
      </c>
      <c r="DM15" s="4">
        <f>IF(DL15&lt;DL$35,"LOW",IF(DL15&gt;DL$36,"HIGH",DL15))</f>
        <v>500.720300869146</v>
      </c>
      <c r="DN15" s="4"/>
      <c r="DO15" s="4"/>
      <c r="DP15" s="4" t="s">
        <v>57</v>
      </c>
      <c r="DQ15" s="4"/>
      <c r="DR15" s="4"/>
      <c r="DS15" s="4"/>
      <c r="DT15" s="4"/>
      <c r="DU15" s="4"/>
      <c r="DV15" s="4"/>
      <c r="DW15" s="4">
        <v>7.6393500000000003</v>
      </c>
      <c r="DX15" s="4">
        <v>193945.285854602</v>
      </c>
      <c r="DY15" s="4">
        <v>8.5281000000000002</v>
      </c>
      <c r="DZ15" s="4">
        <v>97395.3487389496</v>
      </c>
      <c r="EA15" s="4">
        <v>0.50217951062736899</v>
      </c>
      <c r="EB15" s="4">
        <v>495.98320060417302</v>
      </c>
      <c r="EC15" s="4">
        <f>IF(EB15&lt;EB$35,"LOW",IF(EB15&gt;EB$36,"HIGH",EB15))</f>
        <v>495.98320060417302</v>
      </c>
      <c r="ED15" s="4"/>
      <c r="EE15" s="4" t="s">
        <v>57</v>
      </c>
      <c r="EF15" s="4"/>
      <c r="EG15" s="4"/>
      <c r="EH15" s="4"/>
      <c r="EI15" s="4"/>
      <c r="EJ15" s="4"/>
      <c r="EK15" s="4"/>
      <c r="EL15" s="4">
        <v>7.6393500000000003</v>
      </c>
      <c r="EM15" s="4">
        <v>193945.285854602</v>
      </c>
      <c r="EN15" s="4">
        <v>8.7040000000000006</v>
      </c>
      <c r="EO15" s="4">
        <v>1027.21246429178</v>
      </c>
      <c r="EP15" s="4">
        <v>3.41448435726702E-3</v>
      </c>
      <c r="EQ15" s="4">
        <v>496.413432103221</v>
      </c>
      <c r="ER15" s="4">
        <f>IF(EQ15&lt;EQ$35,"LOW",IF(EQ15&gt;EQ$36,"HIGH",EQ15))</f>
        <v>496.413432103221</v>
      </c>
      <c r="ES15" s="4"/>
      <c r="ET15" s="4" t="s">
        <v>57</v>
      </c>
      <c r="EU15" s="4"/>
      <c r="EV15" s="4"/>
      <c r="EW15" s="4"/>
      <c r="EX15" s="4"/>
      <c r="EY15" s="4"/>
      <c r="EZ15" s="4"/>
      <c r="FA15" s="4">
        <v>10.023666666666699</v>
      </c>
      <c r="FB15" s="4">
        <v>300839.70427498798</v>
      </c>
      <c r="FC15" s="4">
        <v>9.8615166666666703</v>
      </c>
      <c r="FD15" s="4">
        <v>4933.1078743917997</v>
      </c>
      <c r="FE15" s="4">
        <v>1.63977952520609E-2</v>
      </c>
      <c r="FF15" s="4">
        <v>481.80597393494702</v>
      </c>
      <c r="FG15" s="4">
        <f>IF(FF15&lt;FF$35,"LOW",IF(FF15&gt;FF$36,"HIGH",FF15))</f>
        <v>481.80597393494702</v>
      </c>
      <c r="FH15" s="4"/>
      <c r="FI15" s="4" t="s">
        <v>57</v>
      </c>
      <c r="FJ15" s="4"/>
      <c r="FK15" s="4"/>
      <c r="FL15" s="4"/>
      <c r="FM15" s="4"/>
      <c r="FN15" s="4"/>
      <c r="FO15" s="4"/>
      <c r="FP15" s="4">
        <v>10.023666666666699</v>
      </c>
      <c r="FQ15" s="4">
        <v>300839.70427498798</v>
      </c>
      <c r="FR15" s="4">
        <v>10.0607333333333</v>
      </c>
      <c r="FS15" s="4">
        <v>140083.42504816499</v>
      </c>
      <c r="FT15" s="4">
        <v>0.465641413209606</v>
      </c>
      <c r="FU15" s="4">
        <v>447.72048284247398</v>
      </c>
      <c r="FV15" s="4">
        <f>IF(FU15&lt;FU$35,"LOW",IF(FU15&gt;FU$36,"HIGH",FU15))</f>
        <v>447.72048284247398</v>
      </c>
      <c r="FW15" s="4"/>
      <c r="FX15" s="4" t="s">
        <v>57</v>
      </c>
      <c r="FY15" s="4"/>
      <c r="FZ15" s="4"/>
      <c r="GA15" s="4"/>
      <c r="GB15" s="4"/>
      <c r="GC15" s="4"/>
      <c r="GD15" s="4"/>
      <c r="GE15" s="4">
        <v>10.023666666666699</v>
      </c>
      <c r="GF15" s="4">
        <v>300839.70427498798</v>
      </c>
      <c r="GG15" s="4">
        <v>10.144116666666701</v>
      </c>
      <c r="GH15" s="4">
        <v>109762.072658506</v>
      </c>
      <c r="GI15" s="4">
        <v>0.36485234860547699</v>
      </c>
      <c r="GJ15" s="4">
        <v>526.17259888107901</v>
      </c>
      <c r="GK15" s="4">
        <f>IF(GJ15&lt;GJ$35,"LOW",IF(GJ15&gt;GJ$36,"HIGH",GJ15))</f>
        <v>526.17259888107901</v>
      </c>
      <c r="GL15" s="4"/>
      <c r="GM15" s="4" t="s">
        <v>57</v>
      </c>
      <c r="GN15" s="4"/>
      <c r="GO15" s="4"/>
      <c r="GP15" s="4"/>
      <c r="GQ15" s="4"/>
      <c r="GR15" s="4"/>
      <c r="GS15" s="4"/>
      <c r="GT15" s="4">
        <v>10.023666666666699</v>
      </c>
      <c r="GU15" s="4">
        <v>300839.70427498798</v>
      </c>
      <c r="GV15" s="4">
        <v>11.983283333333301</v>
      </c>
      <c r="GW15" s="4">
        <v>126765.52813956801</v>
      </c>
      <c r="GX15" s="4">
        <v>0.42515511321529698</v>
      </c>
      <c r="GY15" s="4">
        <v>491.64274165344102</v>
      </c>
      <c r="GZ15" s="4">
        <f>IF(GY15&lt;GY$35,"LOW",IF(GY15&gt;GY$36,"HIGH",GY15))</f>
        <v>491.64274165344102</v>
      </c>
      <c r="HA15" s="4"/>
      <c r="HB15" s="4" t="s">
        <v>57</v>
      </c>
      <c r="HC15" s="4"/>
      <c r="HD15" s="4"/>
      <c r="HE15" s="4"/>
      <c r="HF15" s="4"/>
      <c r="HG15" s="4"/>
      <c r="HH15" s="4"/>
      <c r="HI15" s="4">
        <v>14.4366166666667</v>
      </c>
      <c r="HJ15" s="4">
        <v>298163.00968577102</v>
      </c>
      <c r="HK15" s="4">
        <v>12.330733333333299</v>
      </c>
      <c r="HL15" s="4">
        <v>136386.26510636101</v>
      </c>
      <c r="HM15" s="4">
        <v>0.457421815167803</v>
      </c>
      <c r="HN15" s="4">
        <v>452.54441442360201</v>
      </c>
      <c r="HO15" s="4">
        <f>IF(HN15&lt;HN$35,"LOW",IF(HN15&gt;HN$36,"HIGH",HN15))</f>
        <v>452.54441442360201</v>
      </c>
      <c r="HP15" s="4"/>
      <c r="HQ15" s="4" t="s">
        <v>57</v>
      </c>
      <c r="HR15" s="4"/>
      <c r="HS15" s="4"/>
      <c r="HT15" s="4"/>
      <c r="HU15" s="4"/>
      <c r="HV15" s="4"/>
      <c r="HW15" s="4"/>
      <c r="HX15" s="4">
        <v>14.4366166666667</v>
      </c>
      <c r="HY15" s="4">
        <v>298163.00968577102</v>
      </c>
      <c r="HZ15" s="4" t="s">
        <v>57</v>
      </c>
      <c r="IA15" s="4" t="s">
        <v>57</v>
      </c>
      <c r="IB15" s="4" t="s">
        <v>57</v>
      </c>
      <c r="IC15" s="4" t="s">
        <v>57</v>
      </c>
      <c r="ID15" s="4" t="s">
        <v>57</v>
      </c>
      <c r="IE15" s="4" t="s">
        <v>57</v>
      </c>
      <c r="IF15" s="4">
        <v>10.023666666666699</v>
      </c>
      <c r="IG15" s="4">
        <v>300839.70427498798</v>
      </c>
      <c r="IH15" s="4">
        <v>14.421533333333301</v>
      </c>
      <c r="II15" s="4">
        <v>100381.17192767101</v>
      </c>
      <c r="IJ15" s="4">
        <v>0.33666541008376799</v>
      </c>
      <c r="IK15" s="4">
        <v>498.08482181390099</v>
      </c>
      <c r="IL15" s="4">
        <f>IF(IK15&lt;IK$35,"LOW",IF(IK15&gt;IK$36,"HIGH",IK15))</f>
        <v>498.08482181390099</v>
      </c>
      <c r="IM15" s="4"/>
      <c r="IN15" s="4" t="s">
        <v>57</v>
      </c>
      <c r="IO15" s="4"/>
      <c r="IP15" s="4"/>
      <c r="IQ15" s="4"/>
      <c r="IR15" s="4"/>
      <c r="IS15" s="4"/>
      <c r="IT15" s="4"/>
      <c r="IU15" s="4">
        <v>14.4366166666667</v>
      </c>
      <c r="IV15" s="4">
        <v>298163.00968577102</v>
      </c>
      <c r="IW15" s="4">
        <v>14.4856333333333</v>
      </c>
      <c r="IX15" s="4">
        <v>132754.17963531101</v>
      </c>
      <c r="IY15" s="4">
        <v>0.445240272343703</v>
      </c>
      <c r="IZ15" s="4">
        <v>478.40266328583101</v>
      </c>
      <c r="JA15" s="4">
        <f>IF(IZ15&lt;IZ$35,"LOW",IF(IZ15&gt;IZ$36,"HIGH",IZ15))</f>
        <v>478.40266328583101</v>
      </c>
      <c r="JB15" s="4"/>
      <c r="JC15" s="4" t="s">
        <v>57</v>
      </c>
      <c r="JD15" s="4"/>
      <c r="JE15" s="4"/>
      <c r="JF15" s="4"/>
      <c r="JG15" s="4"/>
      <c r="JH15" s="4"/>
      <c r="JI15" s="4"/>
      <c r="JJ15" s="4">
        <v>14.4366166666667</v>
      </c>
      <c r="JK15" s="4">
        <v>298163.00968577102</v>
      </c>
      <c r="JL15" s="4">
        <v>16.427533333333301</v>
      </c>
      <c r="JM15" s="4">
        <v>232871.13232891701</v>
      </c>
      <c r="JN15" s="4">
        <v>0.985977601786172</v>
      </c>
      <c r="JO15" s="4">
        <v>493.35541935013799</v>
      </c>
      <c r="JP15" s="4">
        <f>IF(JO15&lt;JO$35,"LOW",IF(JO15&gt;JO$36,"HIGH",JO15))</f>
        <v>493.35541935013799</v>
      </c>
      <c r="JQ15" s="4"/>
      <c r="JR15" s="4" t="s">
        <v>57</v>
      </c>
      <c r="JS15" s="4"/>
      <c r="JT15" s="4"/>
      <c r="JU15" s="4"/>
      <c r="JV15" s="4"/>
      <c r="JW15" s="4"/>
      <c r="JX15" s="4"/>
      <c r="JY15" s="4">
        <v>17.117566666666701</v>
      </c>
      <c r="JZ15" s="4">
        <v>236182.98418448199</v>
      </c>
      <c r="KA15" s="4">
        <v>17.008216666666701</v>
      </c>
      <c r="KB15" s="4">
        <v>87857.760645257498</v>
      </c>
      <c r="KC15" s="4">
        <v>0.37199022168604601</v>
      </c>
      <c r="KD15" s="4">
        <v>481.21795952562201</v>
      </c>
      <c r="KE15" s="4">
        <f>IF(KD15&lt;KD$35,"LOW",IF(KD15&gt;KD$36,"HIGH",KD15))</f>
        <v>481.21795952562201</v>
      </c>
      <c r="KF15" s="4"/>
      <c r="KG15" s="4" t="s">
        <v>57</v>
      </c>
      <c r="KH15" s="4"/>
      <c r="KI15" s="4"/>
      <c r="KJ15" s="4"/>
      <c r="KK15" s="4"/>
      <c r="KL15" s="4"/>
      <c r="KM15" s="4"/>
      <c r="KN15" s="4">
        <v>17.117566666666701</v>
      </c>
      <c r="KO15" s="4">
        <v>236182.98418448199</v>
      </c>
      <c r="KP15" s="4">
        <v>18.938800000000001</v>
      </c>
      <c r="KQ15" s="4">
        <v>140928.30371889699</v>
      </c>
      <c r="KR15" s="4">
        <v>0.59669118080419503</v>
      </c>
      <c r="KS15" s="4">
        <v>466.118024170068</v>
      </c>
      <c r="KT15" s="4">
        <f>IF(KS15&lt;KS$35,"LOW",IF(KS15&gt;KS$36,"HIGH",KS15))</f>
        <v>466.118024170068</v>
      </c>
      <c r="KU15" s="4"/>
      <c r="KV15" s="4" t="s">
        <v>57</v>
      </c>
      <c r="KW15" s="4"/>
      <c r="KX15" s="4"/>
      <c r="KY15" s="4"/>
      <c r="KZ15" s="4"/>
      <c r="LA15" s="4"/>
      <c r="LB15" s="4"/>
      <c r="LC15" s="4">
        <v>17.117566666666701</v>
      </c>
      <c r="LD15" s="4">
        <v>236182.98418448199</v>
      </c>
      <c r="LE15" s="4">
        <v>19.346033333333299</v>
      </c>
      <c r="LF15" s="4">
        <v>136046.38118920699</v>
      </c>
      <c r="LG15" s="4">
        <v>0.57602109507999799</v>
      </c>
      <c r="LH15" s="4">
        <v>472.58789742516001</v>
      </c>
      <c r="LI15" s="4">
        <f>IF(LH15&lt;LH$35,"LOW",IF(LH15&gt;LH$36,"HIGH",LH15))</f>
        <v>472.58789742516001</v>
      </c>
      <c r="LJ15" s="4"/>
      <c r="LK15" s="4" t="s">
        <v>57</v>
      </c>
      <c r="LL15" s="4"/>
      <c r="LM15" s="4"/>
      <c r="LN15" s="4"/>
      <c r="LO15" s="4"/>
      <c r="LP15" s="4"/>
      <c r="LQ15" s="4"/>
      <c r="LR15" s="4">
        <v>17.117566666666701</v>
      </c>
      <c r="LS15" s="4">
        <v>236182.98418448199</v>
      </c>
    </row>
    <row r="16" spans="1:331" x14ac:dyDescent="0.2">
      <c r="A16" s="2"/>
      <c r="B16" s="2"/>
      <c r="C16" s="2" t="s">
        <v>158</v>
      </c>
      <c r="D16" s="2" t="s">
        <v>47</v>
      </c>
      <c r="E16" s="2" t="s">
        <v>106</v>
      </c>
      <c r="F16" s="2" t="s">
        <v>57</v>
      </c>
      <c r="G16" s="4">
        <v>4.9581166666666698</v>
      </c>
      <c r="H16" s="4">
        <v>0</v>
      </c>
      <c r="I16" s="4">
        <v>0</v>
      </c>
      <c r="J16" s="4"/>
      <c r="K16" s="4"/>
      <c r="L16" s="4">
        <v>4.9284166666666698</v>
      </c>
      <c r="M16" s="4">
        <v>347560.23805882997</v>
      </c>
      <c r="N16" s="4">
        <v>6.6486666666666698</v>
      </c>
      <c r="O16" s="4">
        <v>0</v>
      </c>
      <c r="P16" s="4">
        <v>0</v>
      </c>
      <c r="Q16" s="4"/>
      <c r="R16" s="4"/>
      <c r="S16" s="4">
        <v>10.01895</v>
      </c>
      <c r="T16" s="4">
        <v>275268.03376003099</v>
      </c>
      <c r="U16" s="4">
        <v>10.01895</v>
      </c>
      <c r="V16" s="4">
        <v>0</v>
      </c>
      <c r="W16" s="4">
        <v>0</v>
      </c>
      <c r="X16" s="4" t="s">
        <v>57</v>
      </c>
      <c r="Y16" s="4" t="s">
        <v>57</v>
      </c>
      <c r="Z16" s="4">
        <v>10.01895</v>
      </c>
      <c r="AA16" s="4">
        <v>275268.03376003099</v>
      </c>
      <c r="AB16" s="4">
        <v>12.298216666666701</v>
      </c>
      <c r="AC16" s="4">
        <v>40.449957004161</v>
      </c>
      <c r="AD16" s="4">
        <v>1.4694752765743901E-4</v>
      </c>
      <c r="AE16" s="4"/>
      <c r="AF16" s="4"/>
      <c r="AG16" s="4">
        <v>10.01895</v>
      </c>
      <c r="AH16" s="4">
        <v>275268.03376003099</v>
      </c>
      <c r="AI16" s="4">
        <v>12.6944833333333</v>
      </c>
      <c r="AJ16" s="4">
        <v>59.503807692308101</v>
      </c>
      <c r="AK16" s="4">
        <v>2.1757766231776001E-4</v>
      </c>
      <c r="AL16" s="4"/>
      <c r="AM16" s="4"/>
      <c r="AN16" s="4">
        <v>14.428983333333299</v>
      </c>
      <c r="AO16" s="4">
        <v>273483.07293331501</v>
      </c>
      <c r="AP16" s="4">
        <v>14.428983333333299</v>
      </c>
      <c r="AQ16" s="4">
        <v>0</v>
      </c>
      <c r="AR16" s="4">
        <v>0</v>
      </c>
      <c r="AS16" s="4"/>
      <c r="AT16" s="4"/>
      <c r="AU16" s="4">
        <v>14.428983333333299</v>
      </c>
      <c r="AV16" s="4">
        <v>273483.07293331501</v>
      </c>
      <c r="AW16" s="4">
        <v>4.9581166666666698</v>
      </c>
      <c r="AX16" s="4">
        <v>144792.454801457</v>
      </c>
      <c r="AY16" s="4">
        <v>0.41659671891739403</v>
      </c>
      <c r="AZ16" s="4">
        <v>475.10490254754399</v>
      </c>
      <c r="BA16" s="4">
        <f>IF(AZ16&lt;AZ$35,"LOW",IF(AZ16&gt;AZ$36,"HIGH",AZ16))</f>
        <v>475.10490254754399</v>
      </c>
      <c r="BB16" s="4"/>
      <c r="BC16" s="4"/>
      <c r="BD16" s="4" t="s">
        <v>57</v>
      </c>
      <c r="BE16" s="4"/>
      <c r="BF16" s="4"/>
      <c r="BG16" s="4"/>
      <c r="BH16" s="4"/>
      <c r="BI16" s="4"/>
      <c r="BJ16" s="4"/>
      <c r="BK16" s="4">
        <v>4.9284166666666698</v>
      </c>
      <c r="BL16" s="4">
        <v>347560.23805882997</v>
      </c>
      <c r="BM16" s="4">
        <v>6.0125833333333301</v>
      </c>
      <c r="BN16" s="4">
        <v>93780.747384615097</v>
      </c>
      <c r="BO16" s="4">
        <v>0.26982588085562698</v>
      </c>
      <c r="BP16" s="4">
        <v>507.69694518107502</v>
      </c>
      <c r="BQ16" s="4">
        <f>IF(BP16&lt;BP$35,"LOW",IF(BP16&gt;BP$36,"HIGH",BP16))</f>
        <v>507.69694518107502</v>
      </c>
      <c r="BR16" s="4"/>
      <c r="BS16" s="4"/>
      <c r="BT16" s="4" t="s">
        <v>57</v>
      </c>
      <c r="BU16" s="4"/>
      <c r="BV16" s="4"/>
      <c r="BW16" s="4"/>
      <c r="BX16" s="4"/>
      <c r="BY16" s="4"/>
      <c r="BZ16" s="4"/>
      <c r="CA16" s="4">
        <v>4.9284166666666698</v>
      </c>
      <c r="CB16" s="4">
        <v>347560.23805882997</v>
      </c>
      <c r="CC16" s="4">
        <v>6.1561500000000002</v>
      </c>
      <c r="CD16" s="4">
        <v>84982.207098994593</v>
      </c>
      <c r="CE16" s="4">
        <v>0.244510728769297</v>
      </c>
      <c r="CF16" s="4">
        <v>483.18703424362502</v>
      </c>
      <c r="CG16" s="4">
        <f>IF(CF16&lt;CF$35,"LOW",IF(CF16&gt;CF$36,"HIGH",CF16))</f>
        <v>483.18703424362502</v>
      </c>
      <c r="CH16" s="4"/>
      <c r="CI16" s="4"/>
      <c r="CJ16" s="4" t="s">
        <v>57</v>
      </c>
      <c r="CK16" s="4"/>
      <c r="CL16" s="4"/>
      <c r="CM16" s="4"/>
      <c r="CN16" s="4"/>
      <c r="CO16" s="4"/>
      <c r="CP16" s="4"/>
      <c r="CQ16" s="4">
        <v>4.9284166666666698</v>
      </c>
      <c r="CR16" s="4">
        <v>347560.23805882997</v>
      </c>
      <c r="CS16" s="4">
        <v>7.4031833333333301</v>
      </c>
      <c r="CT16" s="4">
        <v>98993.297291018898</v>
      </c>
      <c r="CU16" s="4">
        <v>0.55453864235833805</v>
      </c>
      <c r="CV16" s="4">
        <v>509.29692177632398</v>
      </c>
      <c r="CW16" s="4">
        <f>IF(CV16&lt;CV$35,"LOW",IF(CV16&gt;CV$36,"HIGH",CV16))</f>
        <v>509.29692177632398</v>
      </c>
      <c r="CX16" s="4"/>
      <c r="CY16" s="4"/>
      <c r="CZ16" s="4" t="s">
        <v>57</v>
      </c>
      <c r="DA16" s="4"/>
      <c r="DB16" s="4"/>
      <c r="DC16" s="4"/>
      <c r="DD16" s="4"/>
      <c r="DE16" s="4"/>
      <c r="DF16" s="4"/>
      <c r="DG16" s="4">
        <v>7.6346333333333298</v>
      </c>
      <c r="DH16" s="4">
        <v>178514.696234731</v>
      </c>
      <c r="DI16" s="4">
        <v>7.6855500000000001</v>
      </c>
      <c r="DJ16" s="4">
        <v>79068.070731548607</v>
      </c>
      <c r="DK16" s="4">
        <v>0.44292191286918497</v>
      </c>
      <c r="DL16" s="4">
        <v>505.25697598147002</v>
      </c>
      <c r="DM16" s="4">
        <f>IF(DL16&lt;DL$35,"LOW",IF(DL16&gt;DL$36,"HIGH",DL16))</f>
        <v>505.25697598147002</v>
      </c>
      <c r="DN16" s="4"/>
      <c r="DO16" s="4"/>
      <c r="DP16" s="4" t="s">
        <v>57</v>
      </c>
      <c r="DQ16" s="4"/>
      <c r="DR16" s="4"/>
      <c r="DS16" s="4"/>
      <c r="DT16" s="4"/>
      <c r="DU16" s="4"/>
      <c r="DV16" s="4"/>
      <c r="DW16" s="4">
        <v>7.6346333333333298</v>
      </c>
      <c r="DX16" s="4">
        <v>178514.696234731</v>
      </c>
      <c r="DY16" s="4">
        <v>8.5233833333333298</v>
      </c>
      <c r="DZ16" s="4">
        <v>89530.028295997006</v>
      </c>
      <c r="EA16" s="4">
        <v>0.501527494286929</v>
      </c>
      <c r="EB16" s="4">
        <v>495.33650793213297</v>
      </c>
      <c r="EC16" s="4">
        <f>IF(EB16&lt;EB$35,"LOW",IF(EB16&gt;EB$36,"HIGH",EB16))</f>
        <v>495.33650793213297</v>
      </c>
      <c r="ED16" s="4"/>
      <c r="EE16" s="4" t="s">
        <v>57</v>
      </c>
      <c r="EF16" s="4"/>
      <c r="EG16" s="4"/>
      <c r="EH16" s="4"/>
      <c r="EI16" s="4"/>
      <c r="EJ16" s="4"/>
      <c r="EK16" s="4"/>
      <c r="EL16" s="4">
        <v>7.6346333333333298</v>
      </c>
      <c r="EM16" s="4">
        <v>178514.696234731</v>
      </c>
      <c r="EN16" s="4">
        <v>8.6946666666666701</v>
      </c>
      <c r="EO16" s="4">
        <v>889.90250000000299</v>
      </c>
      <c r="EP16" s="4">
        <v>3.2328581268386198E-3</v>
      </c>
      <c r="EQ16" s="4">
        <v>474.97431901329497</v>
      </c>
      <c r="ER16" s="4">
        <f>IF(EQ16&lt;EQ$35,"LOW",IF(EQ16&gt;EQ$36,"HIGH",EQ16))</f>
        <v>474.97431901329497</v>
      </c>
      <c r="ES16" s="4"/>
      <c r="ET16" s="4" t="s">
        <v>57</v>
      </c>
      <c r="EU16" s="4"/>
      <c r="EV16" s="4"/>
      <c r="EW16" s="4"/>
      <c r="EX16" s="4"/>
      <c r="EY16" s="4"/>
      <c r="EZ16" s="4"/>
      <c r="FA16" s="4">
        <v>10.01895</v>
      </c>
      <c r="FB16" s="4">
        <v>275268.03376003099</v>
      </c>
      <c r="FC16" s="4">
        <v>9.8567999999999998</v>
      </c>
      <c r="FD16" s="4">
        <v>4486.9436718494699</v>
      </c>
      <c r="FE16" s="4">
        <v>1.6300271450193301E-2</v>
      </c>
      <c r="FF16" s="4">
        <v>478.86692413625298</v>
      </c>
      <c r="FG16" s="4">
        <f>IF(FF16&lt;FF$35,"LOW",IF(FF16&gt;FF$36,"HIGH",FF16))</f>
        <v>478.86692413625298</v>
      </c>
      <c r="FH16" s="4"/>
      <c r="FI16" s="4" t="s">
        <v>57</v>
      </c>
      <c r="FJ16" s="4"/>
      <c r="FK16" s="4"/>
      <c r="FL16" s="4"/>
      <c r="FM16" s="4"/>
      <c r="FN16" s="4"/>
      <c r="FO16" s="4"/>
      <c r="FP16" s="4">
        <v>10.01895</v>
      </c>
      <c r="FQ16" s="4">
        <v>275268.03376003099</v>
      </c>
      <c r="FR16" s="4">
        <v>10.0560166666667</v>
      </c>
      <c r="FS16" s="4">
        <v>127554.278095449</v>
      </c>
      <c r="FT16" s="4">
        <v>0.46338209472824599</v>
      </c>
      <c r="FU16" s="4">
        <v>445.54955160148302</v>
      </c>
      <c r="FV16" s="4">
        <f>IF(FU16&lt;FU$35,"LOW",IF(FU16&gt;FU$36,"HIGH",FU16))</f>
        <v>445.54955160148302</v>
      </c>
      <c r="FW16" s="4"/>
      <c r="FX16" s="4" t="s">
        <v>57</v>
      </c>
      <c r="FY16" s="4"/>
      <c r="FZ16" s="4"/>
      <c r="GA16" s="4"/>
      <c r="GB16" s="4"/>
      <c r="GC16" s="4"/>
      <c r="GD16" s="4"/>
      <c r="GE16" s="4">
        <v>10.01895</v>
      </c>
      <c r="GF16" s="4">
        <v>275268.03376003099</v>
      </c>
      <c r="GG16" s="4">
        <v>10.1394</v>
      </c>
      <c r="GH16" s="4">
        <v>101534.19496240299</v>
      </c>
      <c r="GI16" s="4">
        <v>0.36885574243944802</v>
      </c>
      <c r="GJ16" s="4">
        <v>531.94370195921101</v>
      </c>
      <c r="GK16" s="4">
        <f>IF(GJ16&lt;GJ$35,"LOW",IF(GJ16&gt;GJ$36,"HIGH",GJ16))</f>
        <v>531.94370195921101</v>
      </c>
      <c r="GL16" s="4"/>
      <c r="GM16" s="4" t="s">
        <v>57</v>
      </c>
      <c r="GN16" s="4"/>
      <c r="GO16" s="4"/>
      <c r="GP16" s="4"/>
      <c r="GQ16" s="4"/>
      <c r="GR16" s="4"/>
      <c r="GS16" s="4"/>
      <c r="GT16" s="4">
        <v>10.01895</v>
      </c>
      <c r="GU16" s="4">
        <v>275268.03376003099</v>
      </c>
      <c r="GV16" s="4">
        <v>11.978566666666699</v>
      </c>
      <c r="GW16" s="4">
        <v>116362.52250000001</v>
      </c>
      <c r="GX16" s="4">
        <v>0.42548345406508398</v>
      </c>
      <c r="GY16" s="4">
        <v>492.02351511012898</v>
      </c>
      <c r="GZ16" s="4">
        <f>IF(GY16&lt;GY$35,"LOW",IF(GY16&gt;GY$36,"HIGH",GY16))</f>
        <v>492.02351511012898</v>
      </c>
      <c r="HA16" s="4"/>
      <c r="HB16" s="4" t="s">
        <v>57</v>
      </c>
      <c r="HC16" s="4"/>
      <c r="HD16" s="4"/>
      <c r="HE16" s="4"/>
      <c r="HF16" s="4"/>
      <c r="HG16" s="4"/>
      <c r="HH16" s="4"/>
      <c r="HI16" s="4">
        <v>14.428983333333299</v>
      </c>
      <c r="HJ16" s="4">
        <v>273483.07293331501</v>
      </c>
      <c r="HK16" s="4">
        <v>12.3260166666667</v>
      </c>
      <c r="HL16" s="4">
        <v>123543.594999999</v>
      </c>
      <c r="HM16" s="4">
        <v>0.451741285758198</v>
      </c>
      <c r="HN16" s="4">
        <v>446.93469198998901</v>
      </c>
      <c r="HO16" s="4">
        <f>IF(HN16&lt;HN$35,"LOW",IF(HN16&gt;HN$36,"HIGH",HN16))</f>
        <v>446.93469198998901</v>
      </c>
      <c r="HP16" s="4"/>
      <c r="HQ16" s="4" t="s">
        <v>57</v>
      </c>
      <c r="HR16" s="4"/>
      <c r="HS16" s="4"/>
      <c r="HT16" s="4"/>
      <c r="HU16" s="4"/>
      <c r="HV16" s="4"/>
      <c r="HW16" s="4"/>
      <c r="HX16" s="4">
        <v>14.428983333333299</v>
      </c>
      <c r="HY16" s="4">
        <v>273483.07293331501</v>
      </c>
      <c r="HZ16" s="4" t="s">
        <v>57</v>
      </c>
      <c r="IA16" s="4" t="s">
        <v>57</v>
      </c>
      <c r="IB16" s="4" t="s">
        <v>57</v>
      </c>
      <c r="IC16" s="4" t="s">
        <v>57</v>
      </c>
      <c r="ID16" s="4" t="s">
        <v>57</v>
      </c>
      <c r="IE16" s="4" t="s">
        <v>57</v>
      </c>
      <c r="IF16" s="4">
        <v>10.01895</v>
      </c>
      <c r="IG16" s="4">
        <v>275268.03376003099</v>
      </c>
      <c r="IH16" s="4">
        <v>14.417683333333301</v>
      </c>
      <c r="II16" s="4">
        <v>94353.1761520008</v>
      </c>
      <c r="IJ16" s="4">
        <v>0.34500554326814697</v>
      </c>
      <c r="IK16" s="4">
        <v>510.53518562437802</v>
      </c>
      <c r="IL16" s="4">
        <f>IF(IK16&lt;IK$35,"LOW",IF(IK16&gt;IK$36,"HIGH",IK16))</f>
        <v>510.53518562437802</v>
      </c>
      <c r="IM16" s="4"/>
      <c r="IN16" s="4" t="s">
        <v>57</v>
      </c>
      <c r="IO16" s="4"/>
      <c r="IP16" s="4"/>
      <c r="IQ16" s="4"/>
      <c r="IR16" s="4"/>
      <c r="IS16" s="4"/>
      <c r="IT16" s="4"/>
      <c r="IU16" s="4">
        <v>14.428983333333299</v>
      </c>
      <c r="IV16" s="4">
        <v>273483.07293331501</v>
      </c>
      <c r="IW16" s="4">
        <v>14.478</v>
      </c>
      <c r="IX16" s="4">
        <v>121717.29503665899</v>
      </c>
      <c r="IY16" s="4">
        <v>0.44506335888048898</v>
      </c>
      <c r="IZ16" s="4">
        <v>478.211896827918</v>
      </c>
      <c r="JA16" s="4">
        <f>IF(IZ16&lt;IZ$35,"LOW",IF(IZ16&gt;IZ$36,"HIGH",IZ16))</f>
        <v>478.211896827918</v>
      </c>
      <c r="JB16" s="4"/>
      <c r="JC16" s="4" t="s">
        <v>57</v>
      </c>
      <c r="JD16" s="4"/>
      <c r="JE16" s="4"/>
      <c r="JF16" s="4"/>
      <c r="JG16" s="4"/>
      <c r="JH16" s="4"/>
      <c r="JI16" s="4"/>
      <c r="JJ16" s="4">
        <v>14.428983333333299</v>
      </c>
      <c r="JK16" s="4">
        <v>273483.07293331501</v>
      </c>
      <c r="JL16" s="4">
        <v>16.419899999999998</v>
      </c>
      <c r="JM16" s="4">
        <v>216590.183378313</v>
      </c>
      <c r="JN16" s="4">
        <v>0.97070269075360505</v>
      </c>
      <c r="JO16" s="4">
        <v>485.70533156137202</v>
      </c>
      <c r="JP16" s="4">
        <f>IF(JO16&lt;JO$35,"LOW",IF(JO16&gt;JO$36,"HIGH",JO16))</f>
        <v>485.70533156137202</v>
      </c>
      <c r="JQ16" s="4"/>
      <c r="JR16" s="4" t="s">
        <v>57</v>
      </c>
      <c r="JS16" s="4"/>
      <c r="JT16" s="4"/>
      <c r="JU16" s="4"/>
      <c r="JV16" s="4"/>
      <c r="JW16" s="4"/>
      <c r="JX16" s="4"/>
      <c r="JY16" s="4">
        <v>17.109933333333299</v>
      </c>
      <c r="JZ16" s="4">
        <v>223127.210258543</v>
      </c>
      <c r="KA16" s="4">
        <v>17.000583333333299</v>
      </c>
      <c r="KB16" s="4">
        <v>82924.726812751906</v>
      </c>
      <c r="KC16" s="4">
        <v>0.37164775518263699</v>
      </c>
      <c r="KD16" s="4">
        <v>480.775317234932</v>
      </c>
      <c r="KE16" s="4">
        <f>IF(KD16&lt;KD$35,"LOW",IF(KD16&gt;KD$36,"HIGH",KD16))</f>
        <v>480.775317234932</v>
      </c>
      <c r="KF16" s="4"/>
      <c r="KG16" s="4" t="s">
        <v>57</v>
      </c>
      <c r="KH16" s="4"/>
      <c r="KI16" s="4"/>
      <c r="KJ16" s="4"/>
      <c r="KK16" s="4"/>
      <c r="KL16" s="4"/>
      <c r="KM16" s="4"/>
      <c r="KN16" s="4">
        <v>17.109933333333299</v>
      </c>
      <c r="KO16" s="4">
        <v>223127.210258543</v>
      </c>
      <c r="KP16" s="4">
        <v>18.934950000000001</v>
      </c>
      <c r="KQ16" s="4">
        <v>129802.55853628</v>
      </c>
      <c r="KR16" s="4">
        <v>0.58174239881309997</v>
      </c>
      <c r="KS16" s="4">
        <v>454.41936374396698</v>
      </c>
      <c r="KT16" s="4">
        <f>IF(KS16&lt;KS$35,"LOW",IF(KS16&gt;KS$36,"HIGH",KS16))</f>
        <v>454.41936374396698</v>
      </c>
      <c r="KU16" s="4"/>
      <c r="KV16" s="4" t="s">
        <v>57</v>
      </c>
      <c r="KW16" s="4"/>
      <c r="KX16" s="4"/>
      <c r="KY16" s="4"/>
      <c r="KZ16" s="4"/>
      <c r="LA16" s="4"/>
      <c r="LB16" s="4"/>
      <c r="LC16" s="4">
        <v>17.109933333333299</v>
      </c>
      <c r="LD16" s="4">
        <v>223127.210258543</v>
      </c>
      <c r="LE16" s="4">
        <v>19.342183333333299</v>
      </c>
      <c r="LF16" s="4">
        <v>124252.349816216</v>
      </c>
      <c r="LG16" s="4">
        <v>0.55686776019940198</v>
      </c>
      <c r="LH16" s="4">
        <v>456.84222863532602</v>
      </c>
      <c r="LI16" s="4">
        <f>IF(LH16&lt;LH$35,"LOW",IF(LH16&gt;LH$36,"HIGH",LH16))</f>
        <v>456.84222863532602</v>
      </c>
      <c r="LJ16" s="4"/>
      <c r="LK16" s="4" t="s">
        <v>57</v>
      </c>
      <c r="LL16" s="4"/>
      <c r="LM16" s="4"/>
      <c r="LN16" s="4"/>
      <c r="LO16" s="4"/>
      <c r="LP16" s="4"/>
      <c r="LQ16" s="4"/>
      <c r="LR16" s="4">
        <v>17.109933333333299</v>
      </c>
      <c r="LS16" s="4">
        <v>223127.210258543</v>
      </c>
    </row>
    <row r="17" spans="1:331" x14ac:dyDescent="0.2">
      <c r="A17" s="2"/>
      <c r="B17" s="2"/>
      <c r="C17" s="2" t="s">
        <v>158</v>
      </c>
      <c r="D17" s="2" t="s">
        <v>41</v>
      </c>
      <c r="E17" s="2" t="s">
        <v>106</v>
      </c>
      <c r="F17" s="2" t="s">
        <v>57</v>
      </c>
      <c r="G17" s="4">
        <v>4.95576666666667</v>
      </c>
      <c r="H17" s="4">
        <v>0</v>
      </c>
      <c r="I17" s="4">
        <v>0</v>
      </c>
      <c r="J17" s="4"/>
      <c r="K17" s="4"/>
      <c r="L17" s="4">
        <v>4.9260666666666699</v>
      </c>
      <c r="M17" s="4">
        <v>296989.89722274302</v>
      </c>
      <c r="N17" s="4">
        <v>6.7876666666666701</v>
      </c>
      <c r="O17" s="4">
        <v>0</v>
      </c>
      <c r="P17" s="4">
        <v>0</v>
      </c>
      <c r="Q17" s="4"/>
      <c r="R17" s="4"/>
      <c r="S17" s="4">
        <v>10.019083333333301</v>
      </c>
      <c r="T17" s="4">
        <v>224812.21849999801</v>
      </c>
      <c r="U17" s="4">
        <v>10.019083333333301</v>
      </c>
      <c r="V17" s="4">
        <v>0</v>
      </c>
      <c r="W17" s="4">
        <v>0</v>
      </c>
      <c r="X17" s="4" t="s">
        <v>57</v>
      </c>
      <c r="Y17" s="4" t="s">
        <v>57</v>
      </c>
      <c r="Z17" s="4">
        <v>10.019083333333301</v>
      </c>
      <c r="AA17" s="4">
        <v>224812.21849999801</v>
      </c>
      <c r="AB17" s="4">
        <v>12.298349999999999</v>
      </c>
      <c r="AC17" s="4">
        <v>0</v>
      </c>
      <c r="AD17" s="4">
        <v>0</v>
      </c>
      <c r="AE17" s="4"/>
      <c r="AF17" s="4"/>
      <c r="AG17" s="4">
        <v>10.019083333333301</v>
      </c>
      <c r="AH17" s="4">
        <v>224812.21849999801</v>
      </c>
      <c r="AI17" s="4">
        <v>12.71345</v>
      </c>
      <c r="AJ17" s="4">
        <v>0</v>
      </c>
      <c r="AK17" s="4">
        <v>0</v>
      </c>
      <c r="AL17" s="4"/>
      <c r="AM17" s="4"/>
      <c r="AN17" s="4">
        <v>14.429116666666699</v>
      </c>
      <c r="AO17" s="4">
        <v>231239.16689432901</v>
      </c>
      <c r="AP17" s="4">
        <v>14.429116666666699</v>
      </c>
      <c r="AQ17" s="4">
        <v>0</v>
      </c>
      <c r="AR17" s="4">
        <v>0</v>
      </c>
      <c r="AS17" s="4"/>
      <c r="AT17" s="4"/>
      <c r="AU17" s="4">
        <v>14.429116666666699</v>
      </c>
      <c r="AV17" s="4">
        <v>231239.16689432901</v>
      </c>
      <c r="AW17" s="4">
        <v>4.95576666666667</v>
      </c>
      <c r="AX17" s="4">
        <v>124249.45258752099</v>
      </c>
      <c r="AY17" s="4">
        <v>0.41836255626679802</v>
      </c>
      <c r="AZ17" s="4">
        <v>477.12879178385498</v>
      </c>
      <c r="BA17" s="4">
        <f>IF(AZ17&lt;AZ$35,"LOW",IF(AZ17&gt;AZ$36,"HIGH",AZ17))</f>
        <v>477.12879178385498</v>
      </c>
      <c r="BB17" s="4"/>
      <c r="BC17" s="4"/>
      <c r="BD17" s="4" t="s">
        <v>57</v>
      </c>
      <c r="BE17" s="4"/>
      <c r="BF17" s="4"/>
      <c r="BG17" s="4"/>
      <c r="BH17" s="4"/>
      <c r="BI17" s="4"/>
      <c r="BJ17" s="4"/>
      <c r="BK17" s="4">
        <v>4.9260666666666699</v>
      </c>
      <c r="BL17" s="4">
        <v>296989.89722274302</v>
      </c>
      <c r="BM17" s="4">
        <v>6.0102500000000001</v>
      </c>
      <c r="BN17" s="4">
        <v>79267.103938403699</v>
      </c>
      <c r="BO17" s="4">
        <v>0.26690168480361798</v>
      </c>
      <c r="BP17" s="4">
        <v>502.16978563522599</v>
      </c>
      <c r="BQ17" s="4">
        <f>IF(BP17&lt;BP$35,"LOW",IF(BP17&gt;BP$36,"HIGH",BP17))</f>
        <v>502.16978563522599</v>
      </c>
      <c r="BR17" s="4"/>
      <c r="BS17" s="4"/>
      <c r="BT17" s="4" t="s">
        <v>57</v>
      </c>
      <c r="BU17" s="4"/>
      <c r="BV17" s="4"/>
      <c r="BW17" s="4"/>
      <c r="BX17" s="4"/>
      <c r="BY17" s="4"/>
      <c r="BZ17" s="4"/>
      <c r="CA17" s="4">
        <v>4.9260666666666699</v>
      </c>
      <c r="CB17" s="4">
        <v>296989.89722274302</v>
      </c>
      <c r="CC17" s="4">
        <v>6.15628333333333</v>
      </c>
      <c r="CD17" s="4">
        <v>72307.499500000107</v>
      </c>
      <c r="CE17" s="4">
        <v>0.24346787610007201</v>
      </c>
      <c r="CF17" s="4">
        <v>481.12662843826303</v>
      </c>
      <c r="CG17" s="4">
        <f>IF(CF17&lt;CF$35,"LOW",IF(CF17&gt;CF$36,"HIGH",CF17))</f>
        <v>481.12662843826303</v>
      </c>
      <c r="CH17" s="4"/>
      <c r="CI17" s="4"/>
      <c r="CJ17" s="4" t="s">
        <v>57</v>
      </c>
      <c r="CK17" s="4"/>
      <c r="CL17" s="4"/>
      <c r="CM17" s="4"/>
      <c r="CN17" s="4"/>
      <c r="CO17" s="4"/>
      <c r="CP17" s="4"/>
      <c r="CQ17" s="4">
        <v>4.9260666666666699</v>
      </c>
      <c r="CR17" s="4">
        <v>296989.89722274302</v>
      </c>
      <c r="CS17" s="4">
        <v>7.4033166666666697</v>
      </c>
      <c r="CT17" s="4">
        <v>79145.260596794804</v>
      </c>
      <c r="CU17" s="4">
        <v>0.52062069738518002</v>
      </c>
      <c r="CV17" s="4">
        <v>478.137240487687</v>
      </c>
      <c r="CW17" s="4">
        <f>IF(CV17&lt;CV$35,"LOW",IF(CV17&gt;CV$36,"HIGH",CV17))</f>
        <v>478.137240487687</v>
      </c>
      <c r="CX17" s="4"/>
      <c r="CY17" s="4"/>
      <c r="CZ17" s="4" t="s">
        <v>57</v>
      </c>
      <c r="DA17" s="4"/>
      <c r="DB17" s="4"/>
      <c r="DC17" s="4"/>
      <c r="DD17" s="4"/>
      <c r="DE17" s="4"/>
      <c r="DF17" s="4"/>
      <c r="DG17" s="4">
        <v>7.6347666666666703</v>
      </c>
      <c r="DH17" s="4">
        <v>152020.96457997599</v>
      </c>
      <c r="DI17" s="4">
        <v>7.6810499999999999</v>
      </c>
      <c r="DJ17" s="4">
        <v>67017.143430877695</v>
      </c>
      <c r="DK17" s="4">
        <v>0.44084145641386902</v>
      </c>
      <c r="DL17" s="4">
        <v>502.87182276247802</v>
      </c>
      <c r="DM17" s="4">
        <f>IF(DL17&lt;DL$35,"LOW",IF(DL17&gt;DL$36,"HIGH",DL17))</f>
        <v>502.87182276247802</v>
      </c>
      <c r="DN17" s="4"/>
      <c r="DO17" s="4"/>
      <c r="DP17" s="4" t="s">
        <v>57</v>
      </c>
      <c r="DQ17" s="4"/>
      <c r="DR17" s="4"/>
      <c r="DS17" s="4"/>
      <c r="DT17" s="4"/>
      <c r="DU17" s="4"/>
      <c r="DV17" s="4"/>
      <c r="DW17" s="4">
        <v>7.6347666666666703</v>
      </c>
      <c r="DX17" s="4">
        <v>152020.96457997599</v>
      </c>
      <c r="DY17" s="4">
        <v>8.5235166666666693</v>
      </c>
      <c r="DZ17" s="4">
        <v>72009.077754010694</v>
      </c>
      <c r="EA17" s="4">
        <v>0.473678600533598</v>
      </c>
      <c r="EB17" s="4">
        <v>467.71499847345098</v>
      </c>
      <c r="EC17" s="4">
        <f>IF(EB17&lt;EB$35,"LOW",IF(EB17&gt;EB$36,"HIGH",EB17))</f>
        <v>467.71499847345098</v>
      </c>
      <c r="ED17" s="4"/>
      <c r="EE17" s="4" t="s">
        <v>57</v>
      </c>
      <c r="EF17" s="4"/>
      <c r="EG17" s="4"/>
      <c r="EH17" s="4"/>
      <c r="EI17" s="4"/>
      <c r="EJ17" s="4"/>
      <c r="EK17" s="4"/>
      <c r="EL17" s="4">
        <v>7.6347666666666703</v>
      </c>
      <c r="EM17" s="4">
        <v>152020.96457997599</v>
      </c>
      <c r="EN17" s="4">
        <v>8.7086666666666694</v>
      </c>
      <c r="EO17" s="4">
        <v>589.36450000000104</v>
      </c>
      <c r="EP17" s="4">
        <v>2.6215857124331798E-3</v>
      </c>
      <c r="EQ17" s="4">
        <v>402.81988190209802</v>
      </c>
      <c r="ER17" s="4">
        <f>IF(EQ17&lt;EQ$35,"LOW",IF(EQ17&gt;EQ$36,"HIGH",EQ17))</f>
        <v>402.81988190209802</v>
      </c>
      <c r="ES17" s="4"/>
      <c r="ET17" s="4" t="s">
        <v>57</v>
      </c>
      <c r="EU17" s="4"/>
      <c r="EV17" s="4"/>
      <c r="EW17" s="4"/>
      <c r="EX17" s="4"/>
      <c r="EY17" s="4"/>
      <c r="EZ17" s="4"/>
      <c r="FA17" s="4">
        <v>10.019083333333301</v>
      </c>
      <c r="FB17" s="4">
        <v>224812.21849999801</v>
      </c>
      <c r="FC17" s="4">
        <v>9.8569333333333304</v>
      </c>
      <c r="FD17" s="4">
        <v>3737.4898225539</v>
      </c>
      <c r="FE17" s="4">
        <v>1.66249407949948E-2</v>
      </c>
      <c r="FF17" s="4">
        <v>488.65140089174702</v>
      </c>
      <c r="FG17" s="4">
        <f>IF(FF17&lt;FF$35,"LOW",IF(FF17&gt;FF$36,"HIGH",FF17))</f>
        <v>488.65140089174702</v>
      </c>
      <c r="FH17" s="4"/>
      <c r="FI17" s="4" t="s">
        <v>57</v>
      </c>
      <c r="FJ17" s="4"/>
      <c r="FK17" s="4"/>
      <c r="FL17" s="4"/>
      <c r="FM17" s="4"/>
      <c r="FN17" s="4"/>
      <c r="FO17" s="4"/>
      <c r="FP17" s="4">
        <v>10.019083333333301</v>
      </c>
      <c r="FQ17" s="4">
        <v>224812.21849999801</v>
      </c>
      <c r="FR17" s="4">
        <v>10.0561333333333</v>
      </c>
      <c r="FS17" s="4">
        <v>105167.608334335</v>
      </c>
      <c r="FT17" s="4">
        <v>0.467802012880078</v>
      </c>
      <c r="FU17" s="4">
        <v>449.796557270493</v>
      </c>
      <c r="FV17" s="4">
        <f>IF(FU17&lt;FU$35,"LOW",IF(FU17&gt;FU$36,"HIGH",FU17))</f>
        <v>449.796557270493</v>
      </c>
      <c r="FW17" s="4"/>
      <c r="FX17" s="4" t="s">
        <v>57</v>
      </c>
      <c r="FY17" s="4"/>
      <c r="FZ17" s="4"/>
      <c r="GA17" s="4"/>
      <c r="GB17" s="4"/>
      <c r="GC17" s="4"/>
      <c r="GD17" s="4"/>
      <c r="GE17" s="4">
        <v>10.019083333333301</v>
      </c>
      <c r="GF17" s="4">
        <v>224812.21849999801</v>
      </c>
      <c r="GG17" s="4">
        <v>10.139533333333301</v>
      </c>
      <c r="GH17" s="4">
        <v>79658.642946931897</v>
      </c>
      <c r="GI17" s="4">
        <v>0.354334134854564</v>
      </c>
      <c r="GJ17" s="4">
        <v>511.010039744567</v>
      </c>
      <c r="GK17" s="4">
        <f>IF(GJ17&lt;GJ$35,"LOW",IF(GJ17&gt;GJ$36,"HIGH",GJ17))</f>
        <v>511.010039744567</v>
      </c>
      <c r="GL17" s="4"/>
      <c r="GM17" s="4" t="s">
        <v>57</v>
      </c>
      <c r="GN17" s="4"/>
      <c r="GO17" s="4"/>
      <c r="GP17" s="4"/>
      <c r="GQ17" s="4"/>
      <c r="GR17" s="4"/>
      <c r="GS17" s="4"/>
      <c r="GT17" s="4">
        <v>10.019083333333301</v>
      </c>
      <c r="GU17" s="4">
        <v>224812.21849999801</v>
      </c>
      <c r="GV17" s="4">
        <v>11.9787</v>
      </c>
      <c r="GW17" s="4">
        <v>98041.437640019896</v>
      </c>
      <c r="GX17" s="4">
        <v>0.42398283542001602</v>
      </c>
      <c r="GY17" s="4">
        <v>490.28326332901401</v>
      </c>
      <c r="GZ17" s="4">
        <f>IF(GY17&lt;GY$35,"LOW",IF(GY17&gt;GY$36,"HIGH",GY17))</f>
        <v>490.28326332901401</v>
      </c>
      <c r="HA17" s="4"/>
      <c r="HB17" s="4" t="s">
        <v>57</v>
      </c>
      <c r="HC17" s="4"/>
      <c r="HD17" s="4"/>
      <c r="HE17" s="4"/>
      <c r="HF17" s="4"/>
      <c r="HG17" s="4"/>
      <c r="HH17" s="4"/>
      <c r="HI17" s="4">
        <v>14.429116666666699</v>
      </c>
      <c r="HJ17" s="4">
        <v>231239.16689432901</v>
      </c>
      <c r="HK17" s="4">
        <v>12.32615</v>
      </c>
      <c r="HL17" s="4">
        <v>105196.67650000101</v>
      </c>
      <c r="HM17" s="4">
        <v>0.454925858421179</v>
      </c>
      <c r="HN17" s="4">
        <v>450.07956941616499</v>
      </c>
      <c r="HO17" s="4">
        <f>IF(HN17&lt;HN$35,"LOW",IF(HN17&gt;HN$36,"HIGH",HN17))</f>
        <v>450.07956941616499</v>
      </c>
      <c r="HP17" s="4"/>
      <c r="HQ17" s="4" t="s">
        <v>57</v>
      </c>
      <c r="HR17" s="4"/>
      <c r="HS17" s="4"/>
      <c r="HT17" s="4"/>
      <c r="HU17" s="4"/>
      <c r="HV17" s="4"/>
      <c r="HW17" s="4"/>
      <c r="HX17" s="4">
        <v>14.429116666666699</v>
      </c>
      <c r="HY17" s="4">
        <v>231239.16689432901</v>
      </c>
      <c r="HZ17" s="4" t="s">
        <v>57</v>
      </c>
      <c r="IA17" s="4" t="s">
        <v>57</v>
      </c>
      <c r="IB17" s="4" t="s">
        <v>57</v>
      </c>
      <c r="IC17" s="4" t="s">
        <v>57</v>
      </c>
      <c r="ID17" s="4" t="s">
        <v>57</v>
      </c>
      <c r="IE17" s="4" t="s">
        <v>57</v>
      </c>
      <c r="IF17" s="4">
        <v>10.019083333333301</v>
      </c>
      <c r="IG17" s="4">
        <v>224812.21849999801</v>
      </c>
      <c r="IH17" s="4">
        <v>14.4140333333333</v>
      </c>
      <c r="II17" s="4">
        <v>75397.409810143305</v>
      </c>
      <c r="IJ17" s="4">
        <v>0.32605812770722498</v>
      </c>
      <c r="IK17" s="4">
        <v>482.24999979021999</v>
      </c>
      <c r="IL17" s="4">
        <f>IF(IK17&lt;IK$35,"LOW",IF(IK17&gt;IK$36,"HIGH",IK17))</f>
        <v>482.24999979021999</v>
      </c>
      <c r="IM17" s="4"/>
      <c r="IN17" s="4" t="s">
        <v>57</v>
      </c>
      <c r="IO17" s="4"/>
      <c r="IP17" s="4"/>
      <c r="IQ17" s="4"/>
      <c r="IR17" s="4"/>
      <c r="IS17" s="4"/>
      <c r="IT17" s="4"/>
      <c r="IU17" s="4">
        <v>14.429116666666699</v>
      </c>
      <c r="IV17" s="4">
        <v>231239.16689432901</v>
      </c>
      <c r="IW17" s="4">
        <v>14.4781333333333</v>
      </c>
      <c r="IX17" s="4">
        <v>105891.49070494399</v>
      </c>
      <c r="IY17" s="4">
        <v>0.457930601148267</v>
      </c>
      <c r="IZ17" s="4">
        <v>492.086692934072</v>
      </c>
      <c r="JA17" s="4">
        <f>IF(IZ17&lt;IZ$35,"LOW",IF(IZ17&gt;IZ$36,"HIGH",IZ17))</f>
        <v>492.086692934072</v>
      </c>
      <c r="JB17" s="4"/>
      <c r="JC17" s="4" t="s">
        <v>57</v>
      </c>
      <c r="JD17" s="4"/>
      <c r="JE17" s="4"/>
      <c r="JF17" s="4"/>
      <c r="JG17" s="4"/>
      <c r="JH17" s="4"/>
      <c r="JI17" s="4"/>
      <c r="JJ17" s="4">
        <v>14.429116666666699</v>
      </c>
      <c r="JK17" s="4">
        <v>231239.16689432901</v>
      </c>
      <c r="JL17" s="4">
        <v>16.4238</v>
      </c>
      <c r="JM17" s="4">
        <v>175930.078132036</v>
      </c>
      <c r="JN17" s="4">
        <v>0.97490310944442604</v>
      </c>
      <c r="JO17" s="4">
        <v>487.80901463133199</v>
      </c>
      <c r="JP17" s="4">
        <f>IF(JO17&lt;JO$35,"LOW",IF(JO17&gt;JO$36,"HIGH",JO17))</f>
        <v>487.80901463133199</v>
      </c>
      <c r="JQ17" s="4"/>
      <c r="JR17" s="4" t="s">
        <v>57</v>
      </c>
      <c r="JS17" s="4"/>
      <c r="JT17" s="4"/>
      <c r="JU17" s="4"/>
      <c r="JV17" s="4"/>
      <c r="JW17" s="4"/>
      <c r="JX17" s="4"/>
      <c r="JY17" s="4">
        <v>17.1100666666667</v>
      </c>
      <c r="JZ17" s="4">
        <v>180459.03888058601</v>
      </c>
      <c r="KA17" s="4">
        <v>17.000716666666701</v>
      </c>
      <c r="KB17" s="4">
        <v>65549.365162083093</v>
      </c>
      <c r="KC17" s="4">
        <v>0.363236807469969</v>
      </c>
      <c r="KD17" s="4">
        <v>469.904060848298</v>
      </c>
      <c r="KE17" s="4">
        <f>IF(KD17&lt;KD$35,"LOW",IF(KD17&gt;KD$36,"HIGH",KD17))</f>
        <v>469.904060848298</v>
      </c>
      <c r="KF17" s="4"/>
      <c r="KG17" s="4" t="s">
        <v>57</v>
      </c>
      <c r="KH17" s="4"/>
      <c r="KI17" s="4"/>
      <c r="KJ17" s="4"/>
      <c r="KK17" s="4"/>
      <c r="KL17" s="4"/>
      <c r="KM17" s="4"/>
      <c r="KN17" s="4">
        <v>17.1100666666667</v>
      </c>
      <c r="KO17" s="4">
        <v>180459.03888058601</v>
      </c>
      <c r="KP17" s="4">
        <v>18.942616666666702</v>
      </c>
      <c r="KQ17" s="4">
        <v>101706.495077536</v>
      </c>
      <c r="KR17" s="4">
        <v>0.56359878512285599</v>
      </c>
      <c r="KS17" s="4">
        <v>440.22048281902198</v>
      </c>
      <c r="KT17" s="4">
        <f>IF(KS17&lt;KS$35,"LOW",IF(KS17&gt;KS$36,"HIGH",KS17))</f>
        <v>440.22048281902198</v>
      </c>
      <c r="KU17" s="4"/>
      <c r="KV17" s="4" t="s">
        <v>57</v>
      </c>
      <c r="KW17" s="4"/>
      <c r="KX17" s="4"/>
      <c r="KY17" s="4"/>
      <c r="KZ17" s="4"/>
      <c r="LA17" s="4"/>
      <c r="LB17" s="4"/>
      <c r="LC17" s="4">
        <v>17.1100666666667</v>
      </c>
      <c r="LD17" s="4">
        <v>180459.03888058601</v>
      </c>
      <c r="LE17" s="4">
        <v>19.346083333333301</v>
      </c>
      <c r="LF17" s="4">
        <v>100323.225758224</v>
      </c>
      <c r="LG17" s="4">
        <v>0.55593350369448802</v>
      </c>
      <c r="LH17" s="4">
        <v>456.07419040162802</v>
      </c>
      <c r="LI17" s="4">
        <f>IF(LH17&lt;LH$35,"LOW",IF(LH17&gt;LH$36,"HIGH",LH17))</f>
        <v>456.07419040162802</v>
      </c>
      <c r="LJ17" s="4"/>
      <c r="LK17" s="4" t="s">
        <v>57</v>
      </c>
      <c r="LL17" s="4"/>
      <c r="LM17" s="4"/>
      <c r="LN17" s="4"/>
      <c r="LO17" s="4"/>
      <c r="LP17" s="4"/>
      <c r="LQ17" s="4"/>
      <c r="LR17" s="4">
        <v>17.1100666666667</v>
      </c>
      <c r="LS17" s="4">
        <v>180459.03888058601</v>
      </c>
    </row>
    <row r="18" spans="1:331" x14ac:dyDescent="0.2">
      <c r="A18" s="2"/>
      <c r="B18" s="2"/>
      <c r="C18" s="10" t="s">
        <v>201</v>
      </c>
      <c r="D18" s="2"/>
      <c r="E18" s="2"/>
      <c r="F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>
        <f>AVERAGE(AZ11:AZ17)</f>
        <v>476.19772192932572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>
        <f>AVERAGE(BP11:BP17)</f>
        <v>507.80507872393844</v>
      </c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>
        <f>AVERAGE(CF11:CF17)</f>
        <v>475.55999060624191</v>
      </c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>
        <f>AVERAGE(CV11:CV17)</f>
        <v>487.73329179926242</v>
      </c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>
        <f>AVERAGE(DL11:DL17)</f>
        <v>503.07963231141645</v>
      </c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>
        <f>AVERAGE(EB11:EB17)</f>
        <v>493.5805593783594</v>
      </c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>
        <f>AVERAGE(EQ11:EQ17)</f>
        <v>474.13399427712238</v>
      </c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>
        <f>AVERAGE(FF11:FF17)</f>
        <v>484.06295514410385</v>
      </c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>
        <f>AVERAGE(FU11:FU17)</f>
        <v>448.6134947948413</v>
      </c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>
        <f>AVERAGE(GJ11:GJ17)</f>
        <v>510.4435498554007</v>
      </c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>
        <f>AVERAGE(GY11:GY17)</f>
        <v>500.09857548533512</v>
      </c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>
        <f>AVERAGE(HN11:HN17)</f>
        <v>452.12397650936902</v>
      </c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>
        <f>AVERAGE(IK11:IK17)</f>
        <v>493.80111109678802</v>
      </c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>
        <f>AVERAGE(IZ11:IZ17)</f>
        <v>481.37557043056455</v>
      </c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>
        <f>AVERAGE(JO11:JO17)</f>
        <v>495.30589222841184</v>
      </c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>
        <f>AVERAGE(KD11:KD17)</f>
        <v>479.77021112374075</v>
      </c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>
        <f>AVERAGE(KS11:KS17)</f>
        <v>473.64095998706125</v>
      </c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>
        <f>AVERAGE(LH11:LH17)</f>
        <v>486.08623229919834</v>
      </c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</row>
    <row r="19" spans="1:331" x14ac:dyDescent="0.2">
      <c r="A19" s="2"/>
      <c r="B19" s="2"/>
      <c r="C19" s="10" t="s">
        <v>202</v>
      </c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>
        <f>_xlfn.STDEV.P(AZ11:AZ17)</f>
        <v>1.4164469738471404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>
        <f>_xlfn.STDEV.P(BP11:BP17)</f>
        <v>4.536002967458046</v>
      </c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>
        <f>_xlfn.STDEV.P(CF11:CF17)</f>
        <v>5.5051802527864195</v>
      </c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>
        <f>_xlfn.STDEV.P(CV11:CV17)</f>
        <v>11.761958392485004</v>
      </c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>
        <f>_xlfn.STDEV.P(DL11:DL17)</f>
        <v>1.8148426855407802</v>
      </c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>
        <f>_xlfn.STDEV.P(EB11:EB17)</f>
        <v>13.291777758266228</v>
      </c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>
        <f>_xlfn.STDEV.P(EQ11:EQ17)</f>
        <v>34.213592293191894</v>
      </c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>
        <f>_xlfn.STDEV.P(FF11:FF17)</f>
        <v>4.0219473041167149</v>
      </c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>
        <f>_xlfn.STDEV.P(FU11:FU17)</f>
        <v>1.5569776674851097</v>
      </c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>
        <f>_xlfn.STDEV.P(GJ11:GJ17)</f>
        <v>17.332525815312195</v>
      </c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>
        <f>_xlfn.STDEV.P(GY11:GY17)</f>
        <v>9.5073200509444753</v>
      </c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>
        <f>_xlfn.STDEV.P(HN11:HN17)</f>
        <v>6.1720350356351332</v>
      </c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>
        <f>_xlfn.STDEV.P(IK11:IK17)</f>
        <v>10.729416368717423</v>
      </c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>
        <f>_xlfn.STDEV.P(IZ11:IZ17)</f>
        <v>4.5249794164171595</v>
      </c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>
        <f>_xlfn.STDEV.P(JO11:JO17)</f>
        <v>7.3530033237791281</v>
      </c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>
        <f>_xlfn.STDEV.P(KD11:KD17)</f>
        <v>7.9613774862966773</v>
      </c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>
        <f>_xlfn.STDEV.P(KS11:KS17)</f>
        <v>19.106269847233438</v>
      </c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>
        <f>_xlfn.STDEV.P(LH11:LH17)</f>
        <v>22.427418477294143</v>
      </c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</row>
    <row r="20" spans="1:331" x14ac:dyDescent="0.2">
      <c r="A20" s="2"/>
      <c r="B20" s="2"/>
      <c r="C20" s="10" t="s">
        <v>203</v>
      </c>
      <c r="D20" s="2"/>
      <c r="E20" s="2"/>
      <c r="F20" s="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>
        <f>(AZ19/AZ18)*100</f>
        <v>0.2974493385034212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>
        <f>(BP19/BP18)*100</f>
        <v>0.89325671552095365</v>
      </c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>
        <f>(CF19/CF18)*100</f>
        <v>1.1576205655501925</v>
      </c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>
        <f>(CV19/CV18)*100</f>
        <v>2.4115553705786197</v>
      </c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>
        <f>(DL19/DL18)*100</f>
        <v>0.36074660331654135</v>
      </c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>
        <f>(EB19/EB18)*100</f>
        <v>2.6929297569998649</v>
      </c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>
        <f>(EQ19/EQ18)*100</f>
        <v>7.216017561734815</v>
      </c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>
        <f>(FF19/FF18)*100</f>
        <v>0.8308727741662022</v>
      </c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>
        <f>(FU19/FU18)*100</f>
        <v>0.34706438516682214</v>
      </c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>
        <f>(GJ19/GJ18)*100</f>
        <v>3.3955813175075247</v>
      </c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>
        <f>(GY19/GY18)*100</f>
        <v>1.9010892086060875</v>
      </c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>
        <f>(HN19/HN18)*100</f>
        <v>1.3651200458967994</v>
      </c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>
        <f>(IK19/IK18)*100</f>
        <v>2.1728214310587877</v>
      </c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>
        <f>(IZ19/IZ18)*100</f>
        <v>0.94001019045686274</v>
      </c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>
        <f>(JO19/JO18)*100</f>
        <v>1.4845378258468744</v>
      </c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>
        <f>(KD19/KD18)*100</f>
        <v>1.6594147159843788</v>
      </c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>
        <f>(KS19/KS18)*100</f>
        <v>4.0339141800057527</v>
      </c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>
        <f>(LH19/LH18)*100</f>
        <v>4.613876507304469</v>
      </c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</row>
    <row r="21" spans="1:331" x14ac:dyDescent="0.2">
      <c r="A21" s="2"/>
      <c r="B21" s="2"/>
      <c r="C21" s="2"/>
      <c r="D21" s="2"/>
      <c r="E21" s="2"/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</row>
    <row r="22" spans="1:331" x14ac:dyDescent="0.2">
      <c r="A22" s="2"/>
      <c r="B22" s="2"/>
      <c r="C22" s="2"/>
      <c r="D22" s="2"/>
      <c r="E22" s="2"/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</row>
    <row r="23" spans="1:331" x14ac:dyDescent="0.2">
      <c r="A23" s="2"/>
      <c r="B23" s="2"/>
      <c r="C23" s="2" t="s">
        <v>0</v>
      </c>
      <c r="D23" s="2" t="s">
        <v>164</v>
      </c>
      <c r="E23" s="2" t="s">
        <v>7</v>
      </c>
      <c r="F23" s="2" t="s">
        <v>139</v>
      </c>
      <c r="G23" s="4">
        <v>4.9929500000000004</v>
      </c>
      <c r="H23" s="4">
        <v>0</v>
      </c>
      <c r="I23" s="4">
        <v>0</v>
      </c>
      <c r="J23" s="4"/>
      <c r="K23" s="4"/>
      <c r="L23" s="4">
        <v>4.9632333333333296</v>
      </c>
      <c r="M23" s="4">
        <v>448685.91355367901</v>
      </c>
      <c r="N23" s="4" t="s">
        <v>57</v>
      </c>
      <c r="O23" s="4" t="s">
        <v>57</v>
      </c>
      <c r="P23" s="4" t="s">
        <v>57</v>
      </c>
      <c r="Q23" s="4"/>
      <c r="R23" s="4"/>
      <c r="S23" s="4">
        <v>10.0561833333333</v>
      </c>
      <c r="T23" s="4">
        <v>358445.79343568999</v>
      </c>
      <c r="U23" s="4">
        <v>10.0561833333333</v>
      </c>
      <c r="V23" s="4">
        <v>0</v>
      </c>
      <c r="W23" s="4">
        <v>0</v>
      </c>
      <c r="X23" s="4" t="s">
        <v>57</v>
      </c>
      <c r="Y23" s="4" t="s">
        <v>57</v>
      </c>
      <c r="Z23" s="4">
        <v>10.0561833333333</v>
      </c>
      <c r="AA23" s="4">
        <v>358445.79343568999</v>
      </c>
      <c r="AB23" s="4">
        <v>12.4883333333333</v>
      </c>
      <c r="AC23" s="4">
        <v>0</v>
      </c>
      <c r="AD23" s="4">
        <v>0</v>
      </c>
      <c r="AE23" s="4"/>
      <c r="AF23" s="4"/>
      <c r="AG23" s="4">
        <v>10.0561833333333</v>
      </c>
      <c r="AH23" s="4">
        <v>358445.79343568999</v>
      </c>
      <c r="AI23" s="4">
        <v>12.736133333333299</v>
      </c>
      <c r="AJ23" s="4">
        <v>37.761769230768799</v>
      </c>
      <c r="AK23" s="4">
        <v>1.0996850879623199E-4</v>
      </c>
      <c r="AL23" s="4"/>
      <c r="AM23" s="4"/>
      <c r="AN23" s="4">
        <v>14.4744166666667</v>
      </c>
      <c r="AO23" s="4">
        <v>343387.11731319601</v>
      </c>
      <c r="AP23" s="4">
        <v>14.4744166666667</v>
      </c>
      <c r="AQ23" s="4">
        <v>0</v>
      </c>
      <c r="AR23" s="4">
        <v>0</v>
      </c>
      <c r="AS23" s="4"/>
      <c r="AT23" s="4"/>
      <c r="AU23" s="4">
        <v>14.4744166666667</v>
      </c>
      <c r="AV23" s="4">
        <v>343387.11731319601</v>
      </c>
      <c r="AW23" s="4">
        <v>4.9929500000000004</v>
      </c>
      <c r="AX23" s="4">
        <v>15759.580076922901</v>
      </c>
      <c r="AY23" s="4">
        <v>3.5123857471040201E-2</v>
      </c>
      <c r="AZ23" s="4">
        <v>37.885235353054298</v>
      </c>
      <c r="BA23" s="4">
        <f>IF(AZ23&lt;AZ$35,"LOW",IF(AZ23&gt;AZ$36,"HIGH",AZ23))</f>
        <v>37.885235353054298</v>
      </c>
      <c r="BB23" s="4"/>
      <c r="BC23" s="4"/>
      <c r="BD23" s="4">
        <v>6061.6376564886896</v>
      </c>
      <c r="BE23" s="4"/>
      <c r="BF23" s="4"/>
      <c r="BG23" s="4"/>
      <c r="BH23" s="4"/>
      <c r="BI23" s="4"/>
      <c r="BJ23" s="4"/>
      <c r="BK23" s="4">
        <v>4.9632333333333296</v>
      </c>
      <c r="BL23" s="4">
        <v>448685.91355367901</v>
      </c>
      <c r="BM23" s="4">
        <v>6.0523666666666696</v>
      </c>
      <c r="BN23" s="4">
        <v>9398.0402364570291</v>
      </c>
      <c r="BO23" s="4">
        <v>2.0945699324551401E-2</v>
      </c>
      <c r="BP23" s="4">
        <v>37.276888982271899</v>
      </c>
      <c r="BQ23" s="4">
        <f>IF(BP23&lt;BP$35,"LOW",IF(BP23&gt;BP$36,"HIGH",BP23))</f>
        <v>37.276888982271899</v>
      </c>
      <c r="BR23" s="4"/>
      <c r="BS23" s="4"/>
      <c r="BT23" s="4">
        <v>5964.3022371634997</v>
      </c>
      <c r="BU23" s="4"/>
      <c r="BV23" s="4"/>
      <c r="BW23" s="4"/>
      <c r="BX23" s="4"/>
      <c r="BY23" s="4"/>
      <c r="BZ23" s="4"/>
      <c r="CA23" s="4">
        <v>4.9632333333333296</v>
      </c>
      <c r="CB23" s="4">
        <v>448685.91355367901</v>
      </c>
      <c r="CC23" s="4">
        <v>6.19593333333333</v>
      </c>
      <c r="CD23" s="4">
        <v>8936.8824999999906</v>
      </c>
      <c r="CE23" s="4">
        <v>1.99179029919129E-2</v>
      </c>
      <c r="CF23" s="4">
        <v>39.449988991881902</v>
      </c>
      <c r="CG23" s="4">
        <f>IF(CF23&lt;CF$35,"LOW",IF(CF23&gt;CF$36,"HIGH",CF23))</f>
        <v>39.449988991881902</v>
      </c>
      <c r="CH23" s="4"/>
      <c r="CI23" s="4"/>
      <c r="CJ23" s="4">
        <v>6311.9982387011096</v>
      </c>
      <c r="CK23" s="4"/>
      <c r="CL23" s="4"/>
      <c r="CM23" s="4"/>
      <c r="CN23" s="4"/>
      <c r="CO23" s="4"/>
      <c r="CP23" s="4"/>
      <c r="CQ23" s="4">
        <v>4.9632333333333296</v>
      </c>
      <c r="CR23" s="4">
        <v>448685.91355367901</v>
      </c>
      <c r="CS23" s="4">
        <v>7.4450166666666702</v>
      </c>
      <c r="CT23" s="4">
        <v>8396.6050157613299</v>
      </c>
      <c r="CU23" s="4">
        <v>3.7425787650841202E-2</v>
      </c>
      <c r="CV23" s="4">
        <v>34.236544277204203</v>
      </c>
      <c r="CW23" s="4">
        <f>IF(CV23&lt;CV$35,"LOW",IF(CV23&gt;CV$36,"HIGH",CV23))</f>
        <v>34.236544277204203</v>
      </c>
      <c r="CX23" s="4"/>
      <c r="CY23" s="4"/>
      <c r="CZ23" s="4">
        <v>5477.8470843526602</v>
      </c>
      <c r="DA23" s="4"/>
      <c r="DB23" s="4"/>
      <c r="DC23" s="4"/>
      <c r="DD23" s="4"/>
      <c r="DE23" s="4"/>
      <c r="DF23" s="4"/>
      <c r="DG23" s="4">
        <v>7.6718333333333302</v>
      </c>
      <c r="DH23" s="4">
        <v>224353.46168519699</v>
      </c>
      <c r="DI23" s="4">
        <v>7.7227499999999996</v>
      </c>
      <c r="DJ23" s="4">
        <v>7902.2823461538401</v>
      </c>
      <c r="DK23" s="4">
        <v>3.5222466757575503E-2</v>
      </c>
      <c r="DL23" s="4">
        <v>37.8472189593572</v>
      </c>
      <c r="DM23" s="4">
        <f>IF(DL23&lt;DL$35,"LOW",IF(DL23&gt;DL$36,"HIGH",DL23))</f>
        <v>37.8472189593572</v>
      </c>
      <c r="DN23" s="4"/>
      <c r="DO23" s="4"/>
      <c r="DP23" s="4">
        <v>6055.5550334971504</v>
      </c>
      <c r="DQ23" s="4"/>
      <c r="DR23" s="4"/>
      <c r="DS23" s="4"/>
      <c r="DT23" s="4"/>
      <c r="DU23" s="4"/>
      <c r="DV23" s="4"/>
      <c r="DW23" s="4">
        <v>7.6718333333333302</v>
      </c>
      <c r="DX23" s="4">
        <v>224353.46168519699</v>
      </c>
      <c r="DY23" s="4">
        <v>8.5652166666666698</v>
      </c>
      <c r="DZ23" s="4">
        <v>8778.1894230767994</v>
      </c>
      <c r="EA23" s="4">
        <v>3.9126605656720201E-2</v>
      </c>
      <c r="EB23" s="4">
        <v>36.711090630787098</v>
      </c>
      <c r="EC23" s="4">
        <f>IF(EB23&lt;EB$35,"LOW",IF(EB23&gt;EB$36,"HIGH",EB23))</f>
        <v>36.711090630787098</v>
      </c>
      <c r="ED23" s="4"/>
      <c r="EE23" s="4">
        <v>5873.7745009259397</v>
      </c>
      <c r="EF23" s="4"/>
      <c r="EG23" s="4"/>
      <c r="EH23" s="4"/>
      <c r="EI23" s="4"/>
      <c r="EJ23" s="4"/>
      <c r="EK23" s="4"/>
      <c r="EL23" s="4">
        <v>7.6718333333333302</v>
      </c>
      <c r="EM23" s="4">
        <v>224353.46168519699</v>
      </c>
      <c r="EN23" s="4">
        <v>8.7457499999999992</v>
      </c>
      <c r="EO23" s="4">
        <v>99.270526990115599</v>
      </c>
      <c r="EP23" s="4">
        <v>2.76947111133908E-4</v>
      </c>
      <c r="EQ23" s="4">
        <v>126.05935006870099</v>
      </c>
      <c r="ER23" s="4" t="str">
        <f>IF(EQ23&lt;EQ$35,"LOW",IF(EQ23&gt;EQ$36,"HIGH",EQ23))</f>
        <v>LOW</v>
      </c>
      <c r="ES23" s="4"/>
      <c r="ET23" s="4">
        <v>20169.496010992101</v>
      </c>
      <c r="EU23" s="4"/>
      <c r="EV23" s="4"/>
      <c r="EW23" s="4"/>
      <c r="EX23" s="4"/>
      <c r="EY23" s="4"/>
      <c r="EZ23" s="4"/>
      <c r="FA23" s="4">
        <v>10.0561833333333</v>
      </c>
      <c r="FB23" s="4">
        <v>358445.79343568999</v>
      </c>
      <c r="FC23" s="4">
        <v>9.8940333333333292</v>
      </c>
      <c r="FD23" s="4">
        <v>931.16641566265605</v>
      </c>
      <c r="FE23" s="4">
        <v>2.5977886551198201E-3</v>
      </c>
      <c r="FF23" s="4">
        <v>65.918715296583301</v>
      </c>
      <c r="FG23" s="4">
        <f>IF(FF23&lt;FF$35,"LOW",IF(FF23&gt;FF$36,"HIGH",FF23))</f>
        <v>65.918715296583301</v>
      </c>
      <c r="FH23" s="4"/>
      <c r="FI23" s="4">
        <v>10546.9944474533</v>
      </c>
      <c r="FJ23" s="4"/>
      <c r="FK23" s="4"/>
      <c r="FL23" s="4"/>
      <c r="FM23" s="4"/>
      <c r="FN23" s="4"/>
      <c r="FO23" s="4"/>
      <c r="FP23" s="4">
        <v>10.0561833333333</v>
      </c>
      <c r="FQ23" s="4">
        <v>358445.79343568999</v>
      </c>
      <c r="FR23" s="4">
        <v>10.093249999999999</v>
      </c>
      <c r="FS23" s="4">
        <v>12669.058999999899</v>
      </c>
      <c r="FT23" s="4">
        <v>3.5344420919457498E-2</v>
      </c>
      <c r="FU23" s="4">
        <v>34.257223379935901</v>
      </c>
      <c r="FV23" s="4">
        <f>IF(FU23&lt;FU$35,"LOW",IF(FU23&gt;FU$36,"HIGH",FU23))</f>
        <v>34.257223379935901</v>
      </c>
      <c r="FW23" s="4"/>
      <c r="FX23" s="4">
        <v>5481.1557407897399</v>
      </c>
      <c r="FY23" s="4"/>
      <c r="FZ23" s="4"/>
      <c r="GA23" s="4"/>
      <c r="GB23" s="4"/>
      <c r="GC23" s="4"/>
      <c r="GD23" s="4"/>
      <c r="GE23" s="4">
        <v>10.0561833333333</v>
      </c>
      <c r="GF23" s="4">
        <v>358445.79343568999</v>
      </c>
      <c r="GG23" s="4">
        <v>10.1812666666667</v>
      </c>
      <c r="GH23" s="4">
        <v>9427.0771584075301</v>
      </c>
      <c r="GI23" s="4">
        <v>2.6299868295424401E-2</v>
      </c>
      <c r="GJ23" s="4">
        <v>38.131366303121702</v>
      </c>
      <c r="GK23" s="4">
        <f>IF(GJ23&lt;GJ$35,"LOW",IF(GJ23&gt;GJ$36,"HIGH",GJ23))</f>
        <v>38.131366303121702</v>
      </c>
      <c r="GL23" s="4"/>
      <c r="GM23" s="4">
        <v>6101.0186084994702</v>
      </c>
      <c r="GN23" s="4"/>
      <c r="GO23" s="4"/>
      <c r="GP23" s="4"/>
      <c r="GQ23" s="4"/>
      <c r="GR23" s="4"/>
      <c r="GS23" s="4"/>
      <c r="GT23" s="4">
        <v>10.0561833333333</v>
      </c>
      <c r="GU23" s="4">
        <v>358445.79343568999</v>
      </c>
      <c r="GV23" s="4">
        <v>12.020433333333299</v>
      </c>
      <c r="GW23" s="4">
        <v>11486.6269652871</v>
      </c>
      <c r="GX23" s="4">
        <v>3.3450954873214998E-2</v>
      </c>
      <c r="GY23" s="4">
        <v>37.387517339360201</v>
      </c>
      <c r="GZ23" s="4">
        <f>IF(GY23&lt;GY$35,"LOW",IF(GY23&gt;GY$36,"HIGH",GY23))</f>
        <v>37.387517339360201</v>
      </c>
      <c r="HA23" s="4"/>
      <c r="HB23" s="4">
        <v>5982.0027742976299</v>
      </c>
      <c r="HC23" s="4"/>
      <c r="HD23" s="4"/>
      <c r="HE23" s="4"/>
      <c r="HF23" s="4"/>
      <c r="HG23" s="4"/>
      <c r="HH23" s="4"/>
      <c r="HI23" s="4">
        <v>14.4744166666667</v>
      </c>
      <c r="HJ23" s="4">
        <v>343387.11731319601</v>
      </c>
      <c r="HK23" s="4">
        <v>12.3678833333333</v>
      </c>
      <c r="HL23" s="4">
        <v>12532.656999999899</v>
      </c>
      <c r="HM23" s="4">
        <v>3.6497167098348299E-2</v>
      </c>
      <c r="HN23" s="4">
        <v>36.866531101133198</v>
      </c>
      <c r="HO23" s="4">
        <f>IF(HN23&lt;HN$35,"LOW",IF(HN23&gt;HN$36,"HIGH",HN23))</f>
        <v>36.866531101133198</v>
      </c>
      <c r="HP23" s="4"/>
      <c r="HQ23" s="4">
        <v>5898.6449761813101</v>
      </c>
      <c r="HR23" s="4"/>
      <c r="HS23" s="4"/>
      <c r="HT23" s="4"/>
      <c r="HU23" s="4"/>
      <c r="HV23" s="4"/>
      <c r="HW23" s="4"/>
      <c r="HX23" s="4">
        <v>14.4744166666667</v>
      </c>
      <c r="HY23" s="4">
        <v>343387.11731319601</v>
      </c>
      <c r="HZ23" s="4" t="s">
        <v>57</v>
      </c>
      <c r="IA23" s="4" t="s">
        <v>57</v>
      </c>
      <c r="IB23" s="4" t="s">
        <v>57</v>
      </c>
      <c r="IC23" s="4" t="s">
        <v>57</v>
      </c>
      <c r="ID23" s="4" t="s">
        <v>57</v>
      </c>
      <c r="IE23" s="4" t="s">
        <v>57</v>
      </c>
      <c r="IF23" s="4">
        <v>10.0561833333333</v>
      </c>
      <c r="IG23" s="4">
        <v>358445.79343568999</v>
      </c>
      <c r="IH23" s="4">
        <v>14.4593333333333</v>
      </c>
      <c r="II23" s="4">
        <v>9583.1131229675793</v>
      </c>
      <c r="IJ23" s="4">
        <v>2.7907608176887502E-2</v>
      </c>
      <c r="IK23" s="4">
        <v>37.163289977437898</v>
      </c>
      <c r="IL23" s="4">
        <f>IF(IK23&lt;IK$35,"LOW",IF(IK23&gt;IK$36,"HIGH",IK23))</f>
        <v>37.163289977437898</v>
      </c>
      <c r="IM23" s="4"/>
      <c r="IN23" s="4">
        <v>5946.1263963900601</v>
      </c>
      <c r="IO23" s="4"/>
      <c r="IP23" s="4"/>
      <c r="IQ23" s="4"/>
      <c r="IR23" s="4"/>
      <c r="IS23" s="4"/>
      <c r="IT23" s="4"/>
      <c r="IU23" s="4">
        <v>14.4744166666667</v>
      </c>
      <c r="IV23" s="4">
        <v>343387.11731319601</v>
      </c>
      <c r="IW23" s="4">
        <v>14.523433333333299</v>
      </c>
      <c r="IX23" s="4">
        <v>12579.673075906299</v>
      </c>
      <c r="IY23" s="4">
        <v>3.6634085676640699E-2</v>
      </c>
      <c r="IZ23" s="4">
        <v>37.801063523032298</v>
      </c>
      <c r="JA23" s="4">
        <f>IF(IZ23&lt;IZ$35,"LOW",IF(IZ23&gt;IZ$36,"HIGH",IZ23))</f>
        <v>37.801063523032298</v>
      </c>
      <c r="JB23" s="4"/>
      <c r="JC23" s="4">
        <v>6048.1701636851803</v>
      </c>
      <c r="JD23" s="4"/>
      <c r="JE23" s="4"/>
      <c r="JF23" s="4"/>
      <c r="JG23" s="4"/>
      <c r="JH23" s="4"/>
      <c r="JI23" s="4"/>
      <c r="JJ23" s="4">
        <v>14.4744166666667</v>
      </c>
      <c r="JK23" s="4">
        <v>343387.11731319601</v>
      </c>
      <c r="JL23" s="4">
        <v>16.4728666666667</v>
      </c>
      <c r="JM23" s="4">
        <v>21032.926249402</v>
      </c>
      <c r="JN23" s="4">
        <v>7.2026356233081498E-2</v>
      </c>
      <c r="JO23" s="4">
        <v>35.623963616888602</v>
      </c>
      <c r="JP23" s="4">
        <f>IF(JO23&lt;JO$35,"LOW",IF(JO23&gt;JO$36,"HIGH",JO23))</f>
        <v>35.623963616888602</v>
      </c>
      <c r="JQ23" s="4"/>
      <c r="JR23" s="4">
        <v>5699.83417870217</v>
      </c>
      <c r="JS23" s="4"/>
      <c r="JT23" s="4"/>
      <c r="JU23" s="4"/>
      <c r="JV23" s="4"/>
      <c r="JW23" s="4"/>
      <c r="JX23" s="4"/>
      <c r="JY23" s="4">
        <v>17.159133333333301</v>
      </c>
      <c r="JZ23" s="4">
        <v>292017.08026626002</v>
      </c>
      <c r="KA23" s="4">
        <v>17.049783333333298</v>
      </c>
      <c r="KB23" s="4">
        <v>7619.2944560386304</v>
      </c>
      <c r="KC23" s="4">
        <v>2.6091947940481398E-2</v>
      </c>
      <c r="KD23" s="4">
        <v>34.140062237207701</v>
      </c>
      <c r="KE23" s="4">
        <f>IF(KD23&lt;KD$35,"LOW",IF(KD23&gt;KD$36,"HIGH",KD23))</f>
        <v>34.140062237207701</v>
      </c>
      <c r="KF23" s="4"/>
      <c r="KG23" s="4">
        <v>5462.4099579532203</v>
      </c>
      <c r="KH23" s="4"/>
      <c r="KI23" s="4"/>
      <c r="KJ23" s="4"/>
      <c r="KK23" s="4"/>
      <c r="KL23" s="4"/>
      <c r="KM23" s="4"/>
      <c r="KN23" s="4">
        <v>17.159133333333301</v>
      </c>
      <c r="KO23" s="4">
        <v>292017.08026626002</v>
      </c>
      <c r="KP23" s="4">
        <v>18.991683333333299</v>
      </c>
      <c r="KQ23" s="4">
        <v>15137.2783535577</v>
      </c>
      <c r="KR23" s="4">
        <v>5.1836962206990203E-2</v>
      </c>
      <c r="KS23" s="4">
        <v>39.724456527293903</v>
      </c>
      <c r="KT23" s="4">
        <f>IF(KS23&lt;KS$35,"LOW",IF(KS23&gt;KS$36,"HIGH",KS23))</f>
        <v>39.724456527293903</v>
      </c>
      <c r="KU23" s="4"/>
      <c r="KV23" s="4">
        <v>6355.9130443670201</v>
      </c>
      <c r="KW23" s="4"/>
      <c r="KX23" s="4"/>
      <c r="KY23" s="4"/>
      <c r="KZ23" s="4"/>
      <c r="LA23" s="4"/>
      <c r="LB23" s="4"/>
      <c r="LC23" s="4">
        <v>17.159133333333301</v>
      </c>
      <c r="LD23" s="4">
        <v>292017.08026626002</v>
      </c>
      <c r="LE23" s="4">
        <v>19.3989166666667</v>
      </c>
      <c r="LF23" s="4">
        <v>15210.2378055594</v>
      </c>
      <c r="LG23" s="4">
        <v>5.2086808729444101E-2</v>
      </c>
      <c r="LH23" s="4">
        <v>41.869393731483299</v>
      </c>
      <c r="LI23" s="4">
        <f>IF(LH23&lt;LH$35,"LOW",IF(LH23&gt;LH$36,"HIGH",LH23))</f>
        <v>41.869393731483299</v>
      </c>
      <c r="LJ23" s="4"/>
      <c r="LK23" s="4">
        <v>6699.1029970373302</v>
      </c>
      <c r="LL23" s="4"/>
      <c r="LM23" s="4"/>
      <c r="LN23" s="4"/>
      <c r="LO23" s="4"/>
      <c r="LP23" s="4"/>
      <c r="LQ23" s="4"/>
      <c r="LR23" s="4">
        <v>17.159133333333301</v>
      </c>
      <c r="LS23" s="4">
        <v>292017.08026626002</v>
      </c>
    </row>
    <row r="24" spans="1:331" x14ac:dyDescent="0.2">
      <c r="A24" s="2"/>
      <c r="B24" s="2"/>
      <c r="C24" s="2" t="s">
        <v>36</v>
      </c>
      <c r="D24" s="2" t="s">
        <v>140</v>
      </c>
      <c r="E24" s="2" t="s">
        <v>7</v>
      </c>
      <c r="F24" s="2" t="s">
        <v>146</v>
      </c>
      <c r="G24" s="4">
        <v>4.99278333333333</v>
      </c>
      <c r="H24" s="4">
        <v>0</v>
      </c>
      <c r="I24" s="4">
        <v>0</v>
      </c>
      <c r="J24" s="4"/>
      <c r="K24" s="4"/>
      <c r="L24" s="4">
        <v>4.9630666666666698</v>
      </c>
      <c r="M24" s="4">
        <v>476902.88342002098</v>
      </c>
      <c r="N24" s="4">
        <v>6.6903333333333297</v>
      </c>
      <c r="O24" s="4">
        <v>0</v>
      </c>
      <c r="P24" s="4">
        <v>0</v>
      </c>
      <c r="Q24" s="4"/>
      <c r="R24" s="4"/>
      <c r="S24" s="4">
        <v>10.0560166666667</v>
      </c>
      <c r="T24" s="4">
        <v>386427.227260735</v>
      </c>
      <c r="U24" s="4">
        <v>10.0560166666667</v>
      </c>
      <c r="V24" s="4">
        <v>0</v>
      </c>
      <c r="W24" s="4">
        <v>0</v>
      </c>
      <c r="X24" s="4" t="s">
        <v>57</v>
      </c>
      <c r="Y24" s="4" t="s">
        <v>57</v>
      </c>
      <c r="Z24" s="4">
        <v>10.0560166666667</v>
      </c>
      <c r="AA24" s="4">
        <v>386427.227260735</v>
      </c>
      <c r="AB24" s="4" t="s">
        <v>57</v>
      </c>
      <c r="AC24" s="4" t="s">
        <v>57</v>
      </c>
      <c r="AD24" s="4" t="s">
        <v>57</v>
      </c>
      <c r="AE24" s="4"/>
      <c r="AF24" s="4"/>
      <c r="AG24" s="4">
        <v>10.0560166666667</v>
      </c>
      <c r="AH24" s="4">
        <v>386427.227260735</v>
      </c>
      <c r="AI24" s="4">
        <v>12.7359666666667</v>
      </c>
      <c r="AJ24" s="4">
        <v>28.4056153846158</v>
      </c>
      <c r="AK24" s="4">
        <v>7.8391657136574406E-5</v>
      </c>
      <c r="AL24" s="4"/>
      <c r="AM24" s="4"/>
      <c r="AN24" s="4">
        <v>14.47425</v>
      </c>
      <c r="AO24" s="4">
        <v>362355.08244362503</v>
      </c>
      <c r="AP24" s="4">
        <v>14.47425</v>
      </c>
      <c r="AQ24" s="4">
        <v>0</v>
      </c>
      <c r="AR24" s="4">
        <v>0</v>
      </c>
      <c r="AS24" s="4"/>
      <c r="AT24" s="4"/>
      <c r="AU24" s="4">
        <v>14.47425</v>
      </c>
      <c r="AV24" s="4">
        <v>362355.08244362503</v>
      </c>
      <c r="AW24" s="4">
        <v>4.99278333333333</v>
      </c>
      <c r="AX24" s="4">
        <v>1748.665</v>
      </c>
      <c r="AY24" s="4">
        <v>3.6667108981597602E-3</v>
      </c>
      <c r="AZ24" s="4">
        <v>1.8310764717750101</v>
      </c>
      <c r="BA24" s="4" t="str">
        <f>IF(AZ24&lt;AZ$35,"LOW",IF(AZ24&gt;AZ$36,"HIGH",AZ24))</f>
        <v>LOW</v>
      </c>
      <c r="BB24" s="4"/>
      <c r="BC24" s="4"/>
      <c r="BD24" s="4">
        <v>146.486117742001</v>
      </c>
      <c r="BE24" s="4"/>
      <c r="BF24" s="4"/>
      <c r="BG24" s="4"/>
      <c r="BH24" s="4"/>
      <c r="BI24" s="4"/>
      <c r="BJ24" s="4"/>
      <c r="BK24" s="4">
        <v>4.9630666666666698</v>
      </c>
      <c r="BL24" s="4">
        <v>476902.88342002098</v>
      </c>
      <c r="BM24" s="4">
        <v>6.0546833333333296</v>
      </c>
      <c r="BN24" s="4">
        <v>971.98599999999499</v>
      </c>
      <c r="BO24" s="4">
        <v>2.03812145783137E-3</v>
      </c>
      <c r="BP24" s="4">
        <v>1.5387928915025699</v>
      </c>
      <c r="BQ24" s="4">
        <f>IF(BP24&lt;BP$35,"LOW",IF(BP24&gt;BP$36,"HIGH",BP24))</f>
        <v>1.5387928915025699</v>
      </c>
      <c r="BR24" s="4"/>
      <c r="BS24" s="4"/>
      <c r="BT24" s="4">
        <v>123.103431320205</v>
      </c>
      <c r="BU24" s="4"/>
      <c r="BV24" s="4"/>
      <c r="BW24" s="4"/>
      <c r="BX24" s="4"/>
      <c r="BY24" s="4"/>
      <c r="BZ24" s="4"/>
      <c r="CA24" s="4">
        <v>4.9630666666666698</v>
      </c>
      <c r="CB24" s="4">
        <v>476902.88342002098</v>
      </c>
      <c r="CC24" s="4">
        <v>6.1982499999999998</v>
      </c>
      <c r="CD24" s="4">
        <v>915.75663696738104</v>
      </c>
      <c r="CE24" s="4">
        <v>1.9202161882524199E-3</v>
      </c>
      <c r="CF24" s="4">
        <v>3.8912380122823098</v>
      </c>
      <c r="CG24" s="4" t="str">
        <f>IF(CF24&lt;CF$35,"LOW",IF(CF24&gt;CF$36,"HIGH",CF24))</f>
        <v>LOW</v>
      </c>
      <c r="CH24" s="4"/>
      <c r="CI24" s="4"/>
      <c r="CJ24" s="4">
        <v>311.29904098258498</v>
      </c>
      <c r="CK24" s="4"/>
      <c r="CL24" s="4"/>
      <c r="CM24" s="4"/>
      <c r="CN24" s="4"/>
      <c r="CO24" s="4"/>
      <c r="CP24" s="4"/>
      <c r="CQ24" s="4">
        <v>4.9630666666666698</v>
      </c>
      <c r="CR24" s="4">
        <v>476902.88342002098</v>
      </c>
      <c r="CS24" s="4">
        <v>7.4448499999999997</v>
      </c>
      <c r="CT24" s="4">
        <v>1011.63014591608</v>
      </c>
      <c r="CU24" s="4">
        <v>4.2215798561469004E-3</v>
      </c>
      <c r="CV24" s="4">
        <v>3.7325578728646098</v>
      </c>
      <c r="CW24" s="4" t="str">
        <f>IF(CV24&lt;CV$35,"LOW",IF(CV24&gt;CV$36,"HIGH",CV24))</f>
        <v>LOW</v>
      </c>
      <c r="CX24" s="4"/>
      <c r="CY24" s="4"/>
      <c r="CZ24" s="4">
        <v>298.60462982916903</v>
      </c>
      <c r="DA24" s="4"/>
      <c r="DB24" s="4"/>
      <c r="DC24" s="4"/>
      <c r="DD24" s="4"/>
      <c r="DE24" s="4"/>
      <c r="DF24" s="4"/>
      <c r="DG24" s="4">
        <v>7.6716666666666704</v>
      </c>
      <c r="DH24" s="4">
        <v>239633.07112219601</v>
      </c>
      <c r="DI24" s="4">
        <v>7.72258333333333</v>
      </c>
      <c r="DJ24" s="4">
        <v>853.75150000000599</v>
      </c>
      <c r="DK24" s="4">
        <v>3.5627448916041001E-3</v>
      </c>
      <c r="DL24" s="4">
        <v>1.5507190599917799</v>
      </c>
      <c r="DM24" s="4">
        <f>IF(DL24&lt;DL$35,"LOW",IF(DL24&gt;DL$36,"HIGH",DL24))</f>
        <v>1.5507190599917799</v>
      </c>
      <c r="DN24" s="4"/>
      <c r="DO24" s="4"/>
      <c r="DP24" s="4">
        <v>124.057524799342</v>
      </c>
      <c r="DQ24" s="4"/>
      <c r="DR24" s="4"/>
      <c r="DS24" s="4"/>
      <c r="DT24" s="4"/>
      <c r="DU24" s="4"/>
      <c r="DV24" s="4"/>
      <c r="DW24" s="4">
        <v>7.6716666666666704</v>
      </c>
      <c r="DX24" s="4">
        <v>239633.07112219601</v>
      </c>
      <c r="DY24" s="4">
        <v>8.5696833333333302</v>
      </c>
      <c r="DZ24" s="4">
        <v>884.94868786290499</v>
      </c>
      <c r="EA24" s="4">
        <v>3.6929322138998201E-3</v>
      </c>
      <c r="EB24" s="4">
        <v>1.5667306850838301</v>
      </c>
      <c r="EC24" s="4">
        <f>IF(EB24&lt;EB$35,"LOW",IF(EB24&gt;EB$36,"HIGH",EB24))</f>
        <v>1.5667306850838301</v>
      </c>
      <c r="ED24" s="4"/>
      <c r="EE24" s="4">
        <v>125.33845480670701</v>
      </c>
      <c r="EF24" s="4"/>
      <c r="EG24" s="4"/>
      <c r="EH24" s="4"/>
      <c r="EI24" s="4"/>
      <c r="EJ24" s="4"/>
      <c r="EK24" s="4"/>
      <c r="EL24" s="4">
        <v>7.6716666666666704</v>
      </c>
      <c r="EM24" s="4">
        <v>239633.07112219601</v>
      </c>
      <c r="EN24" s="4">
        <v>8.8011333333333308</v>
      </c>
      <c r="EO24" s="4">
        <v>0</v>
      </c>
      <c r="EP24" s="4">
        <v>0</v>
      </c>
      <c r="EQ24" s="4">
        <v>93.368584965426706</v>
      </c>
      <c r="ER24" s="4" t="str">
        <f>IF(EQ24&lt;EQ$35,"LOW",IF(EQ24&gt;EQ$36,"HIGH",EQ24))</f>
        <v>LOW</v>
      </c>
      <c r="ES24" s="4"/>
      <c r="ET24" s="4">
        <v>7469.4867972341399</v>
      </c>
      <c r="EU24" s="4"/>
      <c r="EV24" s="4"/>
      <c r="EW24" s="4"/>
      <c r="EX24" s="4"/>
      <c r="EY24" s="4"/>
      <c r="EZ24" s="4"/>
      <c r="FA24" s="4">
        <v>10.0560166666667</v>
      </c>
      <c r="FB24" s="4">
        <v>386427.227260735</v>
      </c>
      <c r="FC24" s="4">
        <v>9.8938666666666695</v>
      </c>
      <c r="FD24" s="4">
        <v>174.27213013726401</v>
      </c>
      <c r="FE24" s="4">
        <v>4.5098305151173202E-4</v>
      </c>
      <c r="FF24" s="4">
        <v>1.2209855497040001</v>
      </c>
      <c r="FG24" s="4" t="str">
        <f>IF(FF24&lt;FF$35,"LOW",IF(FF24&gt;FF$36,"HIGH",FF24))</f>
        <v>LOW</v>
      </c>
      <c r="FH24" s="4"/>
      <c r="FI24" s="4">
        <v>97.678843976320096</v>
      </c>
      <c r="FJ24" s="4"/>
      <c r="FK24" s="4"/>
      <c r="FL24" s="4"/>
      <c r="FM24" s="4"/>
      <c r="FN24" s="4"/>
      <c r="FO24" s="4"/>
      <c r="FP24" s="4">
        <v>10.0560166666667</v>
      </c>
      <c r="FQ24" s="4">
        <v>386427.227260735</v>
      </c>
      <c r="FR24" s="4">
        <v>10.093083333333301</v>
      </c>
      <c r="FS24" s="4">
        <v>1390.8887652866999</v>
      </c>
      <c r="FT24" s="4">
        <v>3.5993549811339201E-3</v>
      </c>
      <c r="FU24" s="4">
        <v>3.7540623774485602</v>
      </c>
      <c r="FV24" s="4" t="str">
        <f>IF(FU24&lt;FU$35,"LOW",IF(FU24&gt;FU$36,"HIGH",FU24))</f>
        <v>LOW</v>
      </c>
      <c r="FW24" s="4"/>
      <c r="FX24" s="4">
        <v>300.32499019588499</v>
      </c>
      <c r="FY24" s="4"/>
      <c r="FZ24" s="4"/>
      <c r="GA24" s="4"/>
      <c r="GB24" s="4"/>
      <c r="GC24" s="4"/>
      <c r="GD24" s="4"/>
      <c r="GE24" s="4">
        <v>10.0560166666667</v>
      </c>
      <c r="GF24" s="4">
        <v>386427.227260735</v>
      </c>
      <c r="GG24" s="4">
        <v>10.1857333333333</v>
      </c>
      <c r="GH24" s="4">
        <v>726.81764750587695</v>
      </c>
      <c r="GI24" s="4">
        <v>1.88086551938399E-3</v>
      </c>
      <c r="GJ24" s="4">
        <v>2.9300876055647902</v>
      </c>
      <c r="GK24" s="4" t="str">
        <f>IF(GJ24&lt;GJ$35,"LOW",IF(GJ24&gt;GJ$36,"HIGH",GJ24))</f>
        <v>LOW</v>
      </c>
      <c r="GL24" s="4"/>
      <c r="GM24" s="4">
        <v>234.40700844518301</v>
      </c>
      <c r="GN24" s="4"/>
      <c r="GO24" s="4"/>
      <c r="GP24" s="4"/>
      <c r="GQ24" s="4"/>
      <c r="GR24" s="4"/>
      <c r="GS24" s="4"/>
      <c r="GT24" s="4">
        <v>10.0560166666667</v>
      </c>
      <c r="GU24" s="4">
        <v>386427.227260735</v>
      </c>
      <c r="GV24" s="4">
        <v>12.029533333333299</v>
      </c>
      <c r="GW24" s="4">
        <v>845.76183369006401</v>
      </c>
      <c r="GX24" s="4">
        <v>2.3340691897750501E-3</v>
      </c>
      <c r="GY24" s="4">
        <v>1.3015897711819699</v>
      </c>
      <c r="GZ24" s="4">
        <f>IF(GY24&lt;GY$35,"LOW",IF(GY24&gt;GY$36,"HIGH",GY24))</f>
        <v>1.3015897711819699</v>
      </c>
      <c r="HA24" s="4"/>
      <c r="HB24" s="4">
        <v>104.127181694557</v>
      </c>
      <c r="HC24" s="4"/>
      <c r="HD24" s="4"/>
      <c r="HE24" s="4"/>
      <c r="HF24" s="4"/>
      <c r="HG24" s="4"/>
      <c r="HH24" s="4"/>
      <c r="HI24" s="4">
        <v>14.47425</v>
      </c>
      <c r="HJ24" s="4">
        <v>362355.08244362503</v>
      </c>
      <c r="HK24" s="4">
        <v>12.372350000000001</v>
      </c>
      <c r="HL24" s="4">
        <v>883.87146724787999</v>
      </c>
      <c r="HM24" s="4">
        <v>2.43924125829087E-3</v>
      </c>
      <c r="HN24" s="4">
        <v>3.2331323717419198</v>
      </c>
      <c r="HO24" s="4" t="str">
        <f>IF(HN24&lt;HN$35,"LOW",IF(HN24&gt;HN$36,"HIGH",HN24))</f>
        <v>LOW</v>
      </c>
      <c r="HP24" s="4"/>
      <c r="HQ24" s="4">
        <v>258.65058973935402</v>
      </c>
      <c r="HR24" s="4"/>
      <c r="HS24" s="4"/>
      <c r="HT24" s="4"/>
      <c r="HU24" s="4"/>
      <c r="HV24" s="4"/>
      <c r="HW24" s="4"/>
      <c r="HX24" s="4">
        <v>14.47425</v>
      </c>
      <c r="HY24" s="4">
        <v>362355.08244362503</v>
      </c>
      <c r="HZ24" s="4" t="s">
        <v>57</v>
      </c>
      <c r="IA24" s="4" t="s">
        <v>57</v>
      </c>
      <c r="IB24" s="4" t="s">
        <v>57</v>
      </c>
      <c r="IC24" s="4" t="s">
        <v>57</v>
      </c>
      <c r="ID24" s="4" t="s">
        <v>57</v>
      </c>
      <c r="IE24" s="4" t="s">
        <v>57</v>
      </c>
      <c r="IF24" s="4">
        <v>10.0560166666667</v>
      </c>
      <c r="IG24" s="4">
        <v>386427.227260735</v>
      </c>
      <c r="IH24" s="4">
        <v>14.470466666666701</v>
      </c>
      <c r="II24" s="4">
        <v>1461.43607692307</v>
      </c>
      <c r="IJ24" s="4">
        <v>4.0331601452021602E-3</v>
      </c>
      <c r="IK24" s="4">
        <v>1.52290424288328</v>
      </c>
      <c r="IL24" s="4">
        <f>IF(IK24&lt;IK$35,"LOW",IF(IK24&gt;IK$36,"HIGH",IK24))</f>
        <v>1.52290424288328</v>
      </c>
      <c r="IM24" s="4"/>
      <c r="IN24" s="4">
        <v>121.832339430662</v>
      </c>
      <c r="IO24" s="4"/>
      <c r="IP24" s="4"/>
      <c r="IQ24" s="4"/>
      <c r="IR24" s="4"/>
      <c r="IS24" s="4"/>
      <c r="IT24" s="4"/>
      <c r="IU24" s="4">
        <v>14.47425</v>
      </c>
      <c r="IV24" s="4">
        <v>362355.08244362503</v>
      </c>
      <c r="IW24" s="4">
        <v>14.5232666666667</v>
      </c>
      <c r="IX24" s="4">
        <v>909.57626923075702</v>
      </c>
      <c r="IY24" s="4">
        <v>2.5101794159938899E-3</v>
      </c>
      <c r="IZ24" s="4">
        <v>1.0051260673728899</v>
      </c>
      <c r="JA24" s="4" t="str">
        <f>IF(IZ24&lt;IZ$35,"LOW",IF(IZ24&gt;IZ$36,"HIGH",IZ24))</f>
        <v>LOW</v>
      </c>
      <c r="JB24" s="4"/>
      <c r="JC24" s="4">
        <v>80.410085389831096</v>
      </c>
      <c r="JD24" s="4"/>
      <c r="JE24" s="4"/>
      <c r="JF24" s="4"/>
      <c r="JG24" s="4"/>
      <c r="JH24" s="4"/>
      <c r="JI24" s="4"/>
      <c r="JJ24" s="4">
        <v>14.47425</v>
      </c>
      <c r="JK24" s="4">
        <v>362355.08244362503</v>
      </c>
      <c r="JL24" s="4">
        <v>16.536799999999999</v>
      </c>
      <c r="JM24" s="4">
        <v>1187.8985</v>
      </c>
      <c r="JN24" s="4">
        <v>4.0657159802623896E-3</v>
      </c>
      <c r="JO24" s="4">
        <v>1.58744039221556</v>
      </c>
      <c r="JP24" s="4">
        <f>IF(JO24&lt;JO$35,"LOW",IF(JO24&gt;JO$36,"HIGH",JO24))</f>
        <v>1.58744039221556</v>
      </c>
      <c r="JQ24" s="4"/>
      <c r="JR24" s="4">
        <v>126.99523137724501</v>
      </c>
      <c r="JS24" s="4"/>
      <c r="JT24" s="4"/>
      <c r="JU24" s="4"/>
      <c r="JV24" s="4"/>
      <c r="JW24" s="4"/>
      <c r="JX24" s="4"/>
      <c r="JY24" s="4">
        <v>17.155200000000001</v>
      </c>
      <c r="JZ24" s="4">
        <v>292174.49171728297</v>
      </c>
      <c r="KA24" s="4">
        <v>17.05715</v>
      </c>
      <c r="KB24" s="4">
        <v>263.57200000000103</v>
      </c>
      <c r="KC24" s="4">
        <v>9.0210476092841504E-4</v>
      </c>
      <c r="KD24" s="4">
        <v>1.58187106790628</v>
      </c>
      <c r="KE24" s="4">
        <f>IF(KD24&lt;KD$35,"LOW",IF(KD24&gt;KD$36,"HIGH",KD24))</f>
        <v>1.58187106790628</v>
      </c>
      <c r="KF24" s="4"/>
      <c r="KG24" s="4">
        <v>126.549685432503</v>
      </c>
      <c r="KH24" s="4"/>
      <c r="KI24" s="4"/>
      <c r="KJ24" s="4"/>
      <c r="KK24" s="4"/>
      <c r="KL24" s="4"/>
      <c r="KM24" s="4"/>
      <c r="KN24" s="4">
        <v>17.155200000000001</v>
      </c>
      <c r="KO24" s="4">
        <v>292174.49171728297</v>
      </c>
      <c r="KP24" s="4">
        <v>19.0179166666667</v>
      </c>
      <c r="KQ24" s="4">
        <v>900.63714968553302</v>
      </c>
      <c r="KR24" s="4">
        <v>3.08253175830633E-3</v>
      </c>
      <c r="KS24" s="4">
        <v>1.5700753591924901</v>
      </c>
      <c r="KT24" s="4">
        <f>IF(KS24&lt;KS$35,"LOW",IF(KS24&gt;KS$36,"HIGH",KS24))</f>
        <v>1.5700753591924901</v>
      </c>
      <c r="KU24" s="4"/>
      <c r="KV24" s="4">
        <v>125.60602873539899</v>
      </c>
      <c r="KW24" s="4"/>
      <c r="KX24" s="4"/>
      <c r="KY24" s="4"/>
      <c r="KZ24" s="4"/>
      <c r="LA24" s="4"/>
      <c r="LB24" s="4"/>
      <c r="LC24" s="4">
        <v>17.155200000000001</v>
      </c>
      <c r="LD24" s="4">
        <v>292174.49171728297</v>
      </c>
      <c r="LE24" s="4">
        <v>19.4213666666667</v>
      </c>
      <c r="LF24" s="4">
        <v>823.15300000000002</v>
      </c>
      <c r="LG24" s="4">
        <v>2.8173335569503001E-3</v>
      </c>
      <c r="LH24" s="4">
        <v>1.36569856030954</v>
      </c>
      <c r="LI24" s="4">
        <f>IF(LH24&lt;LH$35,"LOW",IF(LH24&gt;LH$36,"HIGH",LH24))</f>
        <v>1.36569856030954</v>
      </c>
      <c r="LJ24" s="4"/>
      <c r="LK24" s="4">
        <v>109.255884824763</v>
      </c>
      <c r="LL24" s="4"/>
      <c r="LM24" s="4"/>
      <c r="LN24" s="4"/>
      <c r="LO24" s="4"/>
      <c r="LP24" s="4"/>
      <c r="LQ24" s="4"/>
      <c r="LR24" s="4">
        <v>17.155200000000001</v>
      </c>
      <c r="LS24" s="4">
        <v>292174.49171728297</v>
      </c>
    </row>
    <row r="25" spans="1:331" x14ac:dyDescent="0.2">
      <c r="A25" s="2"/>
      <c r="B25" s="2"/>
      <c r="C25" s="2" t="s">
        <v>182</v>
      </c>
      <c r="D25" s="2" t="s">
        <v>110</v>
      </c>
      <c r="E25" s="2" t="s">
        <v>7</v>
      </c>
      <c r="F25" s="2" t="s">
        <v>144</v>
      </c>
      <c r="G25" s="4">
        <v>4.9876833333333304</v>
      </c>
      <c r="H25" s="4">
        <v>0</v>
      </c>
      <c r="I25" s="4">
        <v>0</v>
      </c>
      <c r="J25" s="4"/>
      <c r="K25" s="4"/>
      <c r="L25" s="4">
        <v>4.9604499999999998</v>
      </c>
      <c r="M25" s="4">
        <v>451491.567612916</v>
      </c>
      <c r="N25" s="4">
        <v>6.97255</v>
      </c>
      <c r="O25" s="4">
        <v>0</v>
      </c>
      <c r="P25" s="4">
        <v>0</v>
      </c>
      <c r="Q25" s="4"/>
      <c r="R25" s="4"/>
      <c r="S25" s="4">
        <v>10.0558666666667</v>
      </c>
      <c r="T25" s="4">
        <v>358560.55495763599</v>
      </c>
      <c r="U25" s="4">
        <v>10.0558666666667</v>
      </c>
      <c r="V25" s="4">
        <v>358560.55495763599</v>
      </c>
      <c r="W25" s="4">
        <v>1</v>
      </c>
      <c r="X25" s="4" t="s">
        <v>57</v>
      </c>
      <c r="Y25" s="4" t="s">
        <v>57</v>
      </c>
      <c r="Z25" s="4">
        <v>10.0558666666667</v>
      </c>
      <c r="AA25" s="4">
        <v>358560.55495763599</v>
      </c>
      <c r="AB25" s="4">
        <v>12.474116666666699</v>
      </c>
      <c r="AC25" s="4">
        <v>0</v>
      </c>
      <c r="AD25" s="4">
        <v>0</v>
      </c>
      <c r="AE25" s="4"/>
      <c r="AF25" s="4"/>
      <c r="AG25" s="4">
        <v>10.0558666666667</v>
      </c>
      <c r="AH25" s="4">
        <v>358560.55495763599</v>
      </c>
      <c r="AI25" s="4">
        <v>12.7358166666667</v>
      </c>
      <c r="AJ25" s="4">
        <v>41.967961538460898</v>
      </c>
      <c r="AK25" s="4">
        <v>1.2284135670096301E-4</v>
      </c>
      <c r="AL25" s="4"/>
      <c r="AM25" s="4"/>
      <c r="AN25" s="4">
        <v>14.4741</v>
      </c>
      <c r="AO25" s="4">
        <v>341643.58539791399</v>
      </c>
      <c r="AP25" s="4">
        <v>14.4741</v>
      </c>
      <c r="AQ25" s="4">
        <v>0</v>
      </c>
      <c r="AR25" s="4">
        <v>0</v>
      </c>
      <c r="AS25" s="4"/>
      <c r="AT25" s="4"/>
      <c r="AU25" s="4">
        <v>14.4741</v>
      </c>
      <c r="AV25" s="4">
        <v>341643.58539791399</v>
      </c>
      <c r="AW25" s="4">
        <v>4.9876833333333304</v>
      </c>
      <c r="AX25" s="4">
        <v>2142.7775000000001</v>
      </c>
      <c r="AY25" s="4">
        <v>4.7459967222180698E-3</v>
      </c>
      <c r="AZ25" s="4">
        <v>3.0680844912009602</v>
      </c>
      <c r="BA25" s="4" t="str">
        <f>IF(AZ25&lt;AZ$35,"LOW",IF(AZ25&gt;AZ$36,"HIGH",AZ25))</f>
        <v>LOW</v>
      </c>
      <c r="BB25" s="4"/>
      <c r="BC25" s="4"/>
      <c r="BD25" s="4">
        <v>78.542962974744697</v>
      </c>
      <c r="BE25" s="4"/>
      <c r="BF25" s="4"/>
      <c r="BG25" s="4"/>
      <c r="BH25" s="4"/>
      <c r="BI25" s="4"/>
      <c r="BJ25" s="4"/>
      <c r="BK25" s="4">
        <v>4.9604499999999998</v>
      </c>
      <c r="BL25" s="4">
        <v>451491.567612916</v>
      </c>
      <c r="BM25" s="4">
        <v>6.05453333333333</v>
      </c>
      <c r="BN25" s="4">
        <v>1271.4159873108099</v>
      </c>
      <c r="BO25" s="4">
        <v>2.81603484652642E-3</v>
      </c>
      <c r="BP25" s="4">
        <v>3.0091633234770199</v>
      </c>
      <c r="BQ25" s="4">
        <f>IF(BP25&lt;BP$35,"LOW",IF(BP25&gt;BP$36,"HIGH",BP25))</f>
        <v>3.0091633234770199</v>
      </c>
      <c r="BR25" s="4"/>
      <c r="BS25" s="4"/>
      <c r="BT25" s="4">
        <v>77.034581081011595</v>
      </c>
      <c r="BU25" s="4"/>
      <c r="BV25" s="4"/>
      <c r="BW25" s="4"/>
      <c r="BX25" s="4"/>
      <c r="BY25" s="4"/>
      <c r="BZ25" s="4"/>
      <c r="CA25" s="4">
        <v>4.9604499999999998</v>
      </c>
      <c r="CB25" s="4">
        <v>451491.567612916</v>
      </c>
      <c r="CC25" s="4">
        <v>6.1956166666666697</v>
      </c>
      <c r="CD25" s="4">
        <v>1084.09839836741</v>
      </c>
      <c r="CE25" s="4">
        <v>2.4011487171270102E-3</v>
      </c>
      <c r="CF25" s="4">
        <v>4.8414356803938796</v>
      </c>
      <c r="CG25" s="4">
        <f>IF(CF25&lt;CF$35,"LOW",IF(CF25&gt;CF$36,"HIGH",CF25))</f>
        <v>4.8414356803938796</v>
      </c>
      <c r="CH25" s="4"/>
      <c r="CI25" s="4"/>
      <c r="CJ25" s="4">
        <v>123.94075341808301</v>
      </c>
      <c r="CK25" s="4"/>
      <c r="CL25" s="4"/>
      <c r="CM25" s="4"/>
      <c r="CN25" s="4"/>
      <c r="CO25" s="4"/>
      <c r="CP25" s="4"/>
      <c r="CQ25" s="4">
        <v>4.9604499999999998</v>
      </c>
      <c r="CR25" s="4">
        <v>451491.567612916</v>
      </c>
      <c r="CS25" s="4">
        <v>7.4447000000000001</v>
      </c>
      <c r="CT25" s="4">
        <v>1209.20027827647</v>
      </c>
      <c r="CU25" s="4">
        <v>5.2899639843386904E-3</v>
      </c>
      <c r="CV25" s="4">
        <v>4.7140592272255599</v>
      </c>
      <c r="CW25" s="4">
        <f>IF(CV25&lt;CV$35,"LOW",IF(CV25&gt;CV$36,"HIGH",CV25))</f>
        <v>4.7140592272255599</v>
      </c>
      <c r="CX25" s="4"/>
      <c r="CY25" s="4"/>
      <c r="CZ25" s="4">
        <v>120.67991621697399</v>
      </c>
      <c r="DA25" s="4"/>
      <c r="DB25" s="4"/>
      <c r="DC25" s="4"/>
      <c r="DD25" s="4"/>
      <c r="DE25" s="4"/>
      <c r="DF25" s="4"/>
      <c r="DG25" s="4">
        <v>7.6715166666666699</v>
      </c>
      <c r="DH25" s="4">
        <v>228583.839484803</v>
      </c>
      <c r="DI25" s="4">
        <v>7.7224333333333304</v>
      </c>
      <c r="DJ25" s="4">
        <v>1097.2521153846201</v>
      </c>
      <c r="DK25" s="4">
        <v>4.8002173638244704E-3</v>
      </c>
      <c r="DL25" s="4">
        <v>2.9694276529971599</v>
      </c>
      <c r="DM25" s="4">
        <f>IF(DL25&lt;DL$35,"LOW",IF(DL25&gt;DL$36,"HIGH",DL25))</f>
        <v>2.9694276529971599</v>
      </c>
      <c r="DN25" s="4"/>
      <c r="DO25" s="4"/>
      <c r="DP25" s="4">
        <v>76.017347916727303</v>
      </c>
      <c r="DQ25" s="4"/>
      <c r="DR25" s="4"/>
      <c r="DS25" s="4"/>
      <c r="DT25" s="4"/>
      <c r="DU25" s="4"/>
      <c r="DV25" s="4"/>
      <c r="DW25" s="4">
        <v>7.6715166666666699</v>
      </c>
      <c r="DX25" s="4">
        <v>228583.839484803</v>
      </c>
      <c r="DY25" s="4">
        <v>8.5695333333333306</v>
      </c>
      <c r="DZ25" s="4">
        <v>1207.4208076923301</v>
      </c>
      <c r="EA25" s="4">
        <v>5.2821792232280703E-3</v>
      </c>
      <c r="EB25" s="4">
        <v>3.1430016023116201</v>
      </c>
      <c r="EC25" s="4">
        <f>IF(EB25&lt;EB$35,"LOW",IF(EB25&gt;EB$36,"HIGH",EB25))</f>
        <v>3.1430016023116201</v>
      </c>
      <c r="ED25" s="4"/>
      <c r="EE25" s="4">
        <v>80.460841019177494</v>
      </c>
      <c r="EF25" s="4"/>
      <c r="EG25" s="4"/>
      <c r="EH25" s="4"/>
      <c r="EI25" s="4"/>
      <c r="EJ25" s="4"/>
      <c r="EK25" s="4"/>
      <c r="EL25" s="4">
        <v>7.6715166666666699</v>
      </c>
      <c r="EM25" s="4">
        <v>228583.839484803</v>
      </c>
      <c r="EN25" s="4">
        <v>8.7361833333333294</v>
      </c>
      <c r="EO25" s="4">
        <v>0</v>
      </c>
      <c r="EP25" s="4">
        <v>0</v>
      </c>
      <c r="EQ25" s="4">
        <v>93.368584965426706</v>
      </c>
      <c r="ER25" s="4" t="str">
        <f>IF(EQ25&lt;EQ$35,"LOW",IF(EQ25&gt;EQ$36,"HIGH",EQ25))</f>
        <v>LOW</v>
      </c>
      <c r="ES25" s="4"/>
      <c r="ET25" s="4">
        <v>2390.2357751149202</v>
      </c>
      <c r="EU25" s="4"/>
      <c r="EV25" s="4"/>
      <c r="EW25" s="4"/>
      <c r="EX25" s="4"/>
      <c r="EY25" s="4"/>
      <c r="EZ25" s="4"/>
      <c r="FA25" s="4">
        <v>10.0558666666667</v>
      </c>
      <c r="FB25" s="4">
        <v>358560.55495763599</v>
      </c>
      <c r="FC25" s="4">
        <v>9.8983500000000006</v>
      </c>
      <c r="FD25" s="4">
        <v>188.31237853600999</v>
      </c>
      <c r="FE25" s="4">
        <v>5.2518989033319304E-4</v>
      </c>
      <c r="FF25" s="4">
        <v>3.45733801467438</v>
      </c>
      <c r="FG25" s="4">
        <f>IF(FF25&lt;FF$35,"LOW",IF(FF25&gt;FF$36,"HIGH",FF25))</f>
        <v>3.45733801467438</v>
      </c>
      <c r="FH25" s="4"/>
      <c r="FI25" s="4">
        <v>88.507853175664295</v>
      </c>
      <c r="FJ25" s="4"/>
      <c r="FK25" s="4"/>
      <c r="FL25" s="4"/>
      <c r="FM25" s="4"/>
      <c r="FN25" s="4"/>
      <c r="FO25" s="4"/>
      <c r="FP25" s="4">
        <v>10.0558666666667</v>
      </c>
      <c r="FQ25" s="4">
        <v>358560.55495763599</v>
      </c>
      <c r="FR25" s="4">
        <v>10.092933333333299</v>
      </c>
      <c r="FS25" s="4">
        <v>1782.8396472709701</v>
      </c>
      <c r="FT25" s="4">
        <v>4.97221354279089E-3</v>
      </c>
      <c r="FU25" s="4">
        <v>5.0732130707004197</v>
      </c>
      <c r="FV25" s="4">
        <f>IF(FU25&lt;FU$35,"LOW",IF(FU25&gt;FU$36,"HIGH",FU25))</f>
        <v>5.0732130707004197</v>
      </c>
      <c r="FW25" s="4"/>
      <c r="FX25" s="4">
        <v>129.874254609931</v>
      </c>
      <c r="FY25" s="4"/>
      <c r="FZ25" s="4"/>
      <c r="GA25" s="4"/>
      <c r="GB25" s="4"/>
      <c r="GC25" s="4"/>
      <c r="GD25" s="4"/>
      <c r="GE25" s="4">
        <v>10.0558666666667</v>
      </c>
      <c r="GF25" s="4">
        <v>358560.55495763599</v>
      </c>
      <c r="GG25" s="4">
        <v>10.180949999999999</v>
      </c>
      <c r="GH25" s="4">
        <v>1037.4070902409601</v>
      </c>
      <c r="GI25" s="4">
        <v>2.8932549213717298E-3</v>
      </c>
      <c r="GJ25" s="4">
        <v>4.3895002530292704</v>
      </c>
      <c r="GK25" s="4">
        <f>IF(GJ25&lt;GJ$35,"LOW",IF(GJ25&gt;GJ$36,"HIGH",GJ25))</f>
        <v>4.3895002530292704</v>
      </c>
      <c r="GL25" s="4"/>
      <c r="GM25" s="4">
        <v>112.37120647754899</v>
      </c>
      <c r="GN25" s="4"/>
      <c r="GO25" s="4"/>
      <c r="GP25" s="4"/>
      <c r="GQ25" s="4"/>
      <c r="GR25" s="4"/>
      <c r="GS25" s="4"/>
      <c r="GT25" s="4">
        <v>10.0558666666667</v>
      </c>
      <c r="GU25" s="4">
        <v>358560.55495763599</v>
      </c>
      <c r="GV25" s="4">
        <v>12.024749999999999</v>
      </c>
      <c r="GW25" s="4">
        <v>1476.3505382374301</v>
      </c>
      <c r="GX25" s="4">
        <v>4.3213178919133399E-3</v>
      </c>
      <c r="GY25" s="4">
        <v>3.60618135064979</v>
      </c>
      <c r="GZ25" s="4">
        <f>IF(GY25&lt;GY$35,"LOW",IF(GY25&gt;GY$36,"HIGH",GY25))</f>
        <v>3.60618135064979</v>
      </c>
      <c r="HA25" s="4"/>
      <c r="HB25" s="4">
        <v>92.318242576634503</v>
      </c>
      <c r="HC25" s="4"/>
      <c r="HD25" s="4"/>
      <c r="HE25" s="4"/>
      <c r="HF25" s="4"/>
      <c r="HG25" s="4"/>
      <c r="HH25" s="4"/>
      <c r="HI25" s="4">
        <v>14.4741</v>
      </c>
      <c r="HJ25" s="4">
        <v>341643.58539791399</v>
      </c>
      <c r="HK25" s="4">
        <v>12.372199999999999</v>
      </c>
      <c r="HL25" s="4">
        <v>1408.2354761904701</v>
      </c>
      <c r="HM25" s="4">
        <v>4.1219432659632396E-3</v>
      </c>
      <c r="HN25" s="4">
        <v>4.8948597427090501</v>
      </c>
      <c r="HO25" s="4">
        <f>IF(HN25&lt;HN$35,"LOW",IF(HN25&gt;HN$36,"HIGH",HN25))</f>
        <v>4.8948597427090501</v>
      </c>
      <c r="HP25" s="4"/>
      <c r="HQ25" s="4">
        <v>125.308409413352</v>
      </c>
      <c r="HR25" s="4"/>
      <c r="HS25" s="4"/>
      <c r="HT25" s="4"/>
      <c r="HU25" s="4"/>
      <c r="HV25" s="4"/>
      <c r="HW25" s="4"/>
      <c r="HX25" s="4">
        <v>14.4741</v>
      </c>
      <c r="HY25" s="4">
        <v>341643.58539791399</v>
      </c>
      <c r="HZ25" s="4" t="s">
        <v>57</v>
      </c>
      <c r="IA25" s="4" t="s">
        <v>57</v>
      </c>
      <c r="IB25" s="4" t="s">
        <v>57</v>
      </c>
      <c r="IC25" s="4" t="s">
        <v>57</v>
      </c>
      <c r="ID25" s="4" t="s">
        <v>57</v>
      </c>
      <c r="IE25" s="4" t="s">
        <v>57</v>
      </c>
      <c r="IF25" s="4">
        <v>10.0558666666667</v>
      </c>
      <c r="IG25" s="4">
        <v>358560.55495763599</v>
      </c>
      <c r="IH25" s="4">
        <v>14.4627833333333</v>
      </c>
      <c r="II25" s="4">
        <v>1818.0236002440099</v>
      </c>
      <c r="IJ25" s="4">
        <v>5.3214041707428999E-3</v>
      </c>
      <c r="IK25" s="4">
        <v>3.44602782377497</v>
      </c>
      <c r="IL25" s="4">
        <f>IF(IK25&lt;IK$35,"LOW",IF(IK25&gt;IK$36,"HIGH",IK25))</f>
        <v>3.44602782377497</v>
      </c>
      <c r="IM25" s="4"/>
      <c r="IN25" s="4">
        <v>88.218312288639098</v>
      </c>
      <c r="IO25" s="4"/>
      <c r="IP25" s="4"/>
      <c r="IQ25" s="4"/>
      <c r="IR25" s="4"/>
      <c r="IS25" s="4"/>
      <c r="IT25" s="4"/>
      <c r="IU25" s="4">
        <v>14.4741</v>
      </c>
      <c r="IV25" s="4">
        <v>341643.58539791399</v>
      </c>
      <c r="IW25" s="4">
        <v>14.5193333333333</v>
      </c>
      <c r="IX25" s="4">
        <v>1624.7077692307701</v>
      </c>
      <c r="IY25" s="4">
        <v>4.7555635131813403E-3</v>
      </c>
      <c r="IZ25" s="4">
        <v>3.42633224971796</v>
      </c>
      <c r="JA25" s="4">
        <f>IF(IZ25&lt;IZ$35,"LOW",IF(IZ25&gt;IZ$36,"HIGH",IZ25))</f>
        <v>3.42633224971796</v>
      </c>
      <c r="JB25" s="4"/>
      <c r="JC25" s="4">
        <v>87.714105592779802</v>
      </c>
      <c r="JD25" s="4"/>
      <c r="JE25" s="4"/>
      <c r="JF25" s="4"/>
      <c r="JG25" s="4"/>
      <c r="JH25" s="4"/>
      <c r="JI25" s="4"/>
      <c r="JJ25" s="4">
        <v>14.4741</v>
      </c>
      <c r="JK25" s="4">
        <v>341643.58539791399</v>
      </c>
      <c r="JL25" s="4">
        <v>16.4801</v>
      </c>
      <c r="JM25" s="4">
        <v>2264.5500000000502</v>
      </c>
      <c r="JN25" s="4">
        <v>8.05122634957375E-3</v>
      </c>
      <c r="JO25" s="4">
        <v>3.5834915733492401</v>
      </c>
      <c r="JP25" s="4">
        <f>IF(JO25&lt;JO$35,"LOW",IF(JO25&gt;JO$36,"HIGH",JO25))</f>
        <v>3.5834915733492401</v>
      </c>
      <c r="JQ25" s="4"/>
      <c r="JR25" s="4">
        <v>91.737384277740702</v>
      </c>
      <c r="JS25" s="4"/>
      <c r="JT25" s="4"/>
      <c r="JU25" s="4"/>
      <c r="JV25" s="4"/>
      <c r="JW25" s="4"/>
      <c r="JX25" s="4"/>
      <c r="JY25" s="4">
        <v>17.155049999999999</v>
      </c>
      <c r="JZ25" s="4">
        <v>281267.71024391003</v>
      </c>
      <c r="KA25" s="4">
        <v>17.053233333333299</v>
      </c>
      <c r="KB25" s="4">
        <v>826.96293476119001</v>
      </c>
      <c r="KC25" s="4">
        <v>2.9401275178158998E-3</v>
      </c>
      <c r="KD25" s="4">
        <v>4.2160412790170101</v>
      </c>
      <c r="KE25" s="4">
        <f>IF(KD25&lt;KD$35,"LOW",IF(KD25&gt;KD$36,"HIGH",KD25))</f>
        <v>4.2160412790170101</v>
      </c>
      <c r="KF25" s="4"/>
      <c r="KG25" s="4">
        <v>107.93065674283601</v>
      </c>
      <c r="KH25" s="4"/>
      <c r="KI25" s="4"/>
      <c r="KJ25" s="4"/>
      <c r="KK25" s="4"/>
      <c r="KL25" s="4"/>
      <c r="KM25" s="4"/>
      <c r="KN25" s="4">
        <v>17.155049999999999</v>
      </c>
      <c r="KO25" s="4">
        <v>281267.71024391003</v>
      </c>
      <c r="KP25" s="4">
        <v>19.0139833333333</v>
      </c>
      <c r="KQ25" s="4">
        <v>1536.00111981133</v>
      </c>
      <c r="KR25" s="4">
        <v>5.4609934374597602E-3</v>
      </c>
      <c r="KS25" s="4">
        <v>3.4314186805068401</v>
      </c>
      <c r="KT25" s="4">
        <f>IF(KS25&lt;KS$35,"LOW",IF(KS25&gt;KS$36,"HIGH",KS25))</f>
        <v>3.4314186805068401</v>
      </c>
      <c r="KU25" s="4"/>
      <c r="KV25" s="4">
        <v>87.844318220975097</v>
      </c>
      <c r="KW25" s="4"/>
      <c r="KX25" s="4"/>
      <c r="KY25" s="4"/>
      <c r="KZ25" s="4"/>
      <c r="LA25" s="4"/>
      <c r="LB25" s="4"/>
      <c r="LC25" s="4">
        <v>17.155049999999999</v>
      </c>
      <c r="LD25" s="4">
        <v>281267.71024391003</v>
      </c>
      <c r="LE25" s="4">
        <v>19.417449999999999</v>
      </c>
      <c r="LF25" s="4">
        <v>1468.84250000001</v>
      </c>
      <c r="LG25" s="4">
        <v>5.2222222690484297E-3</v>
      </c>
      <c r="LH25" s="4">
        <v>3.3427214324711501</v>
      </c>
      <c r="LI25" s="4">
        <f>IF(LH25&lt;LH$35,"LOW",IF(LH25&gt;LH$36,"HIGH",LH25))</f>
        <v>3.3427214324711501</v>
      </c>
      <c r="LJ25" s="4"/>
      <c r="LK25" s="4">
        <v>85.573668671261402</v>
      </c>
      <c r="LL25" s="4"/>
      <c r="LM25" s="4"/>
      <c r="LN25" s="4"/>
      <c r="LO25" s="4"/>
      <c r="LP25" s="4"/>
      <c r="LQ25" s="4"/>
      <c r="LR25" s="4">
        <v>17.155049999999999</v>
      </c>
      <c r="LS25" s="4">
        <v>281267.71024391003</v>
      </c>
    </row>
    <row r="26" spans="1:331" x14ac:dyDescent="0.2">
      <c r="A26" s="2"/>
      <c r="B26" s="2"/>
      <c r="C26" s="2" t="s">
        <v>69</v>
      </c>
      <c r="D26" s="2" t="s">
        <v>85</v>
      </c>
      <c r="E26" s="2" t="s">
        <v>7</v>
      </c>
      <c r="F26" s="2" t="s">
        <v>134</v>
      </c>
      <c r="G26" s="4">
        <v>4.99278333333333</v>
      </c>
      <c r="H26" s="4">
        <v>0</v>
      </c>
      <c r="I26" s="4">
        <v>0</v>
      </c>
      <c r="J26" s="4"/>
      <c r="K26" s="4"/>
      <c r="L26" s="4">
        <v>4.95813333333333</v>
      </c>
      <c r="M26" s="4">
        <v>510954.55396484502</v>
      </c>
      <c r="N26" s="4" t="s">
        <v>57</v>
      </c>
      <c r="O26" s="4" t="s">
        <v>57</v>
      </c>
      <c r="P26" s="4" t="s">
        <v>57</v>
      </c>
      <c r="Q26" s="4"/>
      <c r="R26" s="4"/>
      <c r="S26" s="4">
        <v>10.0560166666667</v>
      </c>
      <c r="T26" s="4">
        <v>399114.28780281602</v>
      </c>
      <c r="U26" s="4">
        <v>10.0560166666667</v>
      </c>
      <c r="V26" s="4">
        <v>0</v>
      </c>
      <c r="W26" s="4">
        <v>0</v>
      </c>
      <c r="X26" s="4" t="s">
        <v>57</v>
      </c>
      <c r="Y26" s="4" t="s">
        <v>57</v>
      </c>
      <c r="Z26" s="4">
        <v>10.0560166666667</v>
      </c>
      <c r="AA26" s="4">
        <v>399114.28780281602</v>
      </c>
      <c r="AB26" s="4" t="s">
        <v>57</v>
      </c>
      <c r="AC26" s="4" t="s">
        <v>57</v>
      </c>
      <c r="AD26" s="4" t="s">
        <v>57</v>
      </c>
      <c r="AE26" s="4"/>
      <c r="AF26" s="4"/>
      <c r="AG26" s="4">
        <v>10.0560166666667</v>
      </c>
      <c r="AH26" s="4">
        <v>399114.28780281602</v>
      </c>
      <c r="AI26" s="4">
        <v>12.743499999999999</v>
      </c>
      <c r="AJ26" s="4">
        <v>0</v>
      </c>
      <c r="AK26" s="4">
        <v>0</v>
      </c>
      <c r="AL26" s="4"/>
      <c r="AM26" s="4"/>
      <c r="AN26" s="4">
        <v>14.470466666666701</v>
      </c>
      <c r="AO26" s="4">
        <v>371442.54560009303</v>
      </c>
      <c r="AP26" s="4">
        <v>14.470466666666701</v>
      </c>
      <c r="AQ26" s="4">
        <v>0</v>
      </c>
      <c r="AR26" s="4">
        <v>0</v>
      </c>
      <c r="AS26" s="4"/>
      <c r="AT26" s="4"/>
      <c r="AU26" s="4">
        <v>14.470466666666701</v>
      </c>
      <c r="AV26" s="4">
        <v>371442.54560009303</v>
      </c>
      <c r="AW26" s="4">
        <v>4.99278333333333</v>
      </c>
      <c r="AX26" s="4">
        <v>5990.9197389443298</v>
      </c>
      <c r="AY26" s="4">
        <v>1.17249561481676E-2</v>
      </c>
      <c r="AZ26" s="4">
        <v>11.0669190767291</v>
      </c>
      <c r="BA26" s="4">
        <f>IF(AZ26&lt;AZ$35,"LOW",IF(AZ26&gt;AZ$36,"HIGH",AZ26))</f>
        <v>11.0669190767291</v>
      </c>
      <c r="BB26" s="4"/>
      <c r="BC26" s="4"/>
      <c r="BD26" s="4">
        <v>88.535352613833098</v>
      </c>
      <c r="BE26" s="4"/>
      <c r="BF26" s="4"/>
      <c r="BG26" s="4"/>
      <c r="BH26" s="4"/>
      <c r="BI26" s="4"/>
      <c r="BJ26" s="4"/>
      <c r="BK26" s="4">
        <v>4.95813333333333</v>
      </c>
      <c r="BL26" s="4">
        <v>510954.55396484502</v>
      </c>
      <c r="BM26" s="4">
        <v>6.0497333333333296</v>
      </c>
      <c r="BN26" s="4">
        <v>3644.1555880666901</v>
      </c>
      <c r="BO26" s="4">
        <v>7.1320542302426102E-3</v>
      </c>
      <c r="BP26" s="4">
        <v>11.1670731600599</v>
      </c>
      <c r="BQ26" s="4">
        <f>IF(BP26&lt;BP$35,"LOW",IF(BP26&gt;BP$36,"HIGH",BP26))</f>
        <v>11.1670731600599</v>
      </c>
      <c r="BR26" s="4"/>
      <c r="BS26" s="4"/>
      <c r="BT26" s="4">
        <v>89.336585280479198</v>
      </c>
      <c r="BU26" s="4"/>
      <c r="BV26" s="4"/>
      <c r="BW26" s="4"/>
      <c r="BX26" s="4"/>
      <c r="BY26" s="4"/>
      <c r="BZ26" s="4"/>
      <c r="CA26" s="4">
        <v>4.95813333333333</v>
      </c>
      <c r="CB26" s="4">
        <v>510954.55396484502</v>
      </c>
      <c r="CC26" s="4">
        <v>6.1957666666666702</v>
      </c>
      <c r="CD26" s="4">
        <v>3182.94326713705</v>
      </c>
      <c r="CE26" s="4">
        <v>6.2294058100440097E-3</v>
      </c>
      <c r="CF26" s="4">
        <v>12.4050766159187</v>
      </c>
      <c r="CG26" s="4">
        <f>IF(CF26&lt;CF$35,"LOW",IF(CF26&gt;CF$36,"HIGH",CF26))</f>
        <v>12.4050766159187</v>
      </c>
      <c r="CH26" s="4"/>
      <c r="CI26" s="4"/>
      <c r="CJ26" s="4">
        <v>99.240612927349801</v>
      </c>
      <c r="CK26" s="4"/>
      <c r="CL26" s="4"/>
      <c r="CM26" s="4"/>
      <c r="CN26" s="4"/>
      <c r="CO26" s="4"/>
      <c r="CP26" s="4"/>
      <c r="CQ26" s="4">
        <v>4.95813333333333</v>
      </c>
      <c r="CR26" s="4">
        <v>510954.55396484502</v>
      </c>
      <c r="CS26" s="4">
        <v>7.4448499999999997</v>
      </c>
      <c r="CT26" s="4">
        <v>3333.2422826811999</v>
      </c>
      <c r="CU26" s="4">
        <v>1.3076809140061501E-2</v>
      </c>
      <c r="CV26" s="4">
        <v>11.867665186793801</v>
      </c>
      <c r="CW26" s="4">
        <f>IF(CV26&lt;CV$35,"LOW",IF(CV26&gt;CV$36,"HIGH",CV26))</f>
        <v>11.867665186793801</v>
      </c>
      <c r="CX26" s="4"/>
      <c r="CY26" s="4"/>
      <c r="CZ26" s="4">
        <v>94.941321494350206</v>
      </c>
      <c r="DA26" s="4"/>
      <c r="DB26" s="4"/>
      <c r="DC26" s="4"/>
      <c r="DD26" s="4"/>
      <c r="DE26" s="4"/>
      <c r="DF26" s="4"/>
      <c r="DG26" s="4">
        <v>7.6716666666666704</v>
      </c>
      <c r="DH26" s="4">
        <v>254897.218960673</v>
      </c>
      <c r="DI26" s="4">
        <v>7.72258333333333</v>
      </c>
      <c r="DJ26" s="4">
        <v>3180.7155384615598</v>
      </c>
      <c r="DK26" s="4">
        <v>1.2478423858175901E-2</v>
      </c>
      <c r="DL26" s="4">
        <v>11.772158846573401</v>
      </c>
      <c r="DM26" s="4">
        <f>IF(DL26&lt;DL$35,"LOW",IF(DL26&gt;DL$36,"HIGH",DL26))</f>
        <v>11.772158846573401</v>
      </c>
      <c r="DN26" s="4"/>
      <c r="DO26" s="4"/>
      <c r="DP26" s="4">
        <v>94.177270772587505</v>
      </c>
      <c r="DQ26" s="4"/>
      <c r="DR26" s="4"/>
      <c r="DS26" s="4"/>
      <c r="DT26" s="4"/>
      <c r="DU26" s="4"/>
      <c r="DV26" s="4"/>
      <c r="DW26" s="4">
        <v>7.6716666666666704</v>
      </c>
      <c r="DX26" s="4">
        <v>254897.218960673</v>
      </c>
      <c r="DY26" s="4">
        <v>8.5696833333333302</v>
      </c>
      <c r="DZ26" s="4">
        <v>3596.20096153847</v>
      </c>
      <c r="EA26" s="4">
        <v>1.4108435455678E-2</v>
      </c>
      <c r="EB26" s="4">
        <v>11.897192062038799</v>
      </c>
      <c r="EC26" s="4">
        <f>IF(EB26&lt;EB$35,"LOW",IF(EB26&gt;EB$36,"HIGH",EB26))</f>
        <v>11.897192062038799</v>
      </c>
      <c r="ED26" s="4"/>
      <c r="EE26" s="4">
        <v>95.177536496310296</v>
      </c>
      <c r="EF26" s="4"/>
      <c r="EG26" s="4"/>
      <c r="EH26" s="4"/>
      <c r="EI26" s="4"/>
      <c r="EJ26" s="4"/>
      <c r="EK26" s="4"/>
      <c r="EL26" s="4">
        <v>7.6716666666666704</v>
      </c>
      <c r="EM26" s="4">
        <v>254897.218960673</v>
      </c>
      <c r="EN26" s="4">
        <v>8.7548499999999994</v>
      </c>
      <c r="EO26" s="4">
        <v>0</v>
      </c>
      <c r="EP26" s="4">
        <v>0</v>
      </c>
      <c r="EQ26" s="4">
        <v>93.368584965426706</v>
      </c>
      <c r="ER26" s="4" t="str">
        <f>IF(EQ26&lt;EQ$35,"LOW",IF(EQ26&gt;EQ$36,"HIGH",EQ26))</f>
        <v>LOW</v>
      </c>
      <c r="ES26" s="4"/>
      <c r="ET26" s="4">
        <v>746.94867972341399</v>
      </c>
      <c r="EU26" s="4"/>
      <c r="EV26" s="4"/>
      <c r="EW26" s="4"/>
      <c r="EX26" s="4"/>
      <c r="EY26" s="4"/>
      <c r="EZ26" s="4"/>
      <c r="FA26" s="4">
        <v>10.0560166666667</v>
      </c>
      <c r="FB26" s="4">
        <v>399114.28780281602</v>
      </c>
      <c r="FC26" s="4">
        <v>9.8938833333333296</v>
      </c>
      <c r="FD26" s="4">
        <v>356.23643634561603</v>
      </c>
      <c r="FE26" s="4">
        <v>8.9256748563613204E-4</v>
      </c>
      <c r="FF26" s="4">
        <v>14.5289023594016</v>
      </c>
      <c r="FG26" s="4">
        <f>IF(FF26&lt;FF$35,"LOW",IF(FF26&gt;FF$36,"HIGH",FF26))</f>
        <v>14.5289023594016</v>
      </c>
      <c r="FH26" s="4"/>
      <c r="FI26" s="4">
        <v>116.231218875213</v>
      </c>
      <c r="FJ26" s="4"/>
      <c r="FK26" s="4"/>
      <c r="FL26" s="4"/>
      <c r="FM26" s="4"/>
      <c r="FN26" s="4"/>
      <c r="FO26" s="4"/>
      <c r="FP26" s="4">
        <v>10.0560166666667</v>
      </c>
      <c r="FQ26" s="4">
        <v>399114.28780281602</v>
      </c>
      <c r="FR26" s="4">
        <v>10.093083333333301</v>
      </c>
      <c r="FS26" s="4">
        <v>5534.1184999999696</v>
      </c>
      <c r="FT26" s="4">
        <v>1.3865999462124299E-2</v>
      </c>
      <c r="FU26" s="4">
        <v>13.6190634509188</v>
      </c>
      <c r="FV26" s="4">
        <f>IF(FU26&lt;FU$35,"LOW",IF(FU26&gt;FU$36,"HIGH",FU26))</f>
        <v>13.6190634509188</v>
      </c>
      <c r="FW26" s="4"/>
      <c r="FX26" s="4">
        <v>108.952507607351</v>
      </c>
      <c r="FY26" s="4"/>
      <c r="FZ26" s="4"/>
      <c r="GA26" s="4"/>
      <c r="GB26" s="4"/>
      <c r="GC26" s="4"/>
      <c r="GD26" s="4"/>
      <c r="GE26" s="4">
        <v>10.0560166666667</v>
      </c>
      <c r="GF26" s="4">
        <v>399114.28780281602</v>
      </c>
      <c r="GG26" s="4">
        <v>10.181100000000001</v>
      </c>
      <c r="GH26" s="4">
        <v>3414.7703077409401</v>
      </c>
      <c r="GI26" s="4">
        <v>8.55587086731412E-3</v>
      </c>
      <c r="GJ26" s="4">
        <v>12.552459399990401</v>
      </c>
      <c r="GK26" s="4">
        <f>IF(GJ26&lt;GJ$35,"LOW",IF(GJ26&gt;GJ$36,"HIGH",GJ26))</f>
        <v>12.552459399990401</v>
      </c>
      <c r="GL26" s="4"/>
      <c r="GM26" s="4">
        <v>100.41967519992301</v>
      </c>
      <c r="GN26" s="4"/>
      <c r="GO26" s="4"/>
      <c r="GP26" s="4"/>
      <c r="GQ26" s="4"/>
      <c r="GR26" s="4"/>
      <c r="GS26" s="4"/>
      <c r="GT26" s="4">
        <v>10.0560166666667</v>
      </c>
      <c r="GU26" s="4">
        <v>399114.28780281602</v>
      </c>
      <c r="GV26" s="4">
        <v>12.024900000000001</v>
      </c>
      <c r="GW26" s="4">
        <v>4603.9392605421699</v>
      </c>
      <c r="GX26" s="4">
        <v>1.2394754761073899E-2</v>
      </c>
      <c r="GY26" s="4">
        <v>12.9688618274378</v>
      </c>
      <c r="GZ26" s="4">
        <f>IF(GY26&lt;GY$35,"LOW",IF(GY26&gt;GY$36,"HIGH",GY26))</f>
        <v>12.9688618274378</v>
      </c>
      <c r="HA26" s="4"/>
      <c r="HB26" s="4">
        <v>103.75089461950201</v>
      </c>
      <c r="HC26" s="4"/>
      <c r="HD26" s="4"/>
      <c r="HE26" s="4"/>
      <c r="HF26" s="4"/>
      <c r="HG26" s="4"/>
      <c r="HH26" s="4"/>
      <c r="HI26" s="4">
        <v>14.470466666666701</v>
      </c>
      <c r="HJ26" s="4">
        <v>371442.54560009303</v>
      </c>
      <c r="HK26" s="4">
        <v>12.372350000000001</v>
      </c>
      <c r="HL26" s="4">
        <v>4798.2007298308399</v>
      </c>
      <c r="HM26" s="4">
        <v>1.2917746732752399E-2</v>
      </c>
      <c r="HN26" s="4">
        <v>13.581024793780299</v>
      </c>
      <c r="HO26" s="4">
        <f>IF(HN26&lt;HN$35,"LOW",IF(HN26&gt;HN$36,"HIGH",HN26))</f>
        <v>13.581024793780299</v>
      </c>
      <c r="HP26" s="4"/>
      <c r="HQ26" s="4">
        <v>108.648198350242</v>
      </c>
      <c r="HR26" s="4"/>
      <c r="HS26" s="4"/>
      <c r="HT26" s="4"/>
      <c r="HU26" s="4"/>
      <c r="HV26" s="4"/>
      <c r="HW26" s="4"/>
      <c r="HX26" s="4">
        <v>14.470466666666701</v>
      </c>
      <c r="HY26" s="4">
        <v>371442.54560009303</v>
      </c>
      <c r="HZ26" s="4" t="s">
        <v>57</v>
      </c>
      <c r="IA26" s="4" t="s">
        <v>57</v>
      </c>
      <c r="IB26" s="4" t="s">
        <v>57</v>
      </c>
      <c r="IC26" s="4" t="s">
        <v>57</v>
      </c>
      <c r="ID26" s="4" t="s">
        <v>57</v>
      </c>
      <c r="IE26" s="4" t="s">
        <v>57</v>
      </c>
      <c r="IF26" s="4">
        <v>10.0560166666667</v>
      </c>
      <c r="IG26" s="4">
        <v>399114.28780281602</v>
      </c>
      <c r="IH26" s="4">
        <v>14.4591666666667</v>
      </c>
      <c r="II26" s="4">
        <v>4366.86793650663</v>
      </c>
      <c r="IJ26" s="4">
        <v>1.17565098242896E-2</v>
      </c>
      <c r="IK26" s="4">
        <v>13.052517885058601</v>
      </c>
      <c r="IL26" s="4">
        <f>IF(IK26&lt;IK$35,"LOW",IF(IK26&gt;IK$36,"HIGH",IK26))</f>
        <v>13.052517885058601</v>
      </c>
      <c r="IM26" s="4"/>
      <c r="IN26" s="4">
        <v>104.420143080469</v>
      </c>
      <c r="IO26" s="4"/>
      <c r="IP26" s="4"/>
      <c r="IQ26" s="4"/>
      <c r="IR26" s="4"/>
      <c r="IS26" s="4"/>
      <c r="IT26" s="4"/>
      <c r="IU26" s="4">
        <v>14.470466666666701</v>
      </c>
      <c r="IV26" s="4">
        <v>371442.54560009303</v>
      </c>
      <c r="IW26" s="4">
        <v>14.5232666666667</v>
      </c>
      <c r="IX26" s="4">
        <v>4976.23896530191</v>
      </c>
      <c r="IY26" s="4">
        <v>1.33970624104528E-2</v>
      </c>
      <c r="IZ26" s="4">
        <v>12.744493263243299</v>
      </c>
      <c r="JA26" s="4">
        <f>IF(IZ26&lt;IZ$35,"LOW",IF(IZ26&gt;IZ$36,"HIGH",IZ26))</f>
        <v>12.744493263243299</v>
      </c>
      <c r="JB26" s="4"/>
      <c r="JC26" s="4">
        <v>101.955946105946</v>
      </c>
      <c r="JD26" s="4"/>
      <c r="JE26" s="4"/>
      <c r="JF26" s="4"/>
      <c r="JG26" s="4"/>
      <c r="JH26" s="4"/>
      <c r="JI26" s="4"/>
      <c r="JJ26" s="4">
        <v>14.470466666666701</v>
      </c>
      <c r="JK26" s="4">
        <v>371442.54560009303</v>
      </c>
      <c r="JL26" s="4">
        <v>16.476466666666699</v>
      </c>
      <c r="JM26" s="4">
        <v>7483.4930000001004</v>
      </c>
      <c r="JN26" s="4">
        <v>2.5406974165387598E-2</v>
      </c>
      <c r="JO26" s="4">
        <v>12.275718595004101</v>
      </c>
      <c r="JP26" s="4">
        <f>IF(JO26&lt;JO$35,"LOW",IF(JO26&gt;JO$36,"HIGH",JO26))</f>
        <v>12.275718595004101</v>
      </c>
      <c r="JQ26" s="4"/>
      <c r="JR26" s="4">
        <v>98.205748760032407</v>
      </c>
      <c r="JS26" s="4"/>
      <c r="JT26" s="4"/>
      <c r="JU26" s="4"/>
      <c r="JV26" s="4"/>
      <c r="JW26" s="4"/>
      <c r="JX26" s="4"/>
      <c r="JY26" s="4">
        <v>17.155200000000001</v>
      </c>
      <c r="JZ26" s="4">
        <v>294544.83447285101</v>
      </c>
      <c r="KA26" s="4">
        <v>17.049616666666701</v>
      </c>
      <c r="KB26" s="4">
        <v>2679.4316762816602</v>
      </c>
      <c r="KC26" s="4">
        <v>9.0968550885540105E-3</v>
      </c>
      <c r="KD26" s="4">
        <v>12.173689597689799</v>
      </c>
      <c r="KE26" s="4">
        <f>IF(KD26&lt;KD$35,"LOW",IF(KD26&gt;KD$36,"HIGH",KD26))</f>
        <v>12.173689597689799</v>
      </c>
      <c r="KF26" s="4"/>
      <c r="KG26" s="4">
        <v>97.389516781517997</v>
      </c>
      <c r="KH26" s="4"/>
      <c r="KI26" s="4"/>
      <c r="KJ26" s="4"/>
      <c r="KK26" s="4"/>
      <c r="KL26" s="4"/>
      <c r="KM26" s="4"/>
      <c r="KN26" s="4">
        <v>17.155200000000001</v>
      </c>
      <c r="KO26" s="4">
        <v>294544.83447285101</v>
      </c>
      <c r="KP26" s="4">
        <v>18.9990666666667</v>
      </c>
      <c r="KQ26" s="4">
        <v>5028.3584658165601</v>
      </c>
      <c r="KR26" s="4">
        <v>1.7071623322866401E-2</v>
      </c>
      <c r="KS26" s="4">
        <v>12.5176985154406</v>
      </c>
      <c r="KT26" s="4">
        <f>IF(KS26&lt;KS$35,"LOW",IF(KS26&gt;KS$36,"HIGH",KS26))</f>
        <v>12.5176985154406</v>
      </c>
      <c r="KU26" s="4"/>
      <c r="KV26" s="4">
        <v>100.141588123525</v>
      </c>
      <c r="KW26" s="4"/>
      <c r="KX26" s="4"/>
      <c r="KY26" s="4"/>
      <c r="KZ26" s="4"/>
      <c r="LA26" s="4"/>
      <c r="LB26" s="4"/>
      <c r="LC26" s="4">
        <v>17.155200000000001</v>
      </c>
      <c r="LD26" s="4">
        <v>294544.83447285101</v>
      </c>
      <c r="LE26" s="4">
        <v>19.406300000000002</v>
      </c>
      <c r="LF26" s="4">
        <v>4841.0630000000401</v>
      </c>
      <c r="LG26" s="4">
        <v>1.64357423163238E-2</v>
      </c>
      <c r="LH26" s="4">
        <v>12.5611877587423</v>
      </c>
      <c r="LI26" s="4">
        <f>IF(LH26&lt;LH$35,"LOW",IF(LH26&gt;LH$36,"HIGH",LH26))</f>
        <v>12.5611877587423</v>
      </c>
      <c r="LJ26" s="4"/>
      <c r="LK26" s="4">
        <v>100.48950206993899</v>
      </c>
      <c r="LL26" s="4"/>
      <c r="LM26" s="4"/>
      <c r="LN26" s="4"/>
      <c r="LO26" s="4"/>
      <c r="LP26" s="4"/>
      <c r="LQ26" s="4"/>
      <c r="LR26" s="4">
        <v>17.155200000000001</v>
      </c>
      <c r="LS26" s="4">
        <v>294544.83447285101</v>
      </c>
    </row>
    <row r="27" spans="1:331" x14ac:dyDescent="0.2">
      <c r="A27" s="2"/>
      <c r="B27" s="2"/>
      <c r="C27" s="2" t="s">
        <v>119</v>
      </c>
      <c r="D27" s="2" t="s">
        <v>93</v>
      </c>
      <c r="E27" s="2" t="s">
        <v>7</v>
      </c>
      <c r="F27" s="2" t="s">
        <v>133</v>
      </c>
      <c r="G27" s="4">
        <v>4.9878666666666698</v>
      </c>
      <c r="H27" s="4">
        <v>0</v>
      </c>
      <c r="I27" s="4">
        <v>0</v>
      </c>
      <c r="J27" s="4"/>
      <c r="K27" s="4"/>
      <c r="L27" s="4">
        <v>4.9581666666666697</v>
      </c>
      <c r="M27" s="4">
        <v>474733.677239232</v>
      </c>
      <c r="N27" s="4" t="s">
        <v>57</v>
      </c>
      <c r="O27" s="4" t="s">
        <v>57</v>
      </c>
      <c r="P27" s="4" t="s">
        <v>57</v>
      </c>
      <c r="Q27" s="4"/>
      <c r="R27" s="4"/>
      <c r="S27" s="4">
        <v>10.0514333333333</v>
      </c>
      <c r="T27" s="4">
        <v>376589.48759896797</v>
      </c>
      <c r="U27" s="4">
        <v>10.0514333333333</v>
      </c>
      <c r="V27" s="4">
        <v>0</v>
      </c>
      <c r="W27" s="4">
        <v>0</v>
      </c>
      <c r="X27" s="4" t="s">
        <v>57</v>
      </c>
      <c r="Y27" s="4" t="s">
        <v>57</v>
      </c>
      <c r="Z27" s="4">
        <v>10.0514333333333</v>
      </c>
      <c r="AA27" s="4">
        <v>376589.48759896797</v>
      </c>
      <c r="AB27" s="4" t="s">
        <v>57</v>
      </c>
      <c r="AC27" s="4" t="s">
        <v>57</v>
      </c>
      <c r="AD27" s="4" t="s">
        <v>57</v>
      </c>
      <c r="AE27" s="4"/>
      <c r="AF27" s="4"/>
      <c r="AG27" s="4">
        <v>10.0514333333333</v>
      </c>
      <c r="AH27" s="4">
        <v>376589.48759896797</v>
      </c>
      <c r="AI27" s="4">
        <v>12.736000000000001</v>
      </c>
      <c r="AJ27" s="4">
        <v>40.460115384616003</v>
      </c>
      <c r="AK27" s="4">
        <v>1.19321084591196E-4</v>
      </c>
      <c r="AL27" s="4"/>
      <c r="AM27" s="4"/>
      <c r="AN27" s="4">
        <v>14.4705166666667</v>
      </c>
      <c r="AO27" s="4">
        <v>339086.051080039</v>
      </c>
      <c r="AP27" s="4">
        <v>14.4705166666667</v>
      </c>
      <c r="AQ27" s="4">
        <v>0</v>
      </c>
      <c r="AR27" s="4">
        <v>0</v>
      </c>
      <c r="AS27" s="4"/>
      <c r="AT27" s="4"/>
      <c r="AU27" s="4">
        <v>14.4705166666667</v>
      </c>
      <c r="AV27" s="4">
        <v>339086.051080039</v>
      </c>
      <c r="AW27" s="4">
        <v>4.9878666666666698</v>
      </c>
      <c r="AX27" s="4">
        <v>11206.3179002489</v>
      </c>
      <c r="AY27" s="4">
        <v>2.36054833215502E-2</v>
      </c>
      <c r="AZ27" s="4">
        <v>24.6836154706663</v>
      </c>
      <c r="BA27" s="4">
        <f>IF(AZ27&lt;AZ$35,"LOW",IF(AZ27&gt;AZ$36,"HIGH",AZ27))</f>
        <v>24.6836154706663</v>
      </c>
      <c r="BB27" s="4"/>
      <c r="BC27" s="4"/>
      <c r="BD27" s="4">
        <v>98.734461882665101</v>
      </c>
      <c r="BE27" s="4"/>
      <c r="BF27" s="4"/>
      <c r="BG27" s="4"/>
      <c r="BH27" s="4"/>
      <c r="BI27" s="4"/>
      <c r="BJ27" s="4"/>
      <c r="BK27" s="4">
        <v>4.9581666666666697</v>
      </c>
      <c r="BL27" s="4">
        <v>474733.677239232</v>
      </c>
      <c r="BM27" s="4">
        <v>6.0497666666666703</v>
      </c>
      <c r="BN27" s="4">
        <v>6693.1987636986296</v>
      </c>
      <c r="BO27" s="4">
        <v>1.4098849701631199E-2</v>
      </c>
      <c r="BP27" s="4">
        <v>24.335338696570599</v>
      </c>
      <c r="BQ27" s="4">
        <f>IF(BP27&lt;BP$35,"LOW",IF(BP27&gt;BP$36,"HIGH",BP27))</f>
        <v>24.335338696570599</v>
      </c>
      <c r="BR27" s="4"/>
      <c r="BS27" s="4"/>
      <c r="BT27" s="4">
        <v>97.341354786282295</v>
      </c>
      <c r="BU27" s="4"/>
      <c r="BV27" s="4"/>
      <c r="BW27" s="4"/>
      <c r="BX27" s="4"/>
      <c r="BY27" s="4"/>
      <c r="BZ27" s="4"/>
      <c r="CA27" s="4">
        <v>4.9581666666666697</v>
      </c>
      <c r="CB27" s="4">
        <v>474733.677239232</v>
      </c>
      <c r="CC27" s="4">
        <v>6.1933333333333298</v>
      </c>
      <c r="CD27" s="4">
        <v>5790.4489148991597</v>
      </c>
      <c r="CE27" s="4">
        <v>1.2197257520412201E-2</v>
      </c>
      <c r="CF27" s="4">
        <v>24.196000370020201</v>
      </c>
      <c r="CG27" s="4">
        <f>IF(CF27&lt;CF$35,"LOW",IF(CF27&gt;CF$36,"HIGH",CF27))</f>
        <v>24.196000370020201</v>
      </c>
      <c r="CH27" s="4"/>
      <c r="CI27" s="4"/>
      <c r="CJ27" s="4">
        <v>96.784001480080903</v>
      </c>
      <c r="CK27" s="4"/>
      <c r="CL27" s="4"/>
      <c r="CM27" s="4"/>
      <c r="CN27" s="4"/>
      <c r="CO27" s="4"/>
      <c r="CP27" s="4"/>
      <c r="CQ27" s="4">
        <v>4.9581666666666697</v>
      </c>
      <c r="CR27" s="4">
        <v>474733.677239232</v>
      </c>
      <c r="CS27" s="4">
        <v>7.4402666666666697</v>
      </c>
      <c r="CT27" s="4">
        <v>5974.4815404538003</v>
      </c>
      <c r="CU27" s="4">
        <v>2.5334981194353699E-2</v>
      </c>
      <c r="CV27" s="4">
        <v>23.128982306545499</v>
      </c>
      <c r="CW27" s="4">
        <f>IF(CV27&lt;CV$35,"LOW",IF(CV27&gt;CV$36,"HIGH",CV27))</f>
        <v>23.128982306545499</v>
      </c>
      <c r="CX27" s="4"/>
      <c r="CY27" s="4"/>
      <c r="CZ27" s="4">
        <v>92.515929226181996</v>
      </c>
      <c r="DA27" s="4"/>
      <c r="DB27" s="4"/>
      <c r="DC27" s="4"/>
      <c r="DD27" s="4"/>
      <c r="DE27" s="4"/>
      <c r="DF27" s="4"/>
      <c r="DG27" s="4">
        <v>7.6670833333333297</v>
      </c>
      <c r="DH27" s="4">
        <v>235819.45826686901</v>
      </c>
      <c r="DI27" s="4">
        <v>7.718</v>
      </c>
      <c r="DJ27" s="4">
        <v>5531.5858236603799</v>
      </c>
      <c r="DK27" s="4">
        <v>2.34568676576319E-2</v>
      </c>
      <c r="DL27" s="4">
        <v>24.3584691732739</v>
      </c>
      <c r="DM27" s="4">
        <f>IF(DL27&lt;DL$35,"LOW",IF(DL27&gt;DL$36,"HIGH",DL27))</f>
        <v>24.3584691732739</v>
      </c>
      <c r="DN27" s="4"/>
      <c r="DO27" s="4"/>
      <c r="DP27" s="4">
        <v>97.433876693095598</v>
      </c>
      <c r="DQ27" s="4"/>
      <c r="DR27" s="4"/>
      <c r="DS27" s="4"/>
      <c r="DT27" s="4"/>
      <c r="DU27" s="4"/>
      <c r="DV27" s="4"/>
      <c r="DW27" s="4">
        <v>7.6670833333333297</v>
      </c>
      <c r="DX27" s="4">
        <v>235819.45826686901</v>
      </c>
      <c r="DY27" s="4">
        <v>8.5650999999999993</v>
      </c>
      <c r="DZ27" s="4">
        <v>6116.5661703965197</v>
      </c>
      <c r="EA27" s="4">
        <v>2.5937495639035101E-2</v>
      </c>
      <c r="EB27" s="4">
        <v>23.629668785744801</v>
      </c>
      <c r="EC27" s="4">
        <f>IF(EB27&lt;EB$35,"LOW",IF(EB27&gt;EB$36,"HIGH",EB27))</f>
        <v>23.629668785744801</v>
      </c>
      <c r="ED27" s="4"/>
      <c r="EE27" s="4">
        <v>94.518675142979106</v>
      </c>
      <c r="EF27" s="4"/>
      <c r="EG27" s="4"/>
      <c r="EH27" s="4"/>
      <c r="EI27" s="4"/>
      <c r="EJ27" s="4"/>
      <c r="EK27" s="4"/>
      <c r="EL27" s="4">
        <v>7.6670833333333297</v>
      </c>
      <c r="EM27" s="4">
        <v>235819.45826686901</v>
      </c>
      <c r="EN27" s="4">
        <v>8.7919166666666708</v>
      </c>
      <c r="EO27" s="4">
        <v>0</v>
      </c>
      <c r="EP27" s="4">
        <v>0</v>
      </c>
      <c r="EQ27" s="4">
        <v>93.368584965426706</v>
      </c>
      <c r="ER27" s="4" t="str">
        <f>IF(EQ27&lt;EQ$35,"LOW",IF(EQ27&gt;EQ$36,"HIGH",EQ27))</f>
        <v>LOW</v>
      </c>
      <c r="ES27" s="4"/>
      <c r="ET27" s="4">
        <v>373.47433986170699</v>
      </c>
      <c r="EU27" s="4"/>
      <c r="EV27" s="4"/>
      <c r="EW27" s="4"/>
      <c r="EX27" s="4"/>
      <c r="EY27" s="4"/>
      <c r="EZ27" s="4"/>
      <c r="FA27" s="4">
        <v>10.0514333333333</v>
      </c>
      <c r="FB27" s="4">
        <v>376589.48759896797</v>
      </c>
      <c r="FC27" s="4">
        <v>9.8939166666666694</v>
      </c>
      <c r="FD27" s="4">
        <v>492.26350330248999</v>
      </c>
      <c r="FE27" s="4">
        <v>1.30716209430334E-3</v>
      </c>
      <c r="FF27" s="4">
        <v>27.0234337231092</v>
      </c>
      <c r="FG27" s="4">
        <f>IF(FF27&lt;FF$35,"LOW",IF(FF27&gt;FF$36,"HIGH",FF27))</f>
        <v>27.0234337231092</v>
      </c>
      <c r="FH27" s="4"/>
      <c r="FI27" s="4">
        <v>108.093734892437</v>
      </c>
      <c r="FJ27" s="4"/>
      <c r="FK27" s="4"/>
      <c r="FL27" s="4"/>
      <c r="FM27" s="4"/>
      <c r="FN27" s="4"/>
      <c r="FO27" s="4"/>
      <c r="FP27" s="4">
        <v>10.0514333333333</v>
      </c>
      <c r="FQ27" s="4">
        <v>376589.48759896797</v>
      </c>
      <c r="FR27" s="4">
        <v>10.0885</v>
      </c>
      <c r="FS27" s="4">
        <v>9109.6359999999804</v>
      </c>
      <c r="FT27" s="4">
        <v>2.4189830836969298E-2</v>
      </c>
      <c r="FU27" s="4">
        <v>23.539014198579999</v>
      </c>
      <c r="FV27" s="4">
        <f>IF(FU27&lt;FU$35,"LOW",IF(FU27&gt;FU$36,"HIGH",FU27))</f>
        <v>23.539014198579999</v>
      </c>
      <c r="FW27" s="4"/>
      <c r="FX27" s="4">
        <v>94.156056794320094</v>
      </c>
      <c r="FY27" s="4"/>
      <c r="FZ27" s="4"/>
      <c r="GA27" s="4"/>
      <c r="GB27" s="4"/>
      <c r="GC27" s="4"/>
      <c r="GD27" s="4"/>
      <c r="GE27" s="4">
        <v>10.0514333333333</v>
      </c>
      <c r="GF27" s="4">
        <v>376589.48759896797</v>
      </c>
      <c r="GG27" s="4">
        <v>10.181150000000001</v>
      </c>
      <c r="GH27" s="4">
        <v>5977.8461234800898</v>
      </c>
      <c r="GI27" s="4">
        <v>1.5873640450223998E-2</v>
      </c>
      <c r="GJ27" s="4">
        <v>23.101409694769099</v>
      </c>
      <c r="GK27" s="4">
        <f>IF(GJ27&lt;GJ$35,"LOW",IF(GJ27&gt;GJ$36,"HIGH",GJ27))</f>
        <v>23.101409694769099</v>
      </c>
      <c r="GL27" s="4"/>
      <c r="GM27" s="4">
        <v>92.405638779076497</v>
      </c>
      <c r="GN27" s="4"/>
      <c r="GO27" s="4"/>
      <c r="GP27" s="4"/>
      <c r="GQ27" s="4"/>
      <c r="GR27" s="4"/>
      <c r="GS27" s="4"/>
      <c r="GT27" s="4">
        <v>10.0514333333333</v>
      </c>
      <c r="GU27" s="4">
        <v>376589.48759896797</v>
      </c>
      <c r="GV27" s="4">
        <v>12.0203166666667</v>
      </c>
      <c r="GW27" s="4">
        <v>7196.8455416667803</v>
      </c>
      <c r="GX27" s="4">
        <v>2.1224245346406202E-2</v>
      </c>
      <c r="GY27" s="4">
        <v>23.208329908132701</v>
      </c>
      <c r="GZ27" s="4">
        <f>IF(GY27&lt;GY$35,"LOW",IF(GY27&gt;GY$36,"HIGH",GY27))</f>
        <v>23.208329908132701</v>
      </c>
      <c r="HA27" s="4"/>
      <c r="HB27" s="4">
        <v>92.833319632530603</v>
      </c>
      <c r="HC27" s="4"/>
      <c r="HD27" s="4"/>
      <c r="HE27" s="4"/>
      <c r="HF27" s="4"/>
      <c r="HG27" s="4"/>
      <c r="HH27" s="4"/>
      <c r="HI27" s="4">
        <v>14.4705166666667</v>
      </c>
      <c r="HJ27" s="4">
        <v>339086.051080039</v>
      </c>
      <c r="HK27" s="4">
        <v>12.3677666666667</v>
      </c>
      <c r="HL27" s="4">
        <v>7784.2717635393801</v>
      </c>
      <c r="HM27" s="4">
        <v>2.2956626315784202E-2</v>
      </c>
      <c r="HN27" s="4">
        <v>23.494771197424601</v>
      </c>
      <c r="HO27" s="4">
        <f>IF(HN27&lt;HN$35,"LOW",IF(HN27&gt;HN$36,"HIGH",HN27))</f>
        <v>23.494771197424601</v>
      </c>
      <c r="HP27" s="4"/>
      <c r="HQ27" s="4">
        <v>93.979084789698405</v>
      </c>
      <c r="HR27" s="4"/>
      <c r="HS27" s="4"/>
      <c r="HT27" s="4"/>
      <c r="HU27" s="4"/>
      <c r="HV27" s="4"/>
      <c r="HW27" s="4"/>
      <c r="HX27" s="4">
        <v>14.4705166666667</v>
      </c>
      <c r="HY27" s="4">
        <v>339086.051080039</v>
      </c>
      <c r="HZ27" s="4" t="s">
        <v>57</v>
      </c>
      <c r="IA27" s="4" t="s">
        <v>57</v>
      </c>
      <c r="IB27" s="4" t="s">
        <v>57</v>
      </c>
      <c r="IC27" s="4" t="s">
        <v>57</v>
      </c>
      <c r="ID27" s="4" t="s">
        <v>57</v>
      </c>
      <c r="IE27" s="4" t="s">
        <v>57</v>
      </c>
      <c r="IF27" s="4">
        <v>10.0514333333333</v>
      </c>
      <c r="IG27" s="4">
        <v>376589.48759896797</v>
      </c>
      <c r="IH27" s="4">
        <v>14.4554333333333</v>
      </c>
      <c r="II27" s="4">
        <v>6065.4925807357504</v>
      </c>
      <c r="IJ27" s="4">
        <v>1.78877679026202E-2</v>
      </c>
      <c r="IK27" s="4">
        <v>22.2054165263086</v>
      </c>
      <c r="IL27" s="4">
        <f>IF(IK27&lt;IK$35,"LOW",IF(IK27&gt;IK$36,"HIGH",IK27))</f>
        <v>22.2054165263086</v>
      </c>
      <c r="IM27" s="4"/>
      <c r="IN27" s="4">
        <v>88.8216661052343</v>
      </c>
      <c r="IO27" s="4"/>
      <c r="IP27" s="4"/>
      <c r="IQ27" s="4"/>
      <c r="IR27" s="4"/>
      <c r="IS27" s="4"/>
      <c r="IT27" s="4"/>
      <c r="IU27" s="4">
        <v>14.4705166666667</v>
      </c>
      <c r="IV27" s="4">
        <v>339086.051080039</v>
      </c>
      <c r="IW27" s="4">
        <v>14.5195333333333</v>
      </c>
      <c r="IX27" s="4">
        <v>7891.7554843053204</v>
      </c>
      <c r="IY27" s="4">
        <v>2.3273606977252299E-2</v>
      </c>
      <c r="IZ27" s="4">
        <v>23.3944087032319</v>
      </c>
      <c r="JA27" s="4">
        <f>IF(IZ27&lt;IZ$35,"LOW",IF(IZ27&gt;IZ$36,"HIGH",IZ27))</f>
        <v>23.3944087032319</v>
      </c>
      <c r="JB27" s="4"/>
      <c r="JC27" s="4">
        <v>93.577634812927599</v>
      </c>
      <c r="JD27" s="4"/>
      <c r="JE27" s="4"/>
      <c r="JF27" s="4"/>
      <c r="JG27" s="4"/>
      <c r="JH27" s="4"/>
      <c r="JI27" s="4"/>
      <c r="JJ27" s="4">
        <v>14.4705166666667</v>
      </c>
      <c r="JK27" s="4">
        <v>339086.051080039</v>
      </c>
      <c r="JL27" s="4">
        <v>16.472750000000001</v>
      </c>
      <c r="JM27" s="4">
        <v>11527.3914999999</v>
      </c>
      <c r="JN27" s="4">
        <v>4.3272395473842297E-2</v>
      </c>
      <c r="JO27" s="4">
        <v>21.223203860323601</v>
      </c>
      <c r="JP27" s="4">
        <f>IF(JO27&lt;JO$35,"LOW",IF(JO27&gt;JO$36,"HIGH",JO27))</f>
        <v>21.223203860323601</v>
      </c>
      <c r="JQ27" s="4"/>
      <c r="JR27" s="4">
        <v>84.892815441294601</v>
      </c>
      <c r="JS27" s="4"/>
      <c r="JT27" s="4"/>
      <c r="JU27" s="4"/>
      <c r="JV27" s="4"/>
      <c r="JW27" s="4"/>
      <c r="JX27" s="4"/>
      <c r="JY27" s="4">
        <v>17.1514666666667</v>
      </c>
      <c r="JZ27" s="4">
        <v>266391.34195767099</v>
      </c>
      <c r="KA27" s="4">
        <v>17.049666666666699</v>
      </c>
      <c r="KB27" s="4">
        <v>4161.2765104431901</v>
      </c>
      <c r="KC27" s="4">
        <v>1.5620915003703099E-2</v>
      </c>
      <c r="KD27" s="4">
        <v>20.606119621304099</v>
      </c>
      <c r="KE27" s="4">
        <f>IF(KD27&lt;KD$35,"LOW",IF(KD27&gt;KD$36,"HIGH",KD27))</f>
        <v>20.606119621304099</v>
      </c>
      <c r="KF27" s="4"/>
      <c r="KG27" s="4">
        <v>82.424478485216497</v>
      </c>
      <c r="KH27" s="4"/>
      <c r="KI27" s="4"/>
      <c r="KJ27" s="4"/>
      <c r="KK27" s="4"/>
      <c r="KL27" s="4"/>
      <c r="KM27" s="4"/>
      <c r="KN27" s="4">
        <v>17.1514666666667</v>
      </c>
      <c r="KO27" s="4">
        <v>266391.34195767099</v>
      </c>
      <c r="KP27" s="4">
        <v>18.991566666666699</v>
      </c>
      <c r="KQ27" s="4">
        <v>7360.6369999999597</v>
      </c>
      <c r="KR27" s="4">
        <v>2.76309167779543E-2</v>
      </c>
      <c r="KS27" s="4">
        <v>20.781220489619098</v>
      </c>
      <c r="KT27" s="4">
        <f>IF(KS27&lt;KS$35,"LOW",IF(KS27&gt;KS$36,"HIGH",KS27))</f>
        <v>20.781220489619098</v>
      </c>
      <c r="KU27" s="4"/>
      <c r="KV27" s="4">
        <v>83.124881958476607</v>
      </c>
      <c r="KW27" s="4"/>
      <c r="KX27" s="4"/>
      <c r="KY27" s="4"/>
      <c r="KZ27" s="4"/>
      <c r="LA27" s="4"/>
      <c r="LB27" s="4"/>
      <c r="LC27" s="4">
        <v>17.1514666666667</v>
      </c>
      <c r="LD27" s="4">
        <v>266391.34195767099</v>
      </c>
      <c r="LE27" s="4">
        <v>19.398800000000001</v>
      </c>
      <c r="LF27" s="4">
        <v>7732.3294999999298</v>
      </c>
      <c r="LG27" s="4">
        <v>2.90262042421356E-2</v>
      </c>
      <c r="LH27" s="4">
        <v>22.911617312172002</v>
      </c>
      <c r="LI27" s="4">
        <f>IF(LH27&lt;LH$35,"LOW",IF(LH27&gt;LH$36,"HIGH",LH27))</f>
        <v>22.911617312172002</v>
      </c>
      <c r="LJ27" s="4"/>
      <c r="LK27" s="4">
        <v>91.646469248687893</v>
      </c>
      <c r="LL27" s="4"/>
      <c r="LM27" s="4"/>
      <c r="LN27" s="4"/>
      <c r="LO27" s="4"/>
      <c r="LP27" s="4"/>
      <c r="LQ27" s="4"/>
      <c r="LR27" s="4">
        <v>17.1514666666667</v>
      </c>
      <c r="LS27" s="4">
        <v>266391.34195767099</v>
      </c>
    </row>
    <row r="28" spans="1:331" x14ac:dyDescent="0.2">
      <c r="A28" s="2"/>
      <c r="B28" s="2"/>
      <c r="C28" s="2" t="s">
        <v>21</v>
      </c>
      <c r="D28" s="2" t="s">
        <v>50</v>
      </c>
      <c r="E28" s="2" t="s">
        <v>7</v>
      </c>
      <c r="F28" s="2" t="s">
        <v>138</v>
      </c>
      <c r="G28" s="4">
        <v>4.98783333333333</v>
      </c>
      <c r="H28" s="4">
        <v>0</v>
      </c>
      <c r="I28" s="4">
        <v>0</v>
      </c>
      <c r="J28" s="4"/>
      <c r="K28" s="4"/>
      <c r="L28" s="4">
        <v>4.95813333333333</v>
      </c>
      <c r="M28" s="4">
        <v>489196.94652101601</v>
      </c>
      <c r="N28" s="4">
        <v>6.6857166666666696</v>
      </c>
      <c r="O28" s="4">
        <v>0</v>
      </c>
      <c r="P28" s="4">
        <v>0</v>
      </c>
      <c r="Q28" s="4"/>
      <c r="R28" s="4"/>
      <c r="S28" s="4">
        <v>10.051399999999999</v>
      </c>
      <c r="T28" s="4">
        <v>380859.23771024297</v>
      </c>
      <c r="U28" s="4">
        <v>10.051399999999999</v>
      </c>
      <c r="V28" s="4">
        <v>0</v>
      </c>
      <c r="W28" s="4">
        <v>0</v>
      </c>
      <c r="X28" s="4" t="s">
        <v>57</v>
      </c>
      <c r="Y28" s="4" t="s">
        <v>57</v>
      </c>
      <c r="Z28" s="4">
        <v>10.051399999999999</v>
      </c>
      <c r="AA28" s="4">
        <v>380859.23771024297</v>
      </c>
      <c r="AB28" s="4">
        <v>12.3353</v>
      </c>
      <c r="AC28" s="4">
        <v>128.296999999999</v>
      </c>
      <c r="AD28" s="4">
        <v>3.3686198809652299E-4</v>
      </c>
      <c r="AE28" s="4"/>
      <c r="AF28" s="4"/>
      <c r="AG28" s="4">
        <v>10.051399999999999</v>
      </c>
      <c r="AH28" s="4">
        <v>380859.23771024297</v>
      </c>
      <c r="AI28" s="4">
        <v>12.732200000000001</v>
      </c>
      <c r="AJ28" s="4">
        <v>111.255884615385</v>
      </c>
      <c r="AK28" s="4">
        <v>3.0654468546729399E-4</v>
      </c>
      <c r="AL28" s="4"/>
      <c r="AM28" s="4"/>
      <c r="AN28" s="4">
        <v>14.4704833333333</v>
      </c>
      <c r="AO28" s="4">
        <v>362935.29097001703</v>
      </c>
      <c r="AP28" s="4">
        <v>14.4704833333333</v>
      </c>
      <c r="AQ28" s="4">
        <v>0</v>
      </c>
      <c r="AR28" s="4">
        <v>0</v>
      </c>
      <c r="AS28" s="4"/>
      <c r="AT28" s="4"/>
      <c r="AU28" s="4">
        <v>14.4704833333333</v>
      </c>
      <c r="AV28" s="4">
        <v>362935.29097001703</v>
      </c>
      <c r="AW28" s="4">
        <v>4.98783333333333</v>
      </c>
      <c r="AX28" s="4">
        <v>69644.600115384499</v>
      </c>
      <c r="AY28" s="4">
        <v>0.14236515704088201</v>
      </c>
      <c r="AZ28" s="4">
        <v>160.79831789752399</v>
      </c>
      <c r="BA28" s="4">
        <f>IF(AZ28&lt;AZ$35,"LOW",IF(AZ28&gt;AZ$36,"HIGH",AZ28))</f>
        <v>160.79831789752399</v>
      </c>
      <c r="BB28" s="4"/>
      <c r="BC28" s="4"/>
      <c r="BD28" s="4">
        <v>102.91092345441599</v>
      </c>
      <c r="BE28" s="4"/>
      <c r="BF28" s="4"/>
      <c r="BG28" s="4"/>
      <c r="BH28" s="4"/>
      <c r="BI28" s="4"/>
      <c r="BJ28" s="4"/>
      <c r="BK28" s="4">
        <v>4.95813333333333</v>
      </c>
      <c r="BL28" s="4">
        <v>489196.94652101601</v>
      </c>
      <c r="BM28" s="4">
        <v>6.0447833333333296</v>
      </c>
      <c r="BN28" s="4">
        <v>44888.813459845398</v>
      </c>
      <c r="BO28" s="4">
        <v>9.1760207783547598E-2</v>
      </c>
      <c r="BP28" s="4">
        <v>171.12669913604699</v>
      </c>
      <c r="BQ28" s="4">
        <f>IF(BP28&lt;BP$35,"LOW",IF(BP28&gt;BP$36,"HIGH",BP28))</f>
        <v>171.12669913604699</v>
      </c>
      <c r="BR28" s="4"/>
      <c r="BS28" s="4"/>
      <c r="BT28" s="4">
        <v>109.52108744707</v>
      </c>
      <c r="BU28" s="4"/>
      <c r="BV28" s="4"/>
      <c r="BW28" s="4"/>
      <c r="BX28" s="4"/>
      <c r="BY28" s="4"/>
      <c r="BZ28" s="4"/>
      <c r="CA28" s="4">
        <v>4.95813333333333</v>
      </c>
      <c r="CB28" s="4">
        <v>489196.94652101601</v>
      </c>
      <c r="CC28" s="4">
        <v>6.1908333333333303</v>
      </c>
      <c r="CD28" s="4">
        <v>39015.209237204697</v>
      </c>
      <c r="CE28" s="4">
        <v>7.9753582917199597E-2</v>
      </c>
      <c r="CF28" s="4">
        <v>157.66973941700601</v>
      </c>
      <c r="CG28" s="4">
        <f>IF(CF28&lt;CF$35,"LOW",IF(CF28&gt;CF$36,"HIGH",CF28))</f>
        <v>157.66973941700601</v>
      </c>
      <c r="CH28" s="4"/>
      <c r="CI28" s="4"/>
      <c r="CJ28" s="4">
        <v>100.90863322688401</v>
      </c>
      <c r="CK28" s="4"/>
      <c r="CL28" s="4"/>
      <c r="CM28" s="4"/>
      <c r="CN28" s="4"/>
      <c r="CO28" s="4"/>
      <c r="CP28" s="4"/>
      <c r="CQ28" s="4">
        <v>4.95813333333333</v>
      </c>
      <c r="CR28" s="4">
        <v>489196.94652101601</v>
      </c>
      <c r="CS28" s="4">
        <v>7.4356166666666699</v>
      </c>
      <c r="CT28" s="4">
        <v>41209.185755950399</v>
      </c>
      <c r="CU28" s="4">
        <v>0.167533062611708</v>
      </c>
      <c r="CV28" s="4">
        <v>153.76327929378601</v>
      </c>
      <c r="CW28" s="4">
        <f>IF(CV28&lt;CV$35,"LOW",IF(CV28&gt;CV$36,"HIGH",CV28))</f>
        <v>153.76327929378601</v>
      </c>
      <c r="CX28" s="4"/>
      <c r="CY28" s="4"/>
      <c r="CZ28" s="4">
        <v>98.408498748022794</v>
      </c>
      <c r="DA28" s="4"/>
      <c r="DB28" s="4"/>
      <c r="DC28" s="4"/>
      <c r="DD28" s="4"/>
      <c r="DE28" s="4"/>
      <c r="DF28" s="4"/>
      <c r="DG28" s="4">
        <v>7.6670499999999997</v>
      </c>
      <c r="DH28" s="4">
        <v>245976.43661216399</v>
      </c>
      <c r="DI28" s="4">
        <v>7.71796666666667</v>
      </c>
      <c r="DJ28" s="4">
        <v>36598.292223814104</v>
      </c>
      <c r="DK28" s="4">
        <v>0.14878779743248099</v>
      </c>
      <c r="DL28" s="4">
        <v>168.04495192944799</v>
      </c>
      <c r="DM28" s="4">
        <f>IF(DL28&lt;DL$35,"LOW",IF(DL28&gt;DL$36,"HIGH",DL28))</f>
        <v>168.04495192944799</v>
      </c>
      <c r="DN28" s="4"/>
      <c r="DO28" s="4"/>
      <c r="DP28" s="4">
        <v>107.548769234847</v>
      </c>
      <c r="DQ28" s="4"/>
      <c r="DR28" s="4"/>
      <c r="DS28" s="4"/>
      <c r="DT28" s="4"/>
      <c r="DU28" s="4"/>
      <c r="DV28" s="4"/>
      <c r="DW28" s="4">
        <v>7.6670499999999997</v>
      </c>
      <c r="DX28" s="4">
        <v>245976.43661216399</v>
      </c>
      <c r="DY28" s="4">
        <v>8.5604333333333305</v>
      </c>
      <c r="DZ28" s="4">
        <v>41108.878649770602</v>
      </c>
      <c r="EA28" s="4">
        <v>0.16712527108679001</v>
      </c>
      <c r="EB28" s="4">
        <v>163.66465579538101</v>
      </c>
      <c r="EC28" s="4">
        <f>IF(EB28&lt;EB$35,"LOW",IF(EB28&gt;EB$36,"HIGH",EB28))</f>
        <v>163.66465579538101</v>
      </c>
      <c r="ED28" s="4"/>
      <c r="EE28" s="4">
        <v>104.745379709044</v>
      </c>
      <c r="EF28" s="4"/>
      <c r="EG28" s="4"/>
      <c r="EH28" s="4"/>
      <c r="EI28" s="4"/>
      <c r="EJ28" s="4"/>
      <c r="EK28" s="4"/>
      <c r="EL28" s="4">
        <v>7.6670499999999997</v>
      </c>
      <c r="EM28" s="4">
        <v>245976.43661216399</v>
      </c>
      <c r="EN28" s="4">
        <v>8.7502333333333304</v>
      </c>
      <c r="EO28" s="4">
        <v>295.10617708333399</v>
      </c>
      <c r="EP28" s="4">
        <v>7.7484316478060604E-4</v>
      </c>
      <c r="EQ28" s="4">
        <v>184.830870988236</v>
      </c>
      <c r="ER28" s="4">
        <f>IF(EQ28&lt;EQ$35,"LOW",IF(EQ28&gt;EQ$36,"HIGH",EQ28))</f>
        <v>184.830870988236</v>
      </c>
      <c r="ES28" s="4"/>
      <c r="ET28" s="4">
        <v>118.291757432471</v>
      </c>
      <c r="EU28" s="4"/>
      <c r="EV28" s="4"/>
      <c r="EW28" s="4"/>
      <c r="EX28" s="4"/>
      <c r="EY28" s="4"/>
      <c r="EZ28" s="4"/>
      <c r="FA28" s="4">
        <v>10.051399999999999</v>
      </c>
      <c r="FB28" s="4">
        <v>380859.23771024297</v>
      </c>
      <c r="FC28" s="4">
        <v>9.8892500000000005</v>
      </c>
      <c r="FD28" s="4">
        <v>2082.2610681928099</v>
      </c>
      <c r="FE28" s="4">
        <v>5.4672720575494804E-3</v>
      </c>
      <c r="FF28" s="4">
        <v>152.39560047497801</v>
      </c>
      <c r="FG28" s="4">
        <f>IF(FF28&lt;FF$35,"LOW",IF(FF28&gt;FF$36,"HIGH",FF28))</f>
        <v>152.39560047497801</v>
      </c>
      <c r="FH28" s="4"/>
      <c r="FI28" s="4">
        <v>97.533184303985706</v>
      </c>
      <c r="FJ28" s="4"/>
      <c r="FK28" s="4"/>
      <c r="FL28" s="4"/>
      <c r="FM28" s="4"/>
      <c r="FN28" s="4"/>
      <c r="FO28" s="4"/>
      <c r="FP28" s="4">
        <v>10.051399999999999</v>
      </c>
      <c r="FQ28" s="4">
        <v>380859.23771024297</v>
      </c>
      <c r="FR28" s="4">
        <v>10.088466666666699</v>
      </c>
      <c r="FS28" s="4">
        <v>61378.033123141198</v>
      </c>
      <c r="FT28" s="4">
        <v>0.16115673993402599</v>
      </c>
      <c r="FU28" s="4">
        <v>155.147614045804</v>
      </c>
      <c r="FV28" s="4">
        <f>IF(FU28&lt;FU$35,"LOW",IF(FU28&gt;FU$36,"HIGH",FU28))</f>
        <v>155.147614045804</v>
      </c>
      <c r="FW28" s="4"/>
      <c r="FX28" s="4">
        <v>99.294472989314897</v>
      </c>
      <c r="FY28" s="4"/>
      <c r="FZ28" s="4"/>
      <c r="GA28" s="4"/>
      <c r="GB28" s="4"/>
      <c r="GC28" s="4"/>
      <c r="GD28" s="4"/>
      <c r="GE28" s="4">
        <v>10.051399999999999</v>
      </c>
      <c r="GF28" s="4">
        <v>380859.23771024297</v>
      </c>
      <c r="GG28" s="4">
        <v>10.1764833333333</v>
      </c>
      <c r="GH28" s="4">
        <v>40297.474035180901</v>
      </c>
      <c r="GI28" s="4">
        <v>0.105806739197013</v>
      </c>
      <c r="GJ28" s="4">
        <v>152.744708487742</v>
      </c>
      <c r="GK28" s="4">
        <f>IF(GJ28&lt;GJ$35,"LOW",IF(GJ28&gt;GJ$36,"HIGH",GJ28))</f>
        <v>152.744708487742</v>
      </c>
      <c r="GL28" s="4"/>
      <c r="GM28" s="4">
        <v>97.756613432154793</v>
      </c>
      <c r="GN28" s="4"/>
      <c r="GO28" s="4"/>
      <c r="GP28" s="4"/>
      <c r="GQ28" s="4"/>
      <c r="GR28" s="4"/>
      <c r="GS28" s="4"/>
      <c r="GT28" s="4">
        <v>10.051399999999999</v>
      </c>
      <c r="GU28" s="4">
        <v>380859.23771024297</v>
      </c>
      <c r="GV28" s="4">
        <v>12.0110166666667</v>
      </c>
      <c r="GW28" s="4">
        <v>53709.686730769601</v>
      </c>
      <c r="GX28" s="4">
        <v>0.147986949924929</v>
      </c>
      <c r="GY28" s="4">
        <v>170.21371541820599</v>
      </c>
      <c r="GZ28" s="4">
        <f>IF(GY28&lt;GY$35,"LOW",IF(GY28&gt;GY$36,"HIGH",GY28))</f>
        <v>170.21371541820599</v>
      </c>
      <c r="HA28" s="4"/>
      <c r="HB28" s="4">
        <v>108.936777867652</v>
      </c>
      <c r="HC28" s="4"/>
      <c r="HD28" s="4"/>
      <c r="HE28" s="4"/>
      <c r="HF28" s="4"/>
      <c r="HG28" s="4"/>
      <c r="HH28" s="4"/>
      <c r="HI28" s="4">
        <v>14.4704833333333</v>
      </c>
      <c r="HJ28" s="4">
        <v>362935.29097001703</v>
      </c>
      <c r="HK28" s="4">
        <v>12.363099999999999</v>
      </c>
      <c r="HL28" s="4">
        <v>56059.856580320702</v>
      </c>
      <c r="HM28" s="4">
        <v>0.154462401356698</v>
      </c>
      <c r="HN28" s="4">
        <v>153.36134580739599</v>
      </c>
      <c r="HO28" s="4">
        <f>IF(HN28&lt;HN$35,"LOW",IF(HN28&gt;HN$36,"HIGH",HN28))</f>
        <v>153.36134580739599</v>
      </c>
      <c r="HP28" s="4"/>
      <c r="HQ28" s="4">
        <v>98.151261316733198</v>
      </c>
      <c r="HR28" s="4"/>
      <c r="HS28" s="4"/>
      <c r="HT28" s="4"/>
      <c r="HU28" s="4"/>
      <c r="HV28" s="4"/>
      <c r="HW28" s="4"/>
      <c r="HX28" s="4">
        <v>14.4704833333333</v>
      </c>
      <c r="HY28" s="4">
        <v>362935.29097001703</v>
      </c>
      <c r="HZ28" s="4" t="s">
        <v>57</v>
      </c>
      <c r="IA28" s="4" t="s">
        <v>57</v>
      </c>
      <c r="IB28" s="4" t="s">
        <v>57</v>
      </c>
      <c r="IC28" s="4" t="s">
        <v>57</v>
      </c>
      <c r="ID28" s="4" t="s">
        <v>57</v>
      </c>
      <c r="IE28" s="4" t="s">
        <v>57</v>
      </c>
      <c r="IF28" s="4">
        <v>10.051399999999999</v>
      </c>
      <c r="IG28" s="4">
        <v>380859.23771024297</v>
      </c>
      <c r="IH28" s="4">
        <v>14.4516333333333</v>
      </c>
      <c r="II28" s="4">
        <v>39796.483386669301</v>
      </c>
      <c r="IJ28" s="4">
        <v>0.10965173235235701</v>
      </c>
      <c r="IK28" s="4">
        <v>159.19300615267801</v>
      </c>
      <c r="IL28" s="4">
        <f>IF(IK28&lt;IK$35,"LOW",IF(IK28&gt;IK$36,"HIGH",IK28))</f>
        <v>159.19300615267801</v>
      </c>
      <c r="IM28" s="4"/>
      <c r="IN28" s="4">
        <v>101.883523937714</v>
      </c>
      <c r="IO28" s="4"/>
      <c r="IP28" s="4"/>
      <c r="IQ28" s="4"/>
      <c r="IR28" s="4"/>
      <c r="IS28" s="4"/>
      <c r="IT28" s="4"/>
      <c r="IU28" s="4">
        <v>14.4704833333333</v>
      </c>
      <c r="IV28" s="4">
        <v>362935.29097001703</v>
      </c>
      <c r="IW28" s="4">
        <v>14.5157333333333</v>
      </c>
      <c r="IX28" s="4">
        <v>55717.041227138601</v>
      </c>
      <c r="IY28" s="4">
        <v>0.15351783806480701</v>
      </c>
      <c r="IZ28" s="4">
        <v>163.83725673042201</v>
      </c>
      <c r="JA28" s="4">
        <f>IF(IZ28&lt;IZ$35,"LOW",IF(IZ28&gt;IZ$36,"HIGH",IZ28))</f>
        <v>163.83725673042201</v>
      </c>
      <c r="JB28" s="4"/>
      <c r="JC28" s="4">
        <v>104.85584430746999</v>
      </c>
      <c r="JD28" s="4"/>
      <c r="JE28" s="4"/>
      <c r="JF28" s="4"/>
      <c r="JG28" s="4"/>
      <c r="JH28" s="4"/>
      <c r="JI28" s="4"/>
      <c r="JJ28" s="4">
        <v>14.4704833333333</v>
      </c>
      <c r="JK28" s="4">
        <v>362935.29097001703</v>
      </c>
      <c r="JL28" s="4">
        <v>16.4651666666667</v>
      </c>
      <c r="JM28" s="4">
        <v>90532.206999999602</v>
      </c>
      <c r="JN28" s="4">
        <v>0.31394854808980499</v>
      </c>
      <c r="JO28" s="4">
        <v>156.78512794764401</v>
      </c>
      <c r="JP28" s="4">
        <f>IF(JO28&lt;JO$35,"LOW",IF(JO28&gt;JO$36,"HIGH",JO28))</f>
        <v>156.78512794764401</v>
      </c>
      <c r="JQ28" s="4"/>
      <c r="JR28" s="4">
        <v>100.342481886492</v>
      </c>
      <c r="JS28" s="4"/>
      <c r="JT28" s="4"/>
      <c r="JU28" s="4"/>
      <c r="JV28" s="4"/>
      <c r="JW28" s="4"/>
      <c r="JX28" s="4"/>
      <c r="JY28" s="4">
        <v>17.151433333333301</v>
      </c>
      <c r="JZ28" s="4">
        <v>288366.38216942101</v>
      </c>
      <c r="KA28" s="4">
        <v>17.042083333333299</v>
      </c>
      <c r="KB28" s="4">
        <v>33252.595124612802</v>
      </c>
      <c r="KC28" s="4">
        <v>0.115313702223015</v>
      </c>
      <c r="KD28" s="4">
        <v>149.460309040059</v>
      </c>
      <c r="KE28" s="4">
        <f>IF(KD28&lt;KD$35,"LOW",IF(KD28&gt;KD$36,"HIGH",KD28))</f>
        <v>149.460309040059</v>
      </c>
      <c r="KF28" s="4"/>
      <c r="KG28" s="4">
        <v>95.654597785637606</v>
      </c>
      <c r="KH28" s="4"/>
      <c r="KI28" s="4"/>
      <c r="KJ28" s="4"/>
      <c r="KK28" s="4"/>
      <c r="KL28" s="4"/>
      <c r="KM28" s="4"/>
      <c r="KN28" s="4">
        <v>17.151433333333301</v>
      </c>
      <c r="KO28" s="4">
        <v>288366.38216942101</v>
      </c>
      <c r="KP28" s="4">
        <v>18.980216666666699</v>
      </c>
      <c r="KQ28" s="4">
        <v>62429.167492608598</v>
      </c>
      <c r="KR28" s="4">
        <v>0.21649252947914799</v>
      </c>
      <c r="KS28" s="4">
        <v>168.58107975796199</v>
      </c>
      <c r="KT28" s="4">
        <f>IF(KS28&lt;KS$35,"LOW",IF(KS28&gt;KS$36,"HIGH",KS28))</f>
        <v>168.58107975796199</v>
      </c>
      <c r="KU28" s="4"/>
      <c r="KV28" s="4">
        <v>107.891891045096</v>
      </c>
      <c r="KW28" s="4"/>
      <c r="KX28" s="4"/>
      <c r="KY28" s="4"/>
      <c r="KZ28" s="4"/>
      <c r="LA28" s="4"/>
      <c r="LB28" s="4"/>
      <c r="LC28" s="4">
        <v>17.151433333333301</v>
      </c>
      <c r="LD28" s="4">
        <v>288366.38216942101</v>
      </c>
      <c r="LE28" s="4">
        <v>19.387450000000001</v>
      </c>
      <c r="LF28" s="4">
        <v>62152.952575577503</v>
      </c>
      <c r="LG28" s="4">
        <v>0.21553466845889599</v>
      </c>
      <c r="LH28" s="4">
        <v>176.237423098243</v>
      </c>
      <c r="LI28" s="4">
        <f>IF(LH28&lt;LH$35,"LOW",IF(LH28&gt;LH$36,"HIGH",LH28))</f>
        <v>176.237423098243</v>
      </c>
      <c r="LJ28" s="4"/>
      <c r="LK28" s="4">
        <v>112.791950782876</v>
      </c>
      <c r="LL28" s="4"/>
      <c r="LM28" s="4"/>
      <c r="LN28" s="4"/>
      <c r="LO28" s="4"/>
      <c r="LP28" s="4"/>
      <c r="LQ28" s="4"/>
      <c r="LR28" s="4">
        <v>17.151433333333301</v>
      </c>
      <c r="LS28" s="4">
        <v>288366.38216942101</v>
      </c>
    </row>
    <row r="29" spans="1:331" x14ac:dyDescent="0.2">
      <c r="A29" s="2"/>
      <c r="B29" s="2"/>
      <c r="C29" s="2" t="s">
        <v>113</v>
      </c>
      <c r="D29" s="2" t="s">
        <v>10</v>
      </c>
      <c r="E29" s="2" t="s">
        <v>7</v>
      </c>
      <c r="F29" s="2" t="s">
        <v>137</v>
      </c>
      <c r="G29" s="4">
        <v>4.9879499999999997</v>
      </c>
      <c r="H29" s="4">
        <v>0</v>
      </c>
      <c r="I29" s="4">
        <v>0</v>
      </c>
      <c r="J29" s="4"/>
      <c r="K29" s="4"/>
      <c r="L29" s="4">
        <v>4.9582333333333297</v>
      </c>
      <c r="M29" s="4">
        <v>493395.81998060702</v>
      </c>
      <c r="N29" s="4">
        <v>6.6904500000000002</v>
      </c>
      <c r="O29" s="4">
        <v>0</v>
      </c>
      <c r="P29" s="4">
        <v>0</v>
      </c>
      <c r="Q29" s="4"/>
      <c r="R29" s="4"/>
      <c r="S29" s="4">
        <v>10.051500000000001</v>
      </c>
      <c r="T29" s="4">
        <v>393335.33861200098</v>
      </c>
      <c r="U29" s="4">
        <v>10.051500000000001</v>
      </c>
      <c r="V29" s="4">
        <v>0</v>
      </c>
      <c r="W29" s="4">
        <v>0</v>
      </c>
      <c r="X29" s="4" t="s">
        <v>57</v>
      </c>
      <c r="Y29" s="4" t="s">
        <v>57</v>
      </c>
      <c r="Z29" s="4">
        <v>10.051500000000001</v>
      </c>
      <c r="AA29" s="4">
        <v>393335.33861200098</v>
      </c>
      <c r="AB29" s="4">
        <v>12.3678333333333</v>
      </c>
      <c r="AC29" s="4">
        <v>0</v>
      </c>
      <c r="AD29" s="4">
        <v>0</v>
      </c>
      <c r="AE29" s="4"/>
      <c r="AF29" s="4"/>
      <c r="AG29" s="4">
        <v>10.051500000000001</v>
      </c>
      <c r="AH29" s="4">
        <v>393335.33861200098</v>
      </c>
      <c r="AI29" s="4">
        <v>12.7323</v>
      </c>
      <c r="AJ29" s="4">
        <v>0</v>
      </c>
      <c r="AK29" s="4">
        <v>0</v>
      </c>
      <c r="AL29" s="4"/>
      <c r="AM29" s="4"/>
      <c r="AN29" s="4">
        <v>14.4668166666667</v>
      </c>
      <c r="AO29" s="4">
        <v>382648.389512519</v>
      </c>
      <c r="AP29" s="4">
        <v>14.4668166666667</v>
      </c>
      <c r="AQ29" s="4">
        <v>0</v>
      </c>
      <c r="AR29" s="4">
        <v>0</v>
      </c>
      <c r="AS29" s="4"/>
      <c r="AT29" s="4"/>
      <c r="AU29" s="4">
        <v>14.4668166666667</v>
      </c>
      <c r="AV29" s="4">
        <v>382648.389512519</v>
      </c>
      <c r="AW29" s="4">
        <v>4.9879499999999997</v>
      </c>
      <c r="AX29" s="4">
        <v>132005.61250795901</v>
      </c>
      <c r="AY29" s="4">
        <v>0.26754505644808102</v>
      </c>
      <c r="AZ29" s="4">
        <v>304.27147022281002</v>
      </c>
      <c r="BA29" s="4">
        <f>IF(AZ29&lt;AZ$35,"LOW",IF(AZ29&gt;AZ$36,"HIGH",AZ29))</f>
        <v>304.27147022281002</v>
      </c>
      <c r="BB29" s="4"/>
      <c r="BC29" s="4"/>
      <c r="BD29" s="4">
        <v>97.366870471299094</v>
      </c>
      <c r="BE29" s="4"/>
      <c r="BF29" s="4"/>
      <c r="BG29" s="4"/>
      <c r="BH29" s="4"/>
      <c r="BI29" s="4"/>
      <c r="BJ29" s="4"/>
      <c r="BK29" s="4">
        <v>4.9582333333333297</v>
      </c>
      <c r="BL29" s="4">
        <v>493395.81998060702</v>
      </c>
      <c r="BM29" s="4">
        <v>6.0424166666666697</v>
      </c>
      <c r="BN29" s="4">
        <v>85744.947065019602</v>
      </c>
      <c r="BO29" s="4">
        <v>0.173785313115117</v>
      </c>
      <c r="BP29" s="4">
        <v>326.16618208086197</v>
      </c>
      <c r="BQ29" s="4">
        <f>IF(BP29&lt;BP$35,"LOW",IF(BP29&gt;BP$36,"HIGH",BP29))</f>
        <v>326.16618208086197</v>
      </c>
      <c r="BR29" s="4"/>
      <c r="BS29" s="4"/>
      <c r="BT29" s="4">
        <v>104.37317826587601</v>
      </c>
      <c r="BU29" s="4"/>
      <c r="BV29" s="4"/>
      <c r="BW29" s="4"/>
      <c r="BX29" s="4"/>
      <c r="BY29" s="4"/>
      <c r="BZ29" s="4"/>
      <c r="CA29" s="4">
        <v>4.9582333333333297</v>
      </c>
      <c r="CB29" s="4">
        <v>493395.81998060702</v>
      </c>
      <c r="CC29" s="4">
        <v>6.1884499999999996</v>
      </c>
      <c r="CD29" s="4">
        <v>74340.859283209895</v>
      </c>
      <c r="CE29" s="4">
        <v>0.15067184656353999</v>
      </c>
      <c r="CF29" s="4">
        <v>297.78579457543498</v>
      </c>
      <c r="CG29" s="4">
        <f>IF(CF29&lt;CF$35,"LOW",IF(CF29&gt;CF$36,"HIGH",CF29))</f>
        <v>297.78579457543498</v>
      </c>
      <c r="CH29" s="4"/>
      <c r="CI29" s="4"/>
      <c r="CJ29" s="4">
        <v>95.291454264139006</v>
      </c>
      <c r="CK29" s="4"/>
      <c r="CL29" s="4"/>
      <c r="CM29" s="4"/>
      <c r="CN29" s="4"/>
      <c r="CO29" s="4"/>
      <c r="CP29" s="4"/>
      <c r="CQ29" s="4">
        <v>4.9582333333333297</v>
      </c>
      <c r="CR29" s="4">
        <v>493395.81998060702</v>
      </c>
      <c r="CS29" s="4">
        <v>7.4357166666666696</v>
      </c>
      <c r="CT29" s="4">
        <v>79529.093120789505</v>
      </c>
      <c r="CU29" s="4">
        <v>0.32072298184110698</v>
      </c>
      <c r="CV29" s="4">
        <v>294.49553956479201</v>
      </c>
      <c r="CW29" s="4">
        <f>IF(CV29&lt;CV$35,"LOW",IF(CV29&gt;CV$36,"HIGH",CV29))</f>
        <v>294.49553956479201</v>
      </c>
      <c r="CX29" s="4"/>
      <c r="CY29" s="4"/>
      <c r="CZ29" s="4">
        <v>94.238572660733297</v>
      </c>
      <c r="DA29" s="4"/>
      <c r="DB29" s="4"/>
      <c r="DC29" s="4"/>
      <c r="DD29" s="4"/>
      <c r="DE29" s="4"/>
      <c r="DF29" s="4"/>
      <c r="DG29" s="4">
        <v>7.6671500000000004</v>
      </c>
      <c r="DH29" s="4">
        <v>247968.176973953</v>
      </c>
      <c r="DI29" s="4">
        <v>7.7180833333333299</v>
      </c>
      <c r="DJ29" s="4">
        <v>69366.903730769394</v>
      </c>
      <c r="DK29" s="4">
        <v>0.279741152986966</v>
      </c>
      <c r="DL29" s="4">
        <v>318.17730232807003</v>
      </c>
      <c r="DM29" s="4">
        <f>IF(DL29&lt;DL$35,"LOW",IF(DL29&gt;DL$36,"HIGH",DL29))</f>
        <v>318.17730232807003</v>
      </c>
      <c r="DN29" s="4"/>
      <c r="DO29" s="4"/>
      <c r="DP29" s="4">
        <v>101.81673674498199</v>
      </c>
      <c r="DQ29" s="4"/>
      <c r="DR29" s="4"/>
      <c r="DS29" s="4"/>
      <c r="DT29" s="4"/>
      <c r="DU29" s="4"/>
      <c r="DV29" s="4"/>
      <c r="DW29" s="4">
        <v>7.6671500000000004</v>
      </c>
      <c r="DX29" s="4">
        <v>247968.176973953</v>
      </c>
      <c r="DY29" s="4">
        <v>8.5559166666666702</v>
      </c>
      <c r="DZ29" s="4">
        <v>79047.327723875002</v>
      </c>
      <c r="EA29" s="4">
        <v>0.318780130130079</v>
      </c>
      <c r="EB29" s="4">
        <v>314.08126338570003</v>
      </c>
      <c r="EC29" s="4">
        <f>IF(EB29&lt;EB$35,"LOW",IF(EB29&gt;EB$36,"HIGH",EB29))</f>
        <v>314.08126338570003</v>
      </c>
      <c r="ED29" s="4"/>
      <c r="EE29" s="4">
        <v>100.50600428342401</v>
      </c>
      <c r="EF29" s="4"/>
      <c r="EG29" s="4"/>
      <c r="EH29" s="4"/>
      <c r="EI29" s="4"/>
      <c r="EJ29" s="4"/>
      <c r="EK29" s="4"/>
      <c r="EL29" s="4">
        <v>7.6671500000000004</v>
      </c>
      <c r="EM29" s="4">
        <v>247968.176973953</v>
      </c>
      <c r="EN29" s="4">
        <v>8.7410666666666703</v>
      </c>
      <c r="EO29" s="4">
        <v>749.54399999999896</v>
      </c>
      <c r="EP29" s="4">
        <v>1.9056106238635601E-3</v>
      </c>
      <c r="EQ29" s="4">
        <v>318.30636831318702</v>
      </c>
      <c r="ER29" s="4">
        <f>IF(EQ29&lt;EQ$35,"LOW",IF(EQ29&gt;EQ$36,"HIGH",EQ29))</f>
        <v>318.30636831318702</v>
      </c>
      <c r="ES29" s="4"/>
      <c r="ET29" s="4">
        <v>101.85803786021999</v>
      </c>
      <c r="EU29" s="4"/>
      <c r="EV29" s="4"/>
      <c r="EW29" s="4"/>
      <c r="EX29" s="4"/>
      <c r="EY29" s="4"/>
      <c r="EZ29" s="4"/>
      <c r="FA29" s="4">
        <v>10.051500000000001</v>
      </c>
      <c r="FB29" s="4">
        <v>393335.33861200098</v>
      </c>
      <c r="FC29" s="4">
        <v>9.8893500000000003</v>
      </c>
      <c r="FD29" s="4">
        <v>4247.9965070124099</v>
      </c>
      <c r="FE29" s="4">
        <v>1.07999360596552E-2</v>
      </c>
      <c r="FF29" s="4">
        <v>313.10472749574399</v>
      </c>
      <c r="FG29" s="4">
        <f>IF(FF29&lt;FF$35,"LOW",IF(FF29&gt;FF$36,"HIGH",FF29))</f>
        <v>313.10472749574399</v>
      </c>
      <c r="FH29" s="4"/>
      <c r="FI29" s="4">
        <v>100.193512798638</v>
      </c>
      <c r="FJ29" s="4"/>
      <c r="FK29" s="4"/>
      <c r="FL29" s="4"/>
      <c r="FM29" s="4"/>
      <c r="FN29" s="4"/>
      <c r="FO29" s="4"/>
      <c r="FP29" s="4">
        <v>10.051500000000001</v>
      </c>
      <c r="FQ29" s="4">
        <v>393335.33861200098</v>
      </c>
      <c r="FR29" s="4">
        <v>10.088566666666701</v>
      </c>
      <c r="FS29" s="4">
        <v>115158.162303698</v>
      </c>
      <c r="FT29" s="4">
        <v>0.29277349629979099</v>
      </c>
      <c r="FU29" s="4">
        <v>281.61536553355199</v>
      </c>
      <c r="FV29" s="4">
        <f>IF(FU29&lt;FU$35,"LOW",IF(FU29&gt;FU$36,"HIGH",FU29))</f>
        <v>281.61536553355199</v>
      </c>
      <c r="FW29" s="4"/>
      <c r="FX29" s="4">
        <v>90.116916970736597</v>
      </c>
      <c r="FY29" s="4"/>
      <c r="FZ29" s="4"/>
      <c r="GA29" s="4"/>
      <c r="GB29" s="4"/>
      <c r="GC29" s="4"/>
      <c r="GD29" s="4"/>
      <c r="GE29" s="4">
        <v>10.051500000000001</v>
      </c>
      <c r="GF29" s="4">
        <v>393335.33861200098</v>
      </c>
      <c r="GG29" s="4">
        <v>10.171950000000001</v>
      </c>
      <c r="GH29" s="4">
        <v>84095.435538285994</v>
      </c>
      <c r="GI29" s="4">
        <v>0.21380086476603299</v>
      </c>
      <c r="GJ29" s="4">
        <v>308.42392875401799</v>
      </c>
      <c r="GK29" s="4">
        <f>IF(GJ29&lt;GJ$35,"LOW",IF(GJ29&gt;GJ$36,"HIGH",GJ29))</f>
        <v>308.42392875401799</v>
      </c>
      <c r="GL29" s="4"/>
      <c r="GM29" s="4">
        <v>98.695657201285897</v>
      </c>
      <c r="GN29" s="4"/>
      <c r="GO29" s="4"/>
      <c r="GP29" s="4"/>
      <c r="GQ29" s="4"/>
      <c r="GR29" s="4"/>
      <c r="GS29" s="4"/>
      <c r="GT29" s="4">
        <v>10.051500000000001</v>
      </c>
      <c r="GU29" s="4">
        <v>393335.33861200098</v>
      </c>
      <c r="GV29" s="4">
        <v>12.0111166666667</v>
      </c>
      <c r="GW29" s="4">
        <v>101218.91899999999</v>
      </c>
      <c r="GX29" s="4">
        <v>0.26452200446720803</v>
      </c>
      <c r="GY29" s="4">
        <v>305.35820192458999</v>
      </c>
      <c r="GZ29" s="4">
        <f>IF(GY29&lt;GY$35,"LOW",IF(GY29&gt;GY$36,"HIGH",GY29))</f>
        <v>305.35820192458999</v>
      </c>
      <c r="HA29" s="4"/>
      <c r="HB29" s="4">
        <v>97.7146246158688</v>
      </c>
      <c r="HC29" s="4"/>
      <c r="HD29" s="4"/>
      <c r="HE29" s="4"/>
      <c r="HF29" s="4"/>
      <c r="HG29" s="4"/>
      <c r="HH29" s="4"/>
      <c r="HI29" s="4">
        <v>14.4668166666667</v>
      </c>
      <c r="HJ29" s="4">
        <v>382648.389512519</v>
      </c>
      <c r="HK29" s="4">
        <v>12.3585666666667</v>
      </c>
      <c r="HL29" s="4">
        <v>109053.69950000101</v>
      </c>
      <c r="HM29" s="4">
        <v>0.28499714748291899</v>
      </c>
      <c r="HN29" s="4">
        <v>282.26899523739502</v>
      </c>
      <c r="HO29" s="4">
        <f>IF(HN29&lt;HN$35,"LOW",IF(HN29&gt;HN$36,"HIGH",HN29))</f>
        <v>282.26899523739502</v>
      </c>
      <c r="HP29" s="4"/>
      <c r="HQ29" s="4">
        <v>90.326078475966497</v>
      </c>
      <c r="HR29" s="4"/>
      <c r="HS29" s="4"/>
      <c r="HT29" s="4"/>
      <c r="HU29" s="4"/>
      <c r="HV29" s="4"/>
      <c r="HW29" s="4"/>
      <c r="HX29" s="4">
        <v>14.4668166666667</v>
      </c>
      <c r="HY29" s="4">
        <v>382648.389512519</v>
      </c>
      <c r="HZ29" s="4" t="s">
        <v>57</v>
      </c>
      <c r="IA29" s="4" t="s">
        <v>57</v>
      </c>
      <c r="IB29" s="4" t="s">
        <v>57</v>
      </c>
      <c r="IC29" s="4" t="s">
        <v>57</v>
      </c>
      <c r="ID29" s="4" t="s">
        <v>57</v>
      </c>
      <c r="IE29" s="4" t="s">
        <v>57</v>
      </c>
      <c r="IF29" s="4">
        <v>10.051500000000001</v>
      </c>
      <c r="IG29" s="4">
        <v>393335.33861200098</v>
      </c>
      <c r="IH29" s="4">
        <v>14.4517333333333</v>
      </c>
      <c r="II29" s="4">
        <v>77698.320855526807</v>
      </c>
      <c r="IJ29" s="4">
        <v>0.203054090870503</v>
      </c>
      <c r="IK29" s="4">
        <v>298.62643228616901</v>
      </c>
      <c r="IL29" s="4">
        <f>IF(IK29&lt;IK$35,"LOW",IF(IK29&gt;IK$36,"HIGH",IK29))</f>
        <v>298.62643228616901</v>
      </c>
      <c r="IM29" s="4"/>
      <c r="IN29" s="4">
        <v>95.560458331574196</v>
      </c>
      <c r="IO29" s="4"/>
      <c r="IP29" s="4"/>
      <c r="IQ29" s="4"/>
      <c r="IR29" s="4"/>
      <c r="IS29" s="4"/>
      <c r="IT29" s="4"/>
      <c r="IU29" s="4">
        <v>14.4668166666667</v>
      </c>
      <c r="IV29" s="4">
        <v>382648.389512519</v>
      </c>
      <c r="IW29" s="4">
        <v>14.515833333333299</v>
      </c>
      <c r="IX29" s="4">
        <v>109427.829002532</v>
      </c>
      <c r="IY29" s="4">
        <v>0.28597488451980402</v>
      </c>
      <c r="IZ29" s="4">
        <v>306.66619195523401</v>
      </c>
      <c r="JA29" s="4">
        <f>IF(IZ29&lt;IZ$35,"LOW",IF(IZ29&gt;IZ$36,"HIGH",IZ29))</f>
        <v>306.66619195523401</v>
      </c>
      <c r="JB29" s="4"/>
      <c r="JC29" s="4">
        <v>98.133181425675005</v>
      </c>
      <c r="JD29" s="4"/>
      <c r="JE29" s="4"/>
      <c r="JF29" s="4"/>
      <c r="JG29" s="4"/>
      <c r="JH29" s="4"/>
      <c r="JI29" s="4"/>
      <c r="JJ29" s="4">
        <v>14.4668166666667</v>
      </c>
      <c r="JK29" s="4">
        <v>382648.389512519</v>
      </c>
      <c r="JL29" s="4">
        <v>16.461500000000001</v>
      </c>
      <c r="JM29" s="4">
        <v>181562.802221191</v>
      </c>
      <c r="JN29" s="4">
        <v>0.60358985959056</v>
      </c>
      <c r="JO29" s="4">
        <v>301.84531556574501</v>
      </c>
      <c r="JP29" s="4">
        <f>IF(JO29&lt;JO$35,"LOW",IF(JO29&gt;JO$36,"HIGH",JO29))</f>
        <v>301.84531556574501</v>
      </c>
      <c r="JQ29" s="4"/>
      <c r="JR29" s="4">
        <v>96.590500981038304</v>
      </c>
      <c r="JS29" s="4"/>
      <c r="JT29" s="4"/>
      <c r="JU29" s="4"/>
      <c r="JV29" s="4"/>
      <c r="JW29" s="4"/>
      <c r="JX29" s="4"/>
      <c r="JY29" s="4">
        <v>17.151533333333301</v>
      </c>
      <c r="JZ29" s="4">
        <v>300804.92462936998</v>
      </c>
      <c r="KA29" s="4">
        <v>17.042183333333298</v>
      </c>
      <c r="KB29" s="4">
        <v>64922.942625469397</v>
      </c>
      <c r="KC29" s="4">
        <v>0.21583071721802</v>
      </c>
      <c r="KD29" s="4">
        <v>279.37982329219</v>
      </c>
      <c r="KE29" s="4">
        <f>IF(KD29&lt;KD$35,"LOW",IF(KD29&gt;KD$36,"HIGH",KD29))</f>
        <v>279.37982329219</v>
      </c>
      <c r="KF29" s="4"/>
      <c r="KG29" s="4">
        <v>89.401543453500906</v>
      </c>
      <c r="KH29" s="4"/>
      <c r="KI29" s="4"/>
      <c r="KJ29" s="4"/>
      <c r="KK29" s="4"/>
      <c r="KL29" s="4"/>
      <c r="KM29" s="4"/>
      <c r="KN29" s="4">
        <v>17.151533333333301</v>
      </c>
      <c r="KO29" s="4">
        <v>300804.92462936998</v>
      </c>
      <c r="KP29" s="4">
        <v>18.97655</v>
      </c>
      <c r="KQ29" s="4">
        <v>117029.57049290701</v>
      </c>
      <c r="KR29" s="4">
        <v>0.38905470260203401</v>
      </c>
      <c r="KS29" s="4">
        <v>303.62527713519199</v>
      </c>
      <c r="KT29" s="4">
        <f>IF(KS29&lt;KS$35,"LOW",IF(KS29&gt;KS$36,"HIGH",KS29))</f>
        <v>303.62527713519199</v>
      </c>
      <c r="KU29" s="4"/>
      <c r="KV29" s="4">
        <v>97.160088683261407</v>
      </c>
      <c r="KW29" s="4"/>
      <c r="KX29" s="4"/>
      <c r="KY29" s="4"/>
      <c r="KZ29" s="4"/>
      <c r="LA29" s="4"/>
      <c r="LB29" s="4"/>
      <c r="LC29" s="4">
        <v>17.151533333333301</v>
      </c>
      <c r="LD29" s="4">
        <v>300804.92462936998</v>
      </c>
      <c r="LE29" s="4">
        <v>19.387550000000001</v>
      </c>
      <c r="LF29" s="4">
        <v>117428.747289513</v>
      </c>
      <c r="LG29" s="4">
        <v>0.39038173139685201</v>
      </c>
      <c r="LH29" s="4">
        <v>319.97656612787603</v>
      </c>
      <c r="LI29" s="4">
        <f>IF(LH29&lt;LH$35,"LOW",IF(LH29&gt;LH$36,"HIGH",LH29))</f>
        <v>319.97656612787603</v>
      </c>
      <c r="LJ29" s="4"/>
      <c r="LK29" s="4">
        <v>102.39250116092001</v>
      </c>
      <c r="LL29" s="4"/>
      <c r="LM29" s="4"/>
      <c r="LN29" s="4"/>
      <c r="LO29" s="4"/>
      <c r="LP29" s="4"/>
      <c r="LQ29" s="4"/>
      <c r="LR29" s="4">
        <v>17.151533333333301</v>
      </c>
      <c r="LS29" s="4">
        <v>300804.92462936998</v>
      </c>
    </row>
    <row r="30" spans="1:331" x14ac:dyDescent="0.2">
      <c r="A30" s="2"/>
      <c r="B30" s="2"/>
      <c r="C30" s="2" t="s">
        <v>155</v>
      </c>
      <c r="D30" s="2" t="s">
        <v>126</v>
      </c>
      <c r="E30" s="2" t="s">
        <v>7</v>
      </c>
      <c r="F30" s="2" t="s">
        <v>153</v>
      </c>
      <c r="G30" s="4">
        <v>4.9855</v>
      </c>
      <c r="H30" s="4">
        <v>0</v>
      </c>
      <c r="I30" s="4">
        <v>0</v>
      </c>
      <c r="J30" s="4"/>
      <c r="K30" s="4"/>
      <c r="L30" s="4">
        <v>4.9557833333333301</v>
      </c>
      <c r="M30" s="4">
        <v>472475.42402207502</v>
      </c>
      <c r="N30" s="4">
        <v>6.6858500000000003</v>
      </c>
      <c r="O30" s="4">
        <v>0</v>
      </c>
      <c r="P30" s="4">
        <v>0</v>
      </c>
      <c r="Q30" s="4"/>
      <c r="R30" s="4"/>
      <c r="S30" s="4">
        <v>10.0515333333333</v>
      </c>
      <c r="T30" s="4">
        <v>379889.65765096201</v>
      </c>
      <c r="U30" s="4">
        <v>10.0515333333333</v>
      </c>
      <c r="V30" s="4">
        <v>0</v>
      </c>
      <c r="W30" s="4">
        <v>0</v>
      </c>
      <c r="X30" s="4" t="s">
        <v>57</v>
      </c>
      <c r="Y30" s="4" t="s">
        <v>57</v>
      </c>
      <c r="Z30" s="4">
        <v>10.0515333333333</v>
      </c>
      <c r="AA30" s="4">
        <v>379889.65765096201</v>
      </c>
      <c r="AB30" s="4">
        <v>11.4367</v>
      </c>
      <c r="AC30" s="4">
        <v>0</v>
      </c>
      <c r="AD30" s="4">
        <v>0</v>
      </c>
      <c r="AE30" s="4"/>
      <c r="AF30" s="4"/>
      <c r="AG30" s="4">
        <v>10.0515333333333</v>
      </c>
      <c r="AH30" s="4">
        <v>379889.65765096201</v>
      </c>
      <c r="AI30" s="4">
        <v>12.732333333333299</v>
      </c>
      <c r="AJ30" s="4">
        <v>25.582999999999402</v>
      </c>
      <c r="AK30" s="4">
        <v>7.0083780707816401E-5</v>
      </c>
      <c r="AL30" s="4"/>
      <c r="AM30" s="4"/>
      <c r="AN30" s="4">
        <v>14.466850000000001</v>
      </c>
      <c r="AO30" s="4">
        <v>365034.53069486201</v>
      </c>
      <c r="AP30" s="4">
        <v>14.466850000000001</v>
      </c>
      <c r="AQ30" s="4">
        <v>0</v>
      </c>
      <c r="AR30" s="4">
        <v>0</v>
      </c>
      <c r="AS30" s="4"/>
      <c r="AT30" s="4"/>
      <c r="AU30" s="4">
        <v>14.466850000000001</v>
      </c>
      <c r="AV30" s="4">
        <v>365034.53069486201</v>
      </c>
      <c r="AW30" s="4">
        <v>4.9855</v>
      </c>
      <c r="AX30" s="4">
        <v>198007.06024961299</v>
      </c>
      <c r="AY30" s="4">
        <v>0.419084359063641</v>
      </c>
      <c r="AZ30" s="4">
        <v>477.95607574166797</v>
      </c>
      <c r="BA30" s="4">
        <f>IF(AZ30&lt;AZ$35,"LOW",IF(AZ30&gt;AZ$36,"HIGH",AZ30))</f>
        <v>477.95607574166797</v>
      </c>
      <c r="BB30" s="4"/>
      <c r="BC30" s="4"/>
      <c r="BD30" s="4">
        <v>95.591215148333504</v>
      </c>
      <c r="BE30" s="4"/>
      <c r="BF30" s="4"/>
      <c r="BG30" s="4"/>
      <c r="BH30" s="4"/>
      <c r="BI30" s="4"/>
      <c r="BJ30" s="4"/>
      <c r="BK30" s="4">
        <v>4.9557833333333301</v>
      </c>
      <c r="BL30" s="4">
        <v>472475.42402207502</v>
      </c>
      <c r="BM30" s="4">
        <v>6.03996666666667</v>
      </c>
      <c r="BN30" s="4">
        <v>128404.954054827</v>
      </c>
      <c r="BO30" s="4">
        <v>0.271770652030417</v>
      </c>
      <c r="BP30" s="4">
        <v>511.37284801797603</v>
      </c>
      <c r="BQ30" s="4">
        <f>IF(BP30&lt;BP$35,"LOW",IF(BP30&gt;BP$36,"HIGH",BP30))</f>
        <v>511.37284801797603</v>
      </c>
      <c r="BR30" s="4"/>
      <c r="BS30" s="4"/>
      <c r="BT30" s="4">
        <v>102.274569603595</v>
      </c>
      <c r="BU30" s="4"/>
      <c r="BV30" s="4"/>
      <c r="BW30" s="4"/>
      <c r="BX30" s="4"/>
      <c r="BY30" s="4"/>
      <c r="BZ30" s="4"/>
      <c r="CA30" s="4">
        <v>4.9557833333333301</v>
      </c>
      <c r="CB30" s="4">
        <v>472475.42402207502</v>
      </c>
      <c r="CC30" s="4">
        <v>6.1860166666666698</v>
      </c>
      <c r="CD30" s="4">
        <v>111540.19614997</v>
      </c>
      <c r="CE30" s="4">
        <v>0.23607618614414699</v>
      </c>
      <c r="CF30" s="4">
        <v>466.52257040966703</v>
      </c>
      <c r="CG30" s="4">
        <f>IF(CF30&lt;CF$35,"LOW",IF(CF30&gt;CF$36,"HIGH",CF30))</f>
        <v>466.52257040966703</v>
      </c>
      <c r="CH30" s="4"/>
      <c r="CI30" s="4"/>
      <c r="CJ30" s="4">
        <v>93.304514081933505</v>
      </c>
      <c r="CK30" s="4"/>
      <c r="CL30" s="4"/>
      <c r="CM30" s="4"/>
      <c r="CN30" s="4"/>
      <c r="CO30" s="4"/>
      <c r="CP30" s="4"/>
      <c r="CQ30" s="4">
        <v>4.9557833333333301</v>
      </c>
      <c r="CR30" s="4">
        <v>472475.42402207502</v>
      </c>
      <c r="CS30" s="4">
        <v>7.4357333333333298</v>
      </c>
      <c r="CT30" s="4">
        <v>124066.415458887</v>
      </c>
      <c r="CU30" s="4">
        <v>0.52120446030252798</v>
      </c>
      <c r="CV30" s="4">
        <v>478.673530833906</v>
      </c>
      <c r="CW30" s="4">
        <f>IF(CV30&lt;CV$35,"LOW",IF(CV30&gt;CV$36,"HIGH",CV30))</f>
        <v>478.673530833906</v>
      </c>
      <c r="CX30" s="4"/>
      <c r="CY30" s="4"/>
      <c r="CZ30" s="4">
        <v>95.734706166781194</v>
      </c>
      <c r="DA30" s="4"/>
      <c r="DB30" s="4"/>
      <c r="DC30" s="4"/>
      <c r="DD30" s="4"/>
      <c r="DE30" s="4"/>
      <c r="DF30" s="4"/>
      <c r="DG30" s="4">
        <v>7.6671833333333304</v>
      </c>
      <c r="DH30" s="4">
        <v>238037.900494701</v>
      </c>
      <c r="DI30" s="4">
        <v>7.7180999999999997</v>
      </c>
      <c r="DJ30" s="4">
        <v>104662.20762333</v>
      </c>
      <c r="DK30" s="4">
        <v>0.43968715656547402</v>
      </c>
      <c r="DL30" s="4">
        <v>501.54846798038398</v>
      </c>
      <c r="DM30" s="4">
        <f>IF(DL30&lt;DL$35,"LOW",IF(DL30&gt;DL$36,"HIGH",DL30))</f>
        <v>501.54846798038398</v>
      </c>
      <c r="DN30" s="4"/>
      <c r="DO30" s="4"/>
      <c r="DP30" s="4">
        <v>100.309693596077</v>
      </c>
      <c r="DQ30" s="4"/>
      <c r="DR30" s="4"/>
      <c r="DS30" s="4"/>
      <c r="DT30" s="4"/>
      <c r="DU30" s="4"/>
      <c r="DV30" s="4"/>
      <c r="DW30" s="4">
        <v>7.6671833333333304</v>
      </c>
      <c r="DX30" s="4">
        <v>238037.900494701</v>
      </c>
      <c r="DY30" s="4">
        <v>8.5559333333333303</v>
      </c>
      <c r="DZ30" s="4">
        <v>120060.201769231</v>
      </c>
      <c r="EA30" s="4">
        <v>0.50437430980409703</v>
      </c>
      <c r="EB30" s="4">
        <v>498.16007939716502</v>
      </c>
      <c r="EC30" s="4">
        <f>IF(EB30&lt;EB$35,"LOW",IF(EB30&gt;EB$36,"HIGH",EB30))</f>
        <v>498.16007939716502</v>
      </c>
      <c r="ED30" s="4"/>
      <c r="EE30" s="4">
        <v>99.632015879432899</v>
      </c>
      <c r="EF30" s="4"/>
      <c r="EG30" s="4"/>
      <c r="EH30" s="4"/>
      <c r="EI30" s="4"/>
      <c r="EJ30" s="4"/>
      <c r="EK30" s="4"/>
      <c r="EL30" s="4">
        <v>7.6671833333333304</v>
      </c>
      <c r="EM30" s="4">
        <v>238037.900494701</v>
      </c>
      <c r="EN30" s="4">
        <v>8.7364666666666704</v>
      </c>
      <c r="EO30" s="4">
        <v>1269.9915000000001</v>
      </c>
      <c r="EP30" s="4">
        <v>3.3430536326073202E-3</v>
      </c>
      <c r="EQ30" s="4">
        <v>487.98176790767701</v>
      </c>
      <c r="ER30" s="4">
        <f>IF(EQ30&lt;EQ$35,"LOW",IF(EQ30&gt;EQ$36,"HIGH",EQ30))</f>
        <v>487.98176790767701</v>
      </c>
      <c r="ES30" s="4"/>
      <c r="ET30" s="4">
        <v>97.596353581535396</v>
      </c>
      <c r="EU30" s="4"/>
      <c r="EV30" s="4"/>
      <c r="EW30" s="4"/>
      <c r="EX30" s="4"/>
      <c r="EY30" s="4"/>
      <c r="EZ30" s="4"/>
      <c r="FA30" s="4">
        <v>10.0515333333333</v>
      </c>
      <c r="FB30" s="4">
        <v>379889.65765096201</v>
      </c>
      <c r="FC30" s="4">
        <v>9.8847500000000004</v>
      </c>
      <c r="FD30" s="4">
        <v>6315.3334276372098</v>
      </c>
      <c r="FE30" s="4">
        <v>1.66241257176831E-2</v>
      </c>
      <c r="FF30" s="4">
        <v>488.6268371159</v>
      </c>
      <c r="FG30" s="4">
        <f>IF(FF30&lt;FF$35,"LOW",IF(FF30&gt;FF$36,"HIGH",FF30))</f>
        <v>488.6268371159</v>
      </c>
      <c r="FH30" s="4"/>
      <c r="FI30" s="4">
        <v>97.725367423180003</v>
      </c>
      <c r="FJ30" s="4"/>
      <c r="FK30" s="4"/>
      <c r="FL30" s="4"/>
      <c r="FM30" s="4"/>
      <c r="FN30" s="4"/>
      <c r="FO30" s="4"/>
      <c r="FP30" s="4">
        <v>10.0515333333333</v>
      </c>
      <c r="FQ30" s="4">
        <v>379889.65765096201</v>
      </c>
      <c r="FR30" s="4">
        <v>10.08395</v>
      </c>
      <c r="FS30" s="4">
        <v>177808.22487504099</v>
      </c>
      <c r="FT30" s="4">
        <v>0.46805229174838198</v>
      </c>
      <c r="FU30" s="4">
        <v>450.03704493022002</v>
      </c>
      <c r="FV30" s="4">
        <f>IF(FU30&lt;FU$35,"LOW",IF(FU30&gt;FU$36,"HIGH",FU30))</f>
        <v>450.03704493022002</v>
      </c>
      <c r="FW30" s="4"/>
      <c r="FX30" s="4">
        <v>90.007408986043998</v>
      </c>
      <c r="FY30" s="4"/>
      <c r="FZ30" s="4"/>
      <c r="GA30" s="4"/>
      <c r="GB30" s="4"/>
      <c r="GC30" s="4"/>
      <c r="GD30" s="4"/>
      <c r="GE30" s="4">
        <v>10.0515333333333</v>
      </c>
      <c r="GF30" s="4">
        <v>379889.65765096201</v>
      </c>
      <c r="GG30" s="4">
        <v>10.1719833333333</v>
      </c>
      <c r="GH30" s="4">
        <v>126514.18837412</v>
      </c>
      <c r="GI30" s="4">
        <v>0.33302877776777901</v>
      </c>
      <c r="GJ30" s="4">
        <v>480.29724530978501</v>
      </c>
      <c r="GK30" s="4">
        <f>IF(GJ30&lt;GJ$35,"LOW",IF(GJ30&gt;GJ$36,"HIGH",GJ30))</f>
        <v>480.29724530978501</v>
      </c>
      <c r="GL30" s="4"/>
      <c r="GM30" s="4">
        <v>96.059449061956997</v>
      </c>
      <c r="GN30" s="4"/>
      <c r="GO30" s="4"/>
      <c r="GP30" s="4"/>
      <c r="GQ30" s="4"/>
      <c r="GR30" s="4"/>
      <c r="GS30" s="4"/>
      <c r="GT30" s="4">
        <v>10.0515333333333</v>
      </c>
      <c r="GU30" s="4">
        <v>379889.65765096201</v>
      </c>
      <c r="GV30" s="4">
        <v>12.011150000000001</v>
      </c>
      <c r="GW30" s="4">
        <v>159765.38276923099</v>
      </c>
      <c r="GX30" s="4">
        <v>0.43767197164911797</v>
      </c>
      <c r="GY30" s="4">
        <v>506.15841174392</v>
      </c>
      <c r="GZ30" s="4">
        <f>IF(GY30&lt;GY$35,"LOW",IF(GY30&gt;GY$36,"HIGH",GY30))</f>
        <v>506.15841174392</v>
      </c>
      <c r="HA30" s="4"/>
      <c r="HB30" s="4">
        <v>101.23168234878401</v>
      </c>
      <c r="HC30" s="4"/>
      <c r="HD30" s="4"/>
      <c r="HE30" s="4"/>
      <c r="HF30" s="4"/>
      <c r="HG30" s="4"/>
      <c r="HH30" s="4"/>
      <c r="HI30" s="4">
        <v>14.466850000000001</v>
      </c>
      <c r="HJ30" s="4">
        <v>365034.53069486201</v>
      </c>
      <c r="HK30" s="4">
        <v>12.358599999999999</v>
      </c>
      <c r="HL30" s="4">
        <v>168437.39611538401</v>
      </c>
      <c r="HM30" s="4">
        <v>0.46142866483002098</v>
      </c>
      <c r="HN30" s="4">
        <v>456.50131928536501</v>
      </c>
      <c r="HO30" s="4">
        <f>IF(HN30&lt;HN$35,"LOW",IF(HN30&gt;HN$36,"HIGH",HN30))</f>
        <v>456.50131928536501</v>
      </c>
      <c r="HP30" s="4"/>
      <c r="HQ30" s="4">
        <v>91.300263857073105</v>
      </c>
      <c r="HR30" s="4"/>
      <c r="HS30" s="4"/>
      <c r="HT30" s="4"/>
      <c r="HU30" s="4"/>
      <c r="HV30" s="4"/>
      <c r="HW30" s="4"/>
      <c r="HX30" s="4">
        <v>14.466850000000001</v>
      </c>
      <c r="HY30" s="4">
        <v>365034.53069486201</v>
      </c>
      <c r="HZ30" s="4" t="s">
        <v>57</v>
      </c>
      <c r="IA30" s="4" t="s">
        <v>57</v>
      </c>
      <c r="IB30" s="4" t="s">
        <v>57</v>
      </c>
      <c r="IC30" s="4" t="s">
        <v>57</v>
      </c>
      <c r="ID30" s="4" t="s">
        <v>57</v>
      </c>
      <c r="IE30" s="4" t="s">
        <v>57</v>
      </c>
      <c r="IF30" s="4">
        <v>10.0515333333333</v>
      </c>
      <c r="IG30" s="4">
        <v>379889.65765096201</v>
      </c>
      <c r="IH30" s="4">
        <v>14.4517666666667</v>
      </c>
      <c r="II30" s="4">
        <v>119684.246796882</v>
      </c>
      <c r="IJ30" s="4">
        <v>0.32787102789715999</v>
      </c>
      <c r="IK30" s="4">
        <v>484.95634349214703</v>
      </c>
      <c r="IL30" s="4">
        <f>IF(IK30&lt;IK$35,"LOW",IF(IK30&gt;IK$36,"HIGH",IK30))</f>
        <v>484.95634349214703</v>
      </c>
      <c r="IM30" s="4"/>
      <c r="IN30" s="4">
        <v>96.991268698429494</v>
      </c>
      <c r="IO30" s="4"/>
      <c r="IP30" s="4"/>
      <c r="IQ30" s="4"/>
      <c r="IR30" s="4"/>
      <c r="IS30" s="4"/>
      <c r="IT30" s="4"/>
      <c r="IU30" s="4">
        <v>14.466850000000001</v>
      </c>
      <c r="IV30" s="4">
        <v>365034.53069486201</v>
      </c>
      <c r="IW30" s="4">
        <v>14.512083333333299</v>
      </c>
      <c r="IX30" s="4">
        <v>163068.30264603099</v>
      </c>
      <c r="IY30" s="4">
        <v>0.446720211196519</v>
      </c>
      <c r="IZ30" s="4">
        <v>479.99848696001601</v>
      </c>
      <c r="JA30" s="4">
        <f>IF(IZ30&lt;IZ$35,"LOW",IF(IZ30&gt;IZ$36,"HIGH",IZ30))</f>
        <v>479.99848696001601</v>
      </c>
      <c r="JB30" s="4"/>
      <c r="JC30" s="4">
        <v>95.9996973920031</v>
      </c>
      <c r="JD30" s="4"/>
      <c r="JE30" s="4"/>
      <c r="JF30" s="4"/>
      <c r="JG30" s="4"/>
      <c r="JH30" s="4"/>
      <c r="JI30" s="4"/>
      <c r="JJ30" s="4">
        <v>14.466850000000001</v>
      </c>
      <c r="JK30" s="4">
        <v>365034.53069486201</v>
      </c>
      <c r="JL30" s="4">
        <v>16.4577666666667</v>
      </c>
      <c r="JM30" s="4">
        <v>281839.68726045301</v>
      </c>
      <c r="JN30" s="4">
        <v>1.0010312164112301</v>
      </c>
      <c r="JO30" s="4">
        <v>500.89467592416202</v>
      </c>
      <c r="JP30" s="4">
        <f>IF(JO30&lt;JO$35,"LOW",IF(JO30&gt;JO$36,"HIGH",JO30))</f>
        <v>500.89467592416202</v>
      </c>
      <c r="JQ30" s="4"/>
      <c r="JR30" s="4">
        <v>100.178935184832</v>
      </c>
      <c r="JS30" s="4"/>
      <c r="JT30" s="4"/>
      <c r="JU30" s="4"/>
      <c r="JV30" s="4"/>
      <c r="JW30" s="4"/>
      <c r="JX30" s="4"/>
      <c r="JY30" s="4">
        <v>17.1478</v>
      </c>
      <c r="JZ30" s="4">
        <v>281549.34895124403</v>
      </c>
      <c r="KA30" s="4">
        <v>17.0422166666667</v>
      </c>
      <c r="KB30" s="4">
        <v>103615.940073989</v>
      </c>
      <c r="KC30" s="4">
        <v>0.36802052805290703</v>
      </c>
      <c r="KD30" s="4">
        <v>476.08708025535202</v>
      </c>
      <c r="KE30" s="4">
        <f>IF(KD30&lt;KD$35,"LOW",IF(KD30&gt;KD$36,"HIGH",KD30))</f>
        <v>476.08708025535202</v>
      </c>
      <c r="KF30" s="4"/>
      <c r="KG30" s="4">
        <v>95.217416051070302</v>
      </c>
      <c r="KH30" s="4"/>
      <c r="KI30" s="4"/>
      <c r="KJ30" s="4"/>
      <c r="KK30" s="4"/>
      <c r="KL30" s="4"/>
      <c r="KM30" s="4"/>
      <c r="KN30" s="4">
        <v>17.1478</v>
      </c>
      <c r="KO30" s="4">
        <v>281549.34895124403</v>
      </c>
      <c r="KP30" s="4">
        <v>18.972799999999999</v>
      </c>
      <c r="KQ30" s="4">
        <v>174668.98307320001</v>
      </c>
      <c r="KR30" s="4">
        <v>0.62038496527813702</v>
      </c>
      <c r="KS30" s="4">
        <v>484.66037356916797</v>
      </c>
      <c r="KT30" s="4">
        <f>IF(KS30&lt;KS$35,"LOW",IF(KS30&gt;KS$36,"HIGH",KS30))</f>
        <v>484.66037356916797</v>
      </c>
      <c r="KU30" s="4"/>
      <c r="KV30" s="4">
        <v>96.9320747138336</v>
      </c>
      <c r="KW30" s="4"/>
      <c r="KX30" s="4"/>
      <c r="KY30" s="4"/>
      <c r="KZ30" s="4"/>
      <c r="LA30" s="4"/>
      <c r="LB30" s="4"/>
      <c r="LC30" s="4">
        <v>17.1478</v>
      </c>
      <c r="LD30" s="4">
        <v>281549.34895124403</v>
      </c>
      <c r="LE30" s="4">
        <v>19.380033333333301</v>
      </c>
      <c r="LF30" s="4">
        <v>171135.96153408699</v>
      </c>
      <c r="LG30" s="4">
        <v>0.60783646693397997</v>
      </c>
      <c r="LH30" s="4">
        <v>498.74283653948299</v>
      </c>
      <c r="LI30" s="4">
        <f>IF(LH30&lt;LH$35,"LOW",IF(LH30&gt;LH$36,"HIGH",LH30))</f>
        <v>498.74283653948299</v>
      </c>
      <c r="LJ30" s="4"/>
      <c r="LK30" s="4">
        <v>99.748567307896593</v>
      </c>
      <c r="LL30" s="4"/>
      <c r="LM30" s="4"/>
      <c r="LN30" s="4"/>
      <c r="LO30" s="4"/>
      <c r="LP30" s="4"/>
      <c r="LQ30" s="4"/>
      <c r="LR30" s="4">
        <v>17.1478</v>
      </c>
      <c r="LS30" s="4">
        <v>281549.34895124403</v>
      </c>
    </row>
    <row r="31" spans="1:331" x14ac:dyDescent="0.2">
      <c r="A31" s="2"/>
      <c r="B31" s="2"/>
      <c r="C31" s="2" t="s">
        <v>11</v>
      </c>
      <c r="D31" s="2" t="s">
        <v>176</v>
      </c>
      <c r="E31" s="2" t="s">
        <v>7</v>
      </c>
      <c r="F31" s="2" t="s">
        <v>152</v>
      </c>
      <c r="G31" s="4">
        <v>4.9854000000000003</v>
      </c>
      <c r="H31" s="4">
        <v>0</v>
      </c>
      <c r="I31" s="4">
        <v>0</v>
      </c>
      <c r="J31" s="4"/>
      <c r="K31" s="4"/>
      <c r="L31" s="4">
        <v>4.9557000000000002</v>
      </c>
      <c r="M31" s="4">
        <v>501138.51756049599</v>
      </c>
      <c r="N31" s="4">
        <v>6.6857666666666704</v>
      </c>
      <c r="O31" s="4">
        <v>0</v>
      </c>
      <c r="P31" s="4">
        <v>0</v>
      </c>
      <c r="Q31" s="4"/>
      <c r="R31" s="4"/>
      <c r="S31" s="4">
        <v>10.0468166666667</v>
      </c>
      <c r="T31" s="4">
        <v>395293.849825287</v>
      </c>
      <c r="U31" s="4">
        <v>10.0468166666667</v>
      </c>
      <c r="V31" s="4">
        <v>0</v>
      </c>
      <c r="W31" s="4">
        <v>0</v>
      </c>
      <c r="X31" s="4" t="s">
        <v>57</v>
      </c>
      <c r="Y31" s="4" t="s">
        <v>57</v>
      </c>
      <c r="Z31" s="4">
        <v>10.0468166666667</v>
      </c>
      <c r="AA31" s="4">
        <v>395293.849825287</v>
      </c>
      <c r="AB31" s="4">
        <v>12.33535</v>
      </c>
      <c r="AC31" s="4">
        <v>0</v>
      </c>
      <c r="AD31" s="4">
        <v>0</v>
      </c>
      <c r="AE31" s="4"/>
      <c r="AF31" s="4"/>
      <c r="AG31" s="4">
        <v>10.0468166666667</v>
      </c>
      <c r="AH31" s="4">
        <v>395293.849825287</v>
      </c>
      <c r="AI31" s="4">
        <v>12.732250000000001</v>
      </c>
      <c r="AJ31" s="4">
        <v>23.156000000000098</v>
      </c>
      <c r="AK31" s="4">
        <v>5.6867429172168401E-5</v>
      </c>
      <c r="AL31" s="4"/>
      <c r="AM31" s="4"/>
      <c r="AN31" s="4">
        <v>14.466749999999999</v>
      </c>
      <c r="AO31" s="4">
        <v>407192.66436142899</v>
      </c>
      <c r="AP31" s="4">
        <v>14.466749999999999</v>
      </c>
      <c r="AQ31" s="4">
        <v>0</v>
      </c>
      <c r="AR31" s="4">
        <v>0</v>
      </c>
      <c r="AS31" s="4"/>
      <c r="AT31" s="4"/>
      <c r="AU31" s="4">
        <v>14.466749999999999</v>
      </c>
      <c r="AV31" s="4">
        <v>407192.66436142899</v>
      </c>
      <c r="AW31" s="4">
        <v>4.9854000000000003</v>
      </c>
      <c r="AX31" s="4">
        <v>490526.55485558702</v>
      </c>
      <c r="AY31" s="4">
        <v>0.97882429242005298</v>
      </c>
      <c r="AZ31" s="4">
        <v>1119.4939991726201</v>
      </c>
      <c r="BA31" s="4">
        <f>IF(AZ31&lt;AZ$35,"LOW",IF(AZ31&gt;AZ$36,"HIGH",AZ31))</f>
        <v>1119.4939991726201</v>
      </c>
      <c r="BB31" s="4"/>
      <c r="BC31" s="4"/>
      <c r="BD31" s="4">
        <v>89.559519933809497</v>
      </c>
      <c r="BE31" s="4"/>
      <c r="BF31" s="4"/>
      <c r="BG31" s="4"/>
      <c r="BH31" s="4"/>
      <c r="BI31" s="4"/>
      <c r="BJ31" s="4"/>
      <c r="BK31" s="4">
        <v>4.9557000000000002</v>
      </c>
      <c r="BL31" s="4">
        <v>501138.51756049599</v>
      </c>
      <c r="BM31" s="4">
        <v>6.0398833333333304</v>
      </c>
      <c r="BN31" s="4">
        <v>322136.45330225799</v>
      </c>
      <c r="BO31" s="4">
        <v>0.64280920746302495</v>
      </c>
      <c r="BP31" s="4">
        <v>1212.6901526935101</v>
      </c>
      <c r="BQ31" s="4">
        <f>IF(BP31&lt;BP$35,"LOW",IF(BP31&gt;BP$36,"HIGH",BP31))</f>
        <v>1212.6901526935101</v>
      </c>
      <c r="BR31" s="4"/>
      <c r="BS31" s="4"/>
      <c r="BT31" s="4">
        <v>97.015212215480403</v>
      </c>
      <c r="BU31" s="4"/>
      <c r="BV31" s="4"/>
      <c r="BW31" s="4"/>
      <c r="BX31" s="4"/>
      <c r="BY31" s="4"/>
      <c r="BZ31" s="4"/>
      <c r="CA31" s="4">
        <v>4.9557000000000002</v>
      </c>
      <c r="CB31" s="4">
        <v>501138.51756049599</v>
      </c>
      <c r="CC31" s="4">
        <v>6.1859166666666701</v>
      </c>
      <c r="CD31" s="4">
        <v>281952.92814203101</v>
      </c>
      <c r="CE31" s="4">
        <v>0.56262473999116303</v>
      </c>
      <c r="CF31" s="4">
        <v>1111.6976329423001</v>
      </c>
      <c r="CG31" s="4">
        <f>IF(CF31&lt;CF$35,"LOW",IF(CF31&gt;CF$36,"HIGH",CF31))</f>
        <v>1111.6976329423001</v>
      </c>
      <c r="CH31" s="4"/>
      <c r="CI31" s="4"/>
      <c r="CJ31" s="4">
        <v>88.935810635384001</v>
      </c>
      <c r="CK31" s="4"/>
      <c r="CL31" s="4"/>
      <c r="CM31" s="4"/>
      <c r="CN31" s="4"/>
      <c r="CO31" s="4"/>
      <c r="CP31" s="4"/>
      <c r="CQ31" s="4">
        <v>4.9557000000000002</v>
      </c>
      <c r="CR31" s="4">
        <v>501138.51756049599</v>
      </c>
      <c r="CS31" s="4">
        <v>7.4310166666666699</v>
      </c>
      <c r="CT31" s="4">
        <v>354497.19478606398</v>
      </c>
      <c r="CU31" s="4">
        <v>1.40817395742903</v>
      </c>
      <c r="CV31" s="4">
        <v>1293.5131935869499</v>
      </c>
      <c r="CW31" s="4">
        <f>IF(CV31&lt;CV$35,"LOW",IF(CV31&gt;CV$36,"HIGH",CV31))</f>
        <v>1293.5131935869499</v>
      </c>
      <c r="CX31" s="4"/>
      <c r="CY31" s="4"/>
      <c r="CZ31" s="4">
        <v>103.481055486956</v>
      </c>
      <c r="DA31" s="4"/>
      <c r="DB31" s="4"/>
      <c r="DC31" s="4"/>
      <c r="DD31" s="4"/>
      <c r="DE31" s="4"/>
      <c r="DF31" s="4"/>
      <c r="DG31" s="4">
        <v>7.6670999999999996</v>
      </c>
      <c r="DH31" s="4">
        <v>251742.473233411</v>
      </c>
      <c r="DI31" s="4">
        <v>7.7133833333333301</v>
      </c>
      <c r="DJ31" s="4">
        <v>271298.95331907901</v>
      </c>
      <c r="DK31" s="4">
        <v>1.0776844679186699</v>
      </c>
      <c r="DL31" s="4">
        <v>1232.98475302926</v>
      </c>
      <c r="DM31" s="4">
        <f>IF(DL31&lt;DL$35,"LOW",IF(DL31&gt;DL$36,"HIGH",DL31))</f>
        <v>1232.98475302926</v>
      </c>
      <c r="DN31" s="4"/>
      <c r="DO31" s="4"/>
      <c r="DP31" s="4">
        <v>98.6387802423409</v>
      </c>
      <c r="DQ31" s="4"/>
      <c r="DR31" s="4"/>
      <c r="DS31" s="4"/>
      <c r="DT31" s="4"/>
      <c r="DU31" s="4"/>
      <c r="DV31" s="4"/>
      <c r="DW31" s="4">
        <v>7.6670999999999996</v>
      </c>
      <c r="DX31" s="4">
        <v>251742.473233411</v>
      </c>
      <c r="DY31" s="4">
        <v>8.5558499999999995</v>
      </c>
      <c r="DZ31" s="4">
        <v>316598.42197776202</v>
      </c>
      <c r="EA31" s="4">
        <v>1.25762815432507</v>
      </c>
      <c r="EB31" s="4">
        <v>1245.26365828658</v>
      </c>
      <c r="EC31" s="4">
        <f>IF(EB31&lt;EB$35,"LOW",IF(EB31&gt;EB$36,"HIGH",EB31))</f>
        <v>1245.26365828658</v>
      </c>
      <c r="ED31" s="4"/>
      <c r="EE31" s="4">
        <v>99.621092662926003</v>
      </c>
      <c r="EF31" s="4"/>
      <c r="EG31" s="4"/>
      <c r="EH31" s="4"/>
      <c r="EI31" s="4"/>
      <c r="EJ31" s="4"/>
      <c r="EK31" s="4"/>
      <c r="EL31" s="4">
        <v>7.6670999999999996</v>
      </c>
      <c r="EM31" s="4">
        <v>251742.473233411</v>
      </c>
      <c r="EN31" s="4">
        <v>8.7271166666666709</v>
      </c>
      <c r="EO31" s="4">
        <v>3357.18445983933</v>
      </c>
      <c r="EP31" s="4">
        <v>8.4928831079035295E-3</v>
      </c>
      <c r="EQ31" s="4">
        <v>1095.8663022851599</v>
      </c>
      <c r="ER31" s="4">
        <f>IF(EQ31&lt;EQ$35,"LOW",IF(EQ31&gt;EQ$36,"HIGH",EQ31))</f>
        <v>1095.8663022851599</v>
      </c>
      <c r="ES31" s="4"/>
      <c r="ET31" s="4">
        <v>87.669304182812894</v>
      </c>
      <c r="EU31" s="4"/>
      <c r="EV31" s="4"/>
      <c r="EW31" s="4"/>
      <c r="EX31" s="4"/>
      <c r="EY31" s="4"/>
      <c r="EZ31" s="4"/>
      <c r="FA31" s="4">
        <v>10.0468166666667</v>
      </c>
      <c r="FB31" s="4">
        <v>395293.849825287</v>
      </c>
      <c r="FC31" s="4">
        <v>9.8846666666666696</v>
      </c>
      <c r="FD31" s="4">
        <v>15286.2076646799</v>
      </c>
      <c r="FE31" s="4">
        <v>3.8670492018624103E-2</v>
      </c>
      <c r="FF31" s="4">
        <v>1153.03252268042</v>
      </c>
      <c r="FG31" s="4">
        <f>IF(FF31&lt;FF$35,"LOW",IF(FF31&gt;FF$36,"HIGH",FF31))</f>
        <v>1153.03252268042</v>
      </c>
      <c r="FH31" s="4"/>
      <c r="FI31" s="4">
        <v>92.242601814433598</v>
      </c>
      <c r="FJ31" s="4"/>
      <c r="FK31" s="4"/>
      <c r="FL31" s="4"/>
      <c r="FM31" s="4"/>
      <c r="FN31" s="4"/>
      <c r="FO31" s="4"/>
      <c r="FP31" s="4">
        <v>10.0468166666667</v>
      </c>
      <c r="FQ31" s="4">
        <v>395293.849825287</v>
      </c>
      <c r="FR31" s="4">
        <v>10.083866666666699</v>
      </c>
      <c r="FS31" s="4">
        <v>447102.77833187301</v>
      </c>
      <c r="FT31" s="4">
        <v>1.13106434246191</v>
      </c>
      <c r="FU31" s="4">
        <v>1087.11127148235</v>
      </c>
      <c r="FV31" s="4">
        <f>IF(FU31&lt;FU$35,"LOW",IF(FU31&gt;FU$36,"HIGH",FU31))</f>
        <v>1087.11127148235</v>
      </c>
      <c r="FW31" s="4"/>
      <c r="FX31" s="4">
        <v>86.9689017185881</v>
      </c>
      <c r="FY31" s="4"/>
      <c r="FZ31" s="4"/>
      <c r="GA31" s="4"/>
      <c r="GB31" s="4"/>
      <c r="GC31" s="4"/>
      <c r="GD31" s="4"/>
      <c r="GE31" s="4">
        <v>10.0468166666667</v>
      </c>
      <c r="GF31" s="4">
        <v>395293.849825287</v>
      </c>
      <c r="GG31" s="4">
        <v>10.167249999999999</v>
      </c>
      <c r="GH31" s="4">
        <v>350562.86548925401</v>
      </c>
      <c r="GI31" s="4">
        <v>0.88684118319624095</v>
      </c>
      <c r="GJ31" s="4">
        <v>1278.6469981006701</v>
      </c>
      <c r="GK31" s="4">
        <f>IF(GJ31&lt;GJ$35,"LOW",IF(GJ31&gt;GJ$36,"HIGH",GJ31))</f>
        <v>1278.6469981006701</v>
      </c>
      <c r="GL31" s="4"/>
      <c r="GM31" s="4">
        <v>102.291759848053</v>
      </c>
      <c r="GN31" s="4"/>
      <c r="GO31" s="4"/>
      <c r="GP31" s="4"/>
      <c r="GQ31" s="4"/>
      <c r="GR31" s="4"/>
      <c r="GS31" s="4"/>
      <c r="GT31" s="4">
        <v>10.0468166666667</v>
      </c>
      <c r="GU31" s="4">
        <v>395293.849825287</v>
      </c>
      <c r="GV31" s="4">
        <v>12.0064333333333</v>
      </c>
      <c r="GW31" s="4">
        <v>435390.088692308</v>
      </c>
      <c r="GX31" s="4">
        <v>1.06924836029426</v>
      </c>
      <c r="GY31" s="4">
        <v>1238.59095805588</v>
      </c>
      <c r="GZ31" s="4">
        <f>IF(GY31&lt;GY$35,"LOW",IF(GY31&gt;GY$36,"HIGH",GY31))</f>
        <v>1238.59095805588</v>
      </c>
      <c r="HA31" s="4"/>
      <c r="HB31" s="4">
        <v>99.087276644470506</v>
      </c>
      <c r="HC31" s="4"/>
      <c r="HD31" s="4"/>
      <c r="HE31" s="4"/>
      <c r="HF31" s="4"/>
      <c r="HG31" s="4"/>
      <c r="HH31" s="4"/>
      <c r="HI31" s="4">
        <v>14.466749999999999</v>
      </c>
      <c r="HJ31" s="4">
        <v>407192.66436142899</v>
      </c>
      <c r="HK31" s="4">
        <v>12.3538833333333</v>
      </c>
      <c r="HL31" s="4">
        <v>458456.54857691698</v>
      </c>
      <c r="HM31" s="4">
        <v>1.1258958932766701</v>
      </c>
      <c r="HN31" s="4">
        <v>1112.6860600094899</v>
      </c>
      <c r="HO31" s="4">
        <f>IF(HN31&lt;HN$35,"LOW",IF(HN31&gt;HN$36,"HIGH",HN31))</f>
        <v>1112.6860600094899</v>
      </c>
      <c r="HP31" s="4"/>
      <c r="HQ31" s="4">
        <v>89.014884800759205</v>
      </c>
      <c r="HR31" s="4"/>
      <c r="HS31" s="4"/>
      <c r="HT31" s="4"/>
      <c r="HU31" s="4"/>
      <c r="HV31" s="4"/>
      <c r="HW31" s="4"/>
      <c r="HX31" s="4">
        <v>14.466749999999999</v>
      </c>
      <c r="HY31" s="4">
        <v>407192.66436142899</v>
      </c>
      <c r="HZ31" s="4" t="s">
        <v>57</v>
      </c>
      <c r="IA31" s="4" t="s">
        <v>57</v>
      </c>
      <c r="IB31" s="4" t="s">
        <v>57</v>
      </c>
      <c r="IC31" s="4" t="s">
        <v>57</v>
      </c>
      <c r="ID31" s="4" t="s">
        <v>57</v>
      </c>
      <c r="IE31" s="4" t="s">
        <v>57</v>
      </c>
      <c r="IF31" s="4">
        <v>10.0468166666667</v>
      </c>
      <c r="IG31" s="4">
        <v>395293.849825287</v>
      </c>
      <c r="IH31" s="4">
        <v>14.4516666666667</v>
      </c>
      <c r="II31" s="4">
        <v>349932.438341589</v>
      </c>
      <c r="IJ31" s="4">
        <v>0.85937805115021604</v>
      </c>
      <c r="IK31" s="4">
        <v>1278.4036015909801</v>
      </c>
      <c r="IL31" s="4">
        <f>IF(IK31&lt;IK$35,"LOW",IF(IK31&gt;IK$36,"HIGH",IK31))</f>
        <v>1278.4036015909801</v>
      </c>
      <c r="IM31" s="4"/>
      <c r="IN31" s="4">
        <v>102.272288127278</v>
      </c>
      <c r="IO31" s="4"/>
      <c r="IP31" s="4"/>
      <c r="IQ31" s="4"/>
      <c r="IR31" s="4"/>
      <c r="IS31" s="4"/>
      <c r="IT31" s="4"/>
      <c r="IU31" s="4">
        <v>14.466749999999999</v>
      </c>
      <c r="IV31" s="4">
        <v>407192.66436142899</v>
      </c>
      <c r="IW31" s="4">
        <v>14.512</v>
      </c>
      <c r="IX31" s="4">
        <v>425737.68351329799</v>
      </c>
      <c r="IY31" s="4">
        <v>1.0455435983380299</v>
      </c>
      <c r="IZ31" s="4">
        <v>1125.71201494658</v>
      </c>
      <c r="JA31" s="4">
        <f>IF(IZ31&lt;IZ$35,"LOW",IF(IZ31&gt;IZ$36,"HIGH",IZ31))</f>
        <v>1125.71201494658</v>
      </c>
      <c r="JB31" s="4"/>
      <c r="JC31" s="4">
        <v>90.0569611957267</v>
      </c>
      <c r="JD31" s="4"/>
      <c r="JE31" s="4"/>
      <c r="JF31" s="4"/>
      <c r="JG31" s="4"/>
      <c r="JH31" s="4"/>
      <c r="JI31" s="4"/>
      <c r="JJ31" s="4">
        <v>14.466749999999999</v>
      </c>
      <c r="JK31" s="4">
        <v>407192.66436142899</v>
      </c>
      <c r="JL31" s="4">
        <v>16.4576833333333</v>
      </c>
      <c r="JM31" s="4">
        <v>809017.28770238499</v>
      </c>
      <c r="JN31" s="4">
        <v>2.52314685331539</v>
      </c>
      <c r="JO31" s="4">
        <v>1263.2112761415599</v>
      </c>
      <c r="JP31" s="4">
        <f>IF(JO31&lt;JO$35,"LOW",IF(JO31&gt;JO$36,"HIGH",JO31))</f>
        <v>1263.2112761415599</v>
      </c>
      <c r="JQ31" s="4"/>
      <c r="JR31" s="4">
        <v>101.056902091325</v>
      </c>
      <c r="JS31" s="4"/>
      <c r="JT31" s="4"/>
      <c r="JU31" s="4"/>
      <c r="JV31" s="4"/>
      <c r="JW31" s="4"/>
      <c r="JX31" s="4"/>
      <c r="JY31" s="4">
        <v>17.1477166666667</v>
      </c>
      <c r="JZ31" s="4">
        <v>320638.20884596702</v>
      </c>
      <c r="KA31" s="4">
        <v>17.0383666666667</v>
      </c>
      <c r="KB31" s="4">
        <v>326833.29224246898</v>
      </c>
      <c r="KC31" s="4">
        <v>1.0193211015580399</v>
      </c>
      <c r="KD31" s="4">
        <v>1317.90131584648</v>
      </c>
      <c r="KE31" s="4" t="str">
        <f>IF(KD31&lt;KD$35,"LOW",IF(KD31&gt;KD$36,"HIGH",KD31))</f>
        <v>HIGH</v>
      </c>
      <c r="KF31" s="4"/>
      <c r="KG31" s="4">
        <v>105.432105267719</v>
      </c>
      <c r="KH31" s="4"/>
      <c r="KI31" s="4"/>
      <c r="KJ31" s="4"/>
      <c r="KK31" s="4"/>
      <c r="KL31" s="4"/>
      <c r="KM31" s="4"/>
      <c r="KN31" s="4">
        <v>17.1477166666667</v>
      </c>
      <c r="KO31" s="4">
        <v>320638.20884596702</v>
      </c>
      <c r="KP31" s="4">
        <v>18.972716666666699</v>
      </c>
      <c r="KQ31" s="4">
        <v>519145.92784467997</v>
      </c>
      <c r="KR31" s="4">
        <v>1.61910188343796</v>
      </c>
      <c r="KS31" s="4">
        <v>1266.23910649292</v>
      </c>
      <c r="KT31" s="4">
        <f>IF(KS31&lt;KS$35,"LOW",IF(KS31&gt;KS$36,"HIGH",KS31))</f>
        <v>1266.23910649292</v>
      </c>
      <c r="KU31" s="4"/>
      <c r="KV31" s="4">
        <v>101.29912851943401</v>
      </c>
      <c r="KW31" s="4"/>
      <c r="KX31" s="4"/>
      <c r="KY31" s="4"/>
      <c r="KZ31" s="4"/>
      <c r="LA31" s="4"/>
      <c r="LB31" s="4"/>
      <c r="LC31" s="4">
        <v>17.1477166666667</v>
      </c>
      <c r="LD31" s="4">
        <v>320638.20884596702</v>
      </c>
      <c r="LE31" s="4">
        <v>19.379950000000001</v>
      </c>
      <c r="LF31" s="4">
        <v>478652.673217993</v>
      </c>
      <c r="LG31" s="4">
        <v>1.4928123349389599</v>
      </c>
      <c r="LH31" s="4">
        <v>1226.2681991707</v>
      </c>
      <c r="LI31" s="4">
        <f>IF(LH31&lt;LH$35,"LOW",IF(LH31&gt;LH$36,"HIGH",LH31))</f>
        <v>1226.2681991707</v>
      </c>
      <c r="LJ31" s="4"/>
      <c r="LK31" s="4">
        <v>98.101455933656197</v>
      </c>
      <c r="LL31" s="4"/>
      <c r="LM31" s="4"/>
      <c r="LN31" s="4"/>
      <c r="LO31" s="4"/>
      <c r="LP31" s="4"/>
      <c r="LQ31" s="4"/>
      <c r="LR31" s="4">
        <v>17.1477166666667</v>
      </c>
      <c r="LS31" s="4">
        <v>320638.20884596702</v>
      </c>
    </row>
    <row r="32" spans="1:331" x14ac:dyDescent="0.2">
      <c r="A32" s="2"/>
      <c r="B32" s="2"/>
      <c r="C32" s="2" t="s">
        <v>32</v>
      </c>
      <c r="D32" s="2" t="s">
        <v>108</v>
      </c>
      <c r="E32" s="2" t="s">
        <v>7</v>
      </c>
      <c r="F32" s="2" t="s">
        <v>46</v>
      </c>
      <c r="G32" s="4">
        <v>4.9829166666666698</v>
      </c>
      <c r="H32" s="4">
        <v>0</v>
      </c>
      <c r="I32" s="4">
        <v>0</v>
      </c>
      <c r="J32" s="4"/>
      <c r="K32" s="4"/>
      <c r="L32" s="4">
        <v>4.9556833333333303</v>
      </c>
      <c r="M32" s="4">
        <v>448781.49805991899</v>
      </c>
      <c r="N32" s="4">
        <v>6.6811166666666697</v>
      </c>
      <c r="O32" s="4">
        <v>0</v>
      </c>
      <c r="P32" s="4">
        <v>0</v>
      </c>
      <c r="Q32" s="4"/>
      <c r="R32" s="4"/>
      <c r="S32" s="4">
        <v>10.046799999999999</v>
      </c>
      <c r="T32" s="4">
        <v>361866.76652748499</v>
      </c>
      <c r="U32" s="4">
        <v>10.046799999999999</v>
      </c>
      <c r="V32" s="4">
        <v>0</v>
      </c>
      <c r="W32" s="4">
        <v>0</v>
      </c>
      <c r="X32" s="4" t="s">
        <v>57</v>
      </c>
      <c r="Y32" s="4" t="s">
        <v>57</v>
      </c>
      <c r="Z32" s="4">
        <v>10.046799999999999</v>
      </c>
      <c r="AA32" s="4">
        <v>361866.76652748499</v>
      </c>
      <c r="AB32" s="4">
        <v>12.5299</v>
      </c>
      <c r="AC32" s="4">
        <v>0</v>
      </c>
      <c r="AD32" s="4">
        <v>0</v>
      </c>
      <c r="AE32" s="4"/>
      <c r="AF32" s="4"/>
      <c r="AG32" s="4">
        <v>10.046799999999999</v>
      </c>
      <c r="AH32" s="4">
        <v>361866.76652748499</v>
      </c>
      <c r="AI32" s="4">
        <v>12.7284666666667</v>
      </c>
      <c r="AJ32" s="4">
        <v>19.459500000000201</v>
      </c>
      <c r="AK32" s="4">
        <v>5.3263077818529203E-5</v>
      </c>
      <c r="AL32" s="4"/>
      <c r="AM32" s="4"/>
      <c r="AN32" s="4">
        <v>14.4667333333333</v>
      </c>
      <c r="AO32" s="4">
        <v>365346.89313861902</v>
      </c>
      <c r="AP32" s="4">
        <v>14.4667333333333</v>
      </c>
      <c r="AQ32" s="4">
        <v>0</v>
      </c>
      <c r="AR32" s="4">
        <v>0</v>
      </c>
      <c r="AS32" s="4"/>
      <c r="AT32" s="4"/>
      <c r="AU32" s="4">
        <v>14.4667333333333</v>
      </c>
      <c r="AV32" s="4">
        <v>365346.89313861902</v>
      </c>
      <c r="AW32" s="4">
        <v>4.9829166666666698</v>
      </c>
      <c r="AX32" s="4">
        <v>983652.847978723</v>
      </c>
      <c r="AY32" s="4">
        <v>2.1918302163325598</v>
      </c>
      <c r="AZ32" s="4">
        <v>2509.7633995885499</v>
      </c>
      <c r="BA32" s="4">
        <f>IF(AZ32&lt;AZ$35,"LOW",IF(AZ32&gt;AZ$36,"HIGH",AZ32))</f>
        <v>2509.7633995885499</v>
      </c>
      <c r="BB32" s="4"/>
      <c r="BC32" s="4"/>
      <c r="BD32" s="4">
        <v>100.39053598354199</v>
      </c>
      <c r="BE32" s="4"/>
      <c r="BF32" s="4"/>
      <c r="BG32" s="4"/>
      <c r="BH32" s="4"/>
      <c r="BI32" s="4"/>
      <c r="BJ32" s="4"/>
      <c r="BK32" s="4">
        <v>4.9556833333333303</v>
      </c>
      <c r="BL32" s="4">
        <v>448781.49805991899</v>
      </c>
      <c r="BM32" s="4">
        <v>6.03738333333333</v>
      </c>
      <c r="BN32" s="4">
        <v>649781.35181932501</v>
      </c>
      <c r="BO32" s="4">
        <v>1.4478791006945</v>
      </c>
      <c r="BP32" s="4">
        <v>2734.3903623609699</v>
      </c>
      <c r="BQ32" s="4">
        <f>IF(BP32&lt;BP$35,"LOW",IF(BP32&gt;BP$36,"HIGH",BP32))</f>
        <v>2734.3903623609699</v>
      </c>
      <c r="BR32" s="4"/>
      <c r="BS32" s="4"/>
      <c r="BT32" s="4">
        <v>109.37561449443901</v>
      </c>
      <c r="BU32" s="4"/>
      <c r="BV32" s="4"/>
      <c r="BW32" s="4"/>
      <c r="BX32" s="4"/>
      <c r="BY32" s="4"/>
      <c r="BZ32" s="4"/>
      <c r="CA32" s="4">
        <v>4.9556833333333303</v>
      </c>
      <c r="CB32" s="4">
        <v>448781.49805991899</v>
      </c>
      <c r="CC32" s="4">
        <v>6.1834333333333298</v>
      </c>
      <c r="CD32" s="4">
        <v>565549.66581153299</v>
      </c>
      <c r="CE32" s="4">
        <v>1.2601893532964299</v>
      </c>
      <c r="CF32" s="4">
        <v>2489.9039906425501</v>
      </c>
      <c r="CG32" s="4">
        <f>IF(CF32&lt;CF$35,"LOW",IF(CF32&gt;CF$36,"HIGH",CF32))</f>
        <v>2489.9039906425501</v>
      </c>
      <c r="CH32" s="4"/>
      <c r="CI32" s="4"/>
      <c r="CJ32" s="4">
        <v>99.596159625702001</v>
      </c>
      <c r="CK32" s="4"/>
      <c r="CL32" s="4"/>
      <c r="CM32" s="4"/>
      <c r="CN32" s="4"/>
      <c r="CO32" s="4"/>
      <c r="CP32" s="4"/>
      <c r="CQ32" s="4">
        <v>4.9556833333333303</v>
      </c>
      <c r="CR32" s="4">
        <v>448781.49805991899</v>
      </c>
      <c r="CS32" s="4">
        <v>7.431</v>
      </c>
      <c r="CT32" s="4">
        <v>769529.08462303702</v>
      </c>
      <c r="CU32" s="4">
        <v>3.4246996383649502</v>
      </c>
      <c r="CV32" s="4">
        <v>3146.05165303786</v>
      </c>
      <c r="CW32" s="4" t="str">
        <f>IF(CV32&lt;CV$35,"LOW",IF(CV32&gt;CV$36,"HIGH",CV32))</f>
        <v>HIGH</v>
      </c>
      <c r="CX32" s="4"/>
      <c r="CY32" s="4"/>
      <c r="CZ32" s="4">
        <v>125.84206612151399</v>
      </c>
      <c r="DA32" s="4"/>
      <c r="DB32" s="4"/>
      <c r="DC32" s="4"/>
      <c r="DD32" s="4"/>
      <c r="DE32" s="4"/>
      <c r="DF32" s="4"/>
      <c r="DG32" s="4">
        <v>7.6624499999999998</v>
      </c>
      <c r="DH32" s="4">
        <v>224699.73016098799</v>
      </c>
      <c r="DI32" s="4">
        <v>7.71336666666667</v>
      </c>
      <c r="DJ32" s="4">
        <v>542258.09270610998</v>
      </c>
      <c r="DK32" s="4">
        <v>2.4132565371467298</v>
      </c>
      <c r="DL32" s="4">
        <v>2764.1602851944699</v>
      </c>
      <c r="DM32" s="4">
        <f>IF(DL32&lt;DL$35,"LOW",IF(DL32&gt;DL$36,"HIGH",DL32))</f>
        <v>2764.1602851944699</v>
      </c>
      <c r="DN32" s="4"/>
      <c r="DO32" s="4"/>
      <c r="DP32" s="4">
        <v>110.566411407779</v>
      </c>
      <c r="DQ32" s="4"/>
      <c r="DR32" s="4"/>
      <c r="DS32" s="4"/>
      <c r="DT32" s="4"/>
      <c r="DU32" s="4"/>
      <c r="DV32" s="4"/>
      <c r="DW32" s="4">
        <v>7.6624499999999998</v>
      </c>
      <c r="DX32" s="4">
        <v>224699.73016098799</v>
      </c>
      <c r="DY32" s="4">
        <v>8.5512166666666705</v>
      </c>
      <c r="DZ32" s="4">
        <v>644471.32639976102</v>
      </c>
      <c r="EA32" s="4">
        <v>2.8681446387942899</v>
      </c>
      <c r="EB32" s="4">
        <v>2842.63038685938</v>
      </c>
      <c r="EC32" s="4">
        <f>IF(EB32&lt;EB$35,"LOW",IF(EB32&gt;EB$36,"HIGH",EB32))</f>
        <v>2842.63038685938</v>
      </c>
      <c r="ED32" s="4"/>
      <c r="EE32" s="4">
        <v>113.705215474375</v>
      </c>
      <c r="EF32" s="4"/>
      <c r="EG32" s="4"/>
      <c r="EH32" s="4"/>
      <c r="EI32" s="4"/>
      <c r="EJ32" s="4"/>
      <c r="EK32" s="4"/>
      <c r="EL32" s="4">
        <v>7.6624499999999998</v>
      </c>
      <c r="EM32" s="4">
        <v>224699.73016098799</v>
      </c>
      <c r="EN32" s="4">
        <v>8.7178500000000003</v>
      </c>
      <c r="EO32" s="4">
        <v>6911.8505000000196</v>
      </c>
      <c r="EP32" s="4">
        <v>1.9100539588995501E-2</v>
      </c>
      <c r="EQ32" s="4">
        <v>2347.9913195846898</v>
      </c>
      <c r="ER32" s="4">
        <f>IF(EQ32&lt;EQ$35,"LOW",IF(EQ32&gt;EQ$36,"HIGH",EQ32))</f>
        <v>2347.9913195846898</v>
      </c>
      <c r="ES32" s="4"/>
      <c r="ET32" s="4">
        <v>93.919652783387605</v>
      </c>
      <c r="EU32" s="4"/>
      <c r="EV32" s="4"/>
      <c r="EW32" s="4"/>
      <c r="EX32" s="4"/>
      <c r="EY32" s="4"/>
      <c r="EZ32" s="4"/>
      <c r="FA32" s="4">
        <v>10.046799999999999</v>
      </c>
      <c r="FB32" s="4">
        <v>361866.76652748499</v>
      </c>
      <c r="FC32" s="4">
        <v>9.8846500000000006</v>
      </c>
      <c r="FD32" s="4">
        <v>30097.0696420358</v>
      </c>
      <c r="FE32" s="4">
        <v>8.3171687554651E-2</v>
      </c>
      <c r="FF32" s="4">
        <v>2494.1536364710801</v>
      </c>
      <c r="FG32" s="4">
        <f>IF(FF32&lt;FF$35,"LOW",IF(FF32&gt;FF$36,"HIGH",FF32))</f>
        <v>2494.1536364710801</v>
      </c>
      <c r="FH32" s="4"/>
      <c r="FI32" s="4">
        <v>99.766145458843198</v>
      </c>
      <c r="FJ32" s="4"/>
      <c r="FK32" s="4"/>
      <c r="FL32" s="4"/>
      <c r="FM32" s="4"/>
      <c r="FN32" s="4"/>
      <c r="FO32" s="4"/>
      <c r="FP32" s="4">
        <v>10.046799999999999</v>
      </c>
      <c r="FQ32" s="4">
        <v>361866.76652748499</v>
      </c>
      <c r="FR32" s="4">
        <v>10.08385</v>
      </c>
      <c r="FS32" s="4">
        <v>921906.53181083302</v>
      </c>
      <c r="FT32" s="4">
        <v>2.5476407813227899</v>
      </c>
      <c r="FU32" s="4">
        <v>2448.26954631017</v>
      </c>
      <c r="FV32" s="4">
        <f>IF(FU32&lt;FU$35,"LOW",IF(FU32&gt;FU$36,"HIGH",FU32))</f>
        <v>2448.26954631017</v>
      </c>
      <c r="FW32" s="4"/>
      <c r="FX32" s="4">
        <v>97.930781852406696</v>
      </c>
      <c r="FY32" s="4"/>
      <c r="FZ32" s="4"/>
      <c r="GA32" s="4"/>
      <c r="GB32" s="4"/>
      <c r="GC32" s="4"/>
      <c r="GD32" s="4"/>
      <c r="GE32" s="4">
        <v>10.046799999999999</v>
      </c>
      <c r="GF32" s="4">
        <v>361866.76652748499</v>
      </c>
      <c r="GG32" s="4">
        <v>10.167249999999999</v>
      </c>
      <c r="GH32" s="4">
        <v>803203.484640721</v>
      </c>
      <c r="GI32" s="4">
        <v>2.2196110804768101</v>
      </c>
      <c r="GJ32" s="4">
        <v>3199.90500458733</v>
      </c>
      <c r="GK32" s="4" t="str">
        <f>IF(GJ32&lt;GJ$35,"LOW",IF(GJ32&gt;GJ$36,"HIGH",GJ32))</f>
        <v>HIGH</v>
      </c>
      <c r="GL32" s="4"/>
      <c r="GM32" s="4">
        <v>127.996200183493</v>
      </c>
      <c r="GN32" s="4"/>
      <c r="GO32" s="4"/>
      <c r="GP32" s="4"/>
      <c r="GQ32" s="4"/>
      <c r="GR32" s="4"/>
      <c r="GS32" s="4"/>
      <c r="GT32" s="4">
        <v>10.046799999999999</v>
      </c>
      <c r="GU32" s="4">
        <v>361866.76652748499</v>
      </c>
      <c r="GV32" s="4">
        <v>12.0064166666667</v>
      </c>
      <c r="GW32" s="4">
        <v>892934.38299998804</v>
      </c>
      <c r="GX32" s="4">
        <v>2.4440727422887698</v>
      </c>
      <c r="GY32" s="4">
        <v>2832.96044516758</v>
      </c>
      <c r="GZ32" s="4">
        <f>IF(GY32&lt;GY$35,"LOW",IF(GY32&gt;GY$36,"HIGH",GY32))</f>
        <v>2832.96044516758</v>
      </c>
      <c r="HA32" s="4"/>
      <c r="HB32" s="4">
        <v>113.318417806703</v>
      </c>
      <c r="HC32" s="4"/>
      <c r="HD32" s="4"/>
      <c r="HE32" s="4"/>
      <c r="HF32" s="4"/>
      <c r="HG32" s="4"/>
      <c r="HH32" s="4"/>
      <c r="HI32" s="4">
        <v>14.4667333333333</v>
      </c>
      <c r="HJ32" s="4">
        <v>365346.89313861902</v>
      </c>
      <c r="HK32" s="4">
        <v>12.353866666666701</v>
      </c>
      <c r="HL32" s="4">
        <v>934856.73296605796</v>
      </c>
      <c r="HM32" s="4">
        <v>2.5588194412573202</v>
      </c>
      <c r="HN32" s="4">
        <v>2527.7484235925199</v>
      </c>
      <c r="HO32" s="4">
        <f>IF(HN32&lt;HN$35,"LOW",IF(HN32&gt;HN$36,"HIGH",HN32))</f>
        <v>2527.7484235925199</v>
      </c>
      <c r="HP32" s="4"/>
      <c r="HQ32" s="4">
        <v>101.109936943701</v>
      </c>
      <c r="HR32" s="4"/>
      <c r="HS32" s="4"/>
      <c r="HT32" s="4"/>
      <c r="HU32" s="4"/>
      <c r="HV32" s="4"/>
      <c r="HW32" s="4"/>
      <c r="HX32" s="4">
        <v>14.4667333333333</v>
      </c>
      <c r="HY32" s="4">
        <v>365346.89313861902</v>
      </c>
      <c r="HZ32" s="4" t="s">
        <v>57</v>
      </c>
      <c r="IA32" s="4" t="s">
        <v>57</v>
      </c>
      <c r="IB32" s="4" t="s">
        <v>57</v>
      </c>
      <c r="IC32" s="4" t="s">
        <v>57</v>
      </c>
      <c r="ID32" s="4" t="s">
        <v>57</v>
      </c>
      <c r="IE32" s="4" t="s">
        <v>57</v>
      </c>
      <c r="IF32" s="4">
        <v>10.046799999999999</v>
      </c>
      <c r="IG32" s="4">
        <v>361866.76652748499</v>
      </c>
      <c r="IH32" s="4">
        <v>14.4516666666667</v>
      </c>
      <c r="II32" s="4">
        <v>753917.91190535505</v>
      </c>
      <c r="IJ32" s="4">
        <v>2.0635673275571098</v>
      </c>
      <c r="IK32" s="4">
        <v>3076.0481063601401</v>
      </c>
      <c r="IL32" s="4" t="str">
        <f>IF(IK32&lt;IK$35,"LOW",IF(IK32&gt;IK$36,"HIGH",IK32))</f>
        <v>HIGH</v>
      </c>
      <c r="IM32" s="4"/>
      <c r="IN32" s="4">
        <v>123.041924254406</v>
      </c>
      <c r="IO32" s="4"/>
      <c r="IP32" s="4"/>
      <c r="IQ32" s="4"/>
      <c r="IR32" s="4"/>
      <c r="IS32" s="4"/>
      <c r="IT32" s="4"/>
      <c r="IU32" s="4">
        <v>14.4667333333333</v>
      </c>
      <c r="IV32" s="4">
        <v>365346.89313861902</v>
      </c>
      <c r="IW32" s="4">
        <v>14.511983333333299</v>
      </c>
      <c r="IX32" s="4">
        <v>869347.34871845797</v>
      </c>
      <c r="IY32" s="4">
        <v>2.3795120884977998</v>
      </c>
      <c r="IZ32" s="4">
        <v>2564.13529382969</v>
      </c>
      <c r="JA32" s="4">
        <f>IF(IZ32&lt;IZ$35,"LOW",IF(IZ32&gt;IZ$36,"HIGH",IZ32))</f>
        <v>2564.13529382969</v>
      </c>
      <c r="JB32" s="4"/>
      <c r="JC32" s="4">
        <v>102.565411753188</v>
      </c>
      <c r="JD32" s="4"/>
      <c r="JE32" s="4"/>
      <c r="JF32" s="4"/>
      <c r="JG32" s="4"/>
      <c r="JH32" s="4"/>
      <c r="JI32" s="4"/>
      <c r="JJ32" s="4">
        <v>14.4667333333333</v>
      </c>
      <c r="JK32" s="4">
        <v>365346.89313861902</v>
      </c>
      <c r="JL32" s="4">
        <v>16.4576666666667</v>
      </c>
      <c r="JM32" s="4">
        <v>1677217.4622670701</v>
      </c>
      <c r="JN32" s="4">
        <v>6.0690958472547898</v>
      </c>
      <c r="JO32" s="4">
        <v>3039.1182546035202</v>
      </c>
      <c r="JP32" s="4">
        <f>IF(JO32&lt;JO$35,"LOW",IF(JO32&gt;JO$36,"HIGH",JO32))</f>
        <v>3039.1182546035202</v>
      </c>
      <c r="JQ32" s="4"/>
      <c r="JR32" s="4">
        <v>121.564730184141</v>
      </c>
      <c r="JS32" s="4"/>
      <c r="JT32" s="4"/>
      <c r="JU32" s="4"/>
      <c r="JV32" s="4"/>
      <c r="JW32" s="4"/>
      <c r="JX32" s="4"/>
      <c r="JY32" s="4">
        <v>17.1477</v>
      </c>
      <c r="JZ32" s="4">
        <v>276353.76083666901</v>
      </c>
      <c r="KA32" s="4">
        <v>17.042116666666701</v>
      </c>
      <c r="KB32" s="4">
        <v>724206.26000402798</v>
      </c>
      <c r="KC32" s="4">
        <v>2.6205768208526399</v>
      </c>
      <c r="KD32" s="4">
        <v>3387.5446021551702</v>
      </c>
      <c r="KE32" s="4" t="str">
        <f>IF(KD32&lt;KD$35,"LOW",IF(KD32&gt;KD$36,"HIGH",KD32))</f>
        <v>HIGH</v>
      </c>
      <c r="KF32" s="4"/>
      <c r="KG32" s="4">
        <v>135.50178408620701</v>
      </c>
      <c r="KH32" s="4"/>
      <c r="KI32" s="4"/>
      <c r="KJ32" s="4"/>
      <c r="KK32" s="4"/>
      <c r="KL32" s="4"/>
      <c r="KM32" s="4"/>
      <c r="KN32" s="4">
        <v>17.1477</v>
      </c>
      <c r="KO32" s="4">
        <v>276353.76083666901</v>
      </c>
      <c r="KP32" s="4">
        <v>18.9727</v>
      </c>
      <c r="KQ32" s="4">
        <v>1035990.9330604</v>
      </c>
      <c r="KR32" s="4">
        <v>3.7487853609225699</v>
      </c>
      <c r="KS32" s="4">
        <v>2932.8928735363402</v>
      </c>
      <c r="KT32" s="4">
        <f>IF(KS32&lt;KS$35,"LOW",IF(KS32&gt;KS$36,"HIGH",KS32))</f>
        <v>2932.8928735363402</v>
      </c>
      <c r="KU32" s="4"/>
      <c r="KV32" s="4">
        <v>117.315714941454</v>
      </c>
      <c r="KW32" s="4"/>
      <c r="KX32" s="4"/>
      <c r="KY32" s="4"/>
      <c r="KZ32" s="4"/>
      <c r="LA32" s="4"/>
      <c r="LB32" s="4"/>
      <c r="LC32" s="4">
        <v>17.1477</v>
      </c>
      <c r="LD32" s="4">
        <v>276353.76083666901</v>
      </c>
      <c r="LE32" s="4">
        <v>19.379933333333302</v>
      </c>
      <c r="LF32" s="4">
        <v>952037.81921206298</v>
      </c>
      <c r="LG32" s="4">
        <v>3.4449967908153001</v>
      </c>
      <c r="LH32" s="4">
        <v>2831.1297050400199</v>
      </c>
      <c r="LI32" s="4">
        <f>IF(LH32&lt;LH$35,"LOW",IF(LH32&gt;LH$36,"HIGH",LH32))</f>
        <v>2831.1297050400199</v>
      </c>
      <c r="LJ32" s="4"/>
      <c r="LK32" s="4">
        <v>113.245188201601</v>
      </c>
      <c r="LL32" s="4"/>
      <c r="LM32" s="4"/>
      <c r="LN32" s="4"/>
      <c r="LO32" s="4"/>
      <c r="LP32" s="4"/>
      <c r="LQ32" s="4"/>
      <c r="LR32" s="4">
        <v>17.1477</v>
      </c>
      <c r="LS32" s="4">
        <v>276353.76083666901</v>
      </c>
    </row>
    <row r="33" spans="1:331" x14ac:dyDescent="0.2">
      <c r="A33" s="2"/>
      <c r="B33" s="2"/>
      <c r="C33" s="2" t="s">
        <v>78</v>
      </c>
      <c r="D33" s="2" t="s">
        <v>124</v>
      </c>
      <c r="E33" s="2" t="s">
        <v>7</v>
      </c>
      <c r="F33" s="2" t="s">
        <v>99</v>
      </c>
      <c r="G33" s="4">
        <v>4.98281666666667</v>
      </c>
      <c r="H33" s="4">
        <v>0</v>
      </c>
      <c r="I33" s="4">
        <v>0</v>
      </c>
      <c r="J33" s="4"/>
      <c r="K33" s="4"/>
      <c r="L33" s="4">
        <v>4.9531166666666699</v>
      </c>
      <c r="M33" s="4">
        <v>416409.28043512697</v>
      </c>
      <c r="N33" s="4">
        <v>6.6949166666666704</v>
      </c>
      <c r="O33" s="4">
        <v>0</v>
      </c>
      <c r="P33" s="4">
        <v>0</v>
      </c>
      <c r="Q33" s="4"/>
      <c r="R33" s="4"/>
      <c r="S33" s="4">
        <v>10.0467</v>
      </c>
      <c r="T33" s="4">
        <v>330157.55423521699</v>
      </c>
      <c r="U33" s="4">
        <v>10.0467</v>
      </c>
      <c r="V33" s="4">
        <v>0</v>
      </c>
      <c r="W33" s="4">
        <v>0</v>
      </c>
      <c r="X33" s="4" t="s">
        <v>57</v>
      </c>
      <c r="Y33" s="4" t="s">
        <v>57</v>
      </c>
      <c r="Z33" s="4">
        <v>10.0467</v>
      </c>
      <c r="AA33" s="4">
        <v>330157.55423521699</v>
      </c>
      <c r="AB33" s="4">
        <v>12.529816666666701</v>
      </c>
      <c r="AC33" s="4">
        <v>0</v>
      </c>
      <c r="AD33" s="4">
        <v>0</v>
      </c>
      <c r="AE33" s="4"/>
      <c r="AF33" s="4"/>
      <c r="AG33" s="4">
        <v>10.0467</v>
      </c>
      <c r="AH33" s="4">
        <v>330157.55423521699</v>
      </c>
      <c r="AI33" s="4">
        <v>12.7208166666667</v>
      </c>
      <c r="AJ33" s="4">
        <v>50.355807692307899</v>
      </c>
      <c r="AK33" s="4">
        <v>1.35371109775543E-4</v>
      </c>
      <c r="AL33" s="4"/>
      <c r="AM33" s="4"/>
      <c r="AN33" s="4">
        <v>14.46665</v>
      </c>
      <c r="AO33" s="4">
        <v>371983.41489408002</v>
      </c>
      <c r="AP33" s="4">
        <v>14.46665</v>
      </c>
      <c r="AQ33" s="4">
        <v>0</v>
      </c>
      <c r="AR33" s="4">
        <v>0</v>
      </c>
      <c r="AS33" s="4"/>
      <c r="AT33" s="4"/>
      <c r="AU33" s="4">
        <v>14.46665</v>
      </c>
      <c r="AV33" s="4">
        <v>371983.41489408002</v>
      </c>
      <c r="AW33" s="4">
        <v>4.98281666666667</v>
      </c>
      <c r="AX33" s="4">
        <v>2303114.8849474201</v>
      </c>
      <c r="AY33" s="4">
        <v>5.5308923051397301</v>
      </c>
      <c r="AZ33" s="4">
        <v>6336.7816825531199</v>
      </c>
      <c r="BA33" s="4">
        <f>IF(AZ33&lt;AZ$35,"LOW",IF(AZ33&gt;AZ$36,"HIGH",AZ33))</f>
        <v>6336.7816825531199</v>
      </c>
      <c r="BB33" s="4"/>
      <c r="BC33" s="4"/>
      <c r="BD33" s="4">
        <v>101.38850692085001</v>
      </c>
      <c r="BE33" s="4"/>
      <c r="BF33" s="4"/>
      <c r="BG33" s="4"/>
      <c r="BH33" s="4"/>
      <c r="BI33" s="4"/>
      <c r="BJ33" s="4"/>
      <c r="BK33" s="4">
        <v>4.9531166666666699</v>
      </c>
      <c r="BL33" s="4">
        <v>416409.28043512697</v>
      </c>
      <c r="BM33" s="4">
        <v>6.0373000000000001</v>
      </c>
      <c r="BN33" s="4">
        <v>1530744.03107495</v>
      </c>
      <c r="BO33" s="4">
        <v>3.6760564737543802</v>
      </c>
      <c r="BP33" s="4">
        <v>6945.9724923943004</v>
      </c>
      <c r="BQ33" s="4">
        <f>IF(BP33&lt;BP$35,"LOW",IF(BP33&gt;BP$36,"HIGH",BP33))</f>
        <v>6945.9724923943004</v>
      </c>
      <c r="BR33" s="4"/>
      <c r="BS33" s="4"/>
      <c r="BT33" s="4">
        <v>111.135559878309</v>
      </c>
      <c r="BU33" s="4"/>
      <c r="BV33" s="4"/>
      <c r="BW33" s="4"/>
      <c r="BX33" s="4"/>
      <c r="BY33" s="4"/>
      <c r="BZ33" s="4"/>
      <c r="CA33" s="4">
        <v>4.9531166666666699</v>
      </c>
      <c r="CB33" s="4">
        <v>416409.28043512697</v>
      </c>
      <c r="CC33" s="4">
        <v>6.18333333333333</v>
      </c>
      <c r="CD33" s="4">
        <v>1328749.2798691799</v>
      </c>
      <c r="CE33" s="4">
        <v>3.1909694195112701</v>
      </c>
      <c r="CF33" s="4">
        <v>6304.6235332086799</v>
      </c>
      <c r="CG33" s="4">
        <f>IF(CF33&lt;CF$35,"LOW",IF(CF33&gt;CF$36,"HIGH",CF33))</f>
        <v>6304.6235332086799</v>
      </c>
      <c r="CH33" s="4"/>
      <c r="CI33" s="4"/>
      <c r="CJ33" s="4">
        <v>100.873976531339</v>
      </c>
      <c r="CK33" s="4"/>
      <c r="CL33" s="4"/>
      <c r="CM33" s="4"/>
      <c r="CN33" s="4"/>
      <c r="CO33" s="4"/>
      <c r="CP33" s="4"/>
      <c r="CQ33" s="4">
        <v>4.9531166666666699</v>
      </c>
      <c r="CR33" s="4">
        <v>416409.28043512697</v>
      </c>
      <c r="CS33" s="4">
        <v>7.4309166666666702</v>
      </c>
      <c r="CT33" s="4">
        <v>1962982.6272227301</v>
      </c>
      <c r="CU33" s="4">
        <v>9.4825169948889094</v>
      </c>
      <c r="CV33" s="4">
        <v>8711.2372290932599</v>
      </c>
      <c r="CW33" s="4" t="str">
        <f>IF(CV33&lt;CV$35,"LOW",IF(CV33&gt;CV$36,"HIGH",CV33))</f>
        <v>HIGH</v>
      </c>
      <c r="CX33" s="4"/>
      <c r="CY33" s="4"/>
      <c r="CZ33" s="4">
        <v>139.379795665492</v>
      </c>
      <c r="DA33" s="4"/>
      <c r="DB33" s="4"/>
      <c r="DC33" s="4"/>
      <c r="DD33" s="4"/>
      <c r="DE33" s="4"/>
      <c r="DF33" s="4"/>
      <c r="DG33" s="4">
        <v>7.6623666666666699</v>
      </c>
      <c r="DH33" s="4">
        <v>207010.715433548</v>
      </c>
      <c r="DI33" s="4">
        <v>7.7132833333333304</v>
      </c>
      <c r="DJ33" s="4">
        <v>1272327.2824824399</v>
      </c>
      <c r="DK33" s="4">
        <v>6.14619045114532</v>
      </c>
      <c r="DL33" s="4">
        <v>7043.8073398143097</v>
      </c>
      <c r="DM33" s="4">
        <f>IF(DL33&lt;DL$35,"LOW",IF(DL33&gt;DL$36,"HIGH",DL33))</f>
        <v>7043.8073398143097</v>
      </c>
      <c r="DN33" s="4"/>
      <c r="DO33" s="4"/>
      <c r="DP33" s="4">
        <v>112.70091743702901</v>
      </c>
      <c r="DQ33" s="4"/>
      <c r="DR33" s="4"/>
      <c r="DS33" s="4"/>
      <c r="DT33" s="4"/>
      <c r="DU33" s="4"/>
      <c r="DV33" s="4"/>
      <c r="DW33" s="4">
        <v>7.6623666666666699</v>
      </c>
      <c r="DX33" s="4">
        <v>207010.715433548</v>
      </c>
      <c r="DY33" s="4">
        <v>8.5511166666666707</v>
      </c>
      <c r="DZ33" s="4">
        <v>1527105.94019674</v>
      </c>
      <c r="EA33" s="4">
        <v>7.3769415124163196</v>
      </c>
      <c r="EB33" s="4">
        <v>7314.6132453214204</v>
      </c>
      <c r="EC33" s="4">
        <f>IF(EB33&lt;EB$35,"LOW",IF(EB33&gt;EB$36,"HIGH",EB33))</f>
        <v>7314.6132453214204</v>
      </c>
      <c r="ED33" s="4"/>
      <c r="EE33" s="4">
        <v>117.033811925143</v>
      </c>
      <c r="EF33" s="4"/>
      <c r="EG33" s="4"/>
      <c r="EH33" s="4"/>
      <c r="EI33" s="4"/>
      <c r="EJ33" s="4"/>
      <c r="EK33" s="4"/>
      <c r="EL33" s="4">
        <v>7.6623666666666699</v>
      </c>
      <c r="EM33" s="4">
        <v>207010.715433548</v>
      </c>
      <c r="EN33" s="4">
        <v>8.7131333333333298</v>
      </c>
      <c r="EO33" s="4">
        <v>16658.867769578501</v>
      </c>
      <c r="EP33" s="4">
        <v>5.0457327284748603E-2</v>
      </c>
      <c r="EQ33" s="4">
        <v>6049.3383990256298</v>
      </c>
      <c r="ER33" s="4">
        <f>IF(EQ33&lt;EQ$35,"LOW",IF(EQ33&gt;EQ$36,"HIGH",EQ33))</f>
        <v>6049.3383990256298</v>
      </c>
      <c r="ES33" s="4"/>
      <c r="ET33" s="4">
        <v>96.789414384410094</v>
      </c>
      <c r="EU33" s="4"/>
      <c r="EV33" s="4"/>
      <c r="EW33" s="4"/>
      <c r="EX33" s="4"/>
      <c r="EY33" s="4"/>
      <c r="EZ33" s="4"/>
      <c r="FA33" s="4">
        <v>10.0467</v>
      </c>
      <c r="FB33" s="4">
        <v>330157.55423521699</v>
      </c>
      <c r="FC33" s="4">
        <v>9.87991666666667</v>
      </c>
      <c r="FD33" s="4">
        <v>70135.387372709505</v>
      </c>
      <c r="FE33" s="4">
        <v>0.212430054902643</v>
      </c>
      <c r="FF33" s="4">
        <v>6389.5798940456798</v>
      </c>
      <c r="FG33" s="4">
        <f>IF(FF33&lt;FF$35,"LOW",IF(FF33&gt;FF$36,"HIGH",FF33))</f>
        <v>6389.5798940456798</v>
      </c>
      <c r="FH33" s="4"/>
      <c r="FI33" s="4">
        <v>102.233278304731</v>
      </c>
      <c r="FJ33" s="4"/>
      <c r="FK33" s="4"/>
      <c r="FL33" s="4"/>
      <c r="FM33" s="4"/>
      <c r="FN33" s="4"/>
      <c r="FO33" s="4"/>
      <c r="FP33" s="4">
        <v>10.0467</v>
      </c>
      <c r="FQ33" s="4">
        <v>330157.55423521699</v>
      </c>
      <c r="FR33" s="4">
        <v>10.083766666666699</v>
      </c>
      <c r="FS33" s="4">
        <v>2161687.2424057298</v>
      </c>
      <c r="FT33" s="4">
        <v>6.5474414099446996</v>
      </c>
      <c r="FU33" s="4">
        <v>6291.59319193581</v>
      </c>
      <c r="FV33" s="4">
        <f>IF(FU33&lt;FU$35,"LOW",IF(FU33&gt;FU$36,"HIGH",FU33))</f>
        <v>6291.59319193581</v>
      </c>
      <c r="FW33" s="4"/>
      <c r="FX33" s="4">
        <v>100.665491070973</v>
      </c>
      <c r="FY33" s="4"/>
      <c r="FZ33" s="4"/>
      <c r="GA33" s="4"/>
      <c r="GB33" s="4"/>
      <c r="GC33" s="4"/>
      <c r="GD33" s="4"/>
      <c r="GE33" s="4">
        <v>10.0467</v>
      </c>
      <c r="GF33" s="4">
        <v>330157.55423521699</v>
      </c>
      <c r="GG33" s="4">
        <v>10.167149999999999</v>
      </c>
      <c r="GH33" s="4">
        <v>1996705.44185809</v>
      </c>
      <c r="GI33" s="4">
        <v>6.0477351381018396</v>
      </c>
      <c r="GJ33" s="4">
        <v>8718.3474683189306</v>
      </c>
      <c r="GK33" s="4" t="str">
        <f>IF(GJ33&lt;GJ$35,"LOW",IF(GJ33&gt;GJ$36,"HIGH",GJ33))</f>
        <v>HIGH</v>
      </c>
      <c r="GL33" s="4"/>
      <c r="GM33" s="4">
        <v>139.49355949310299</v>
      </c>
      <c r="GN33" s="4"/>
      <c r="GO33" s="4"/>
      <c r="GP33" s="4"/>
      <c r="GQ33" s="4"/>
      <c r="GR33" s="4"/>
      <c r="GS33" s="4"/>
      <c r="GT33" s="4">
        <v>10.0467</v>
      </c>
      <c r="GU33" s="4">
        <v>330157.55423521699</v>
      </c>
      <c r="GV33" s="4">
        <v>12.0063166666667</v>
      </c>
      <c r="GW33" s="4">
        <v>2298385.4123765999</v>
      </c>
      <c r="GX33" s="4">
        <v>6.1787308797921998</v>
      </c>
      <c r="GY33" s="4">
        <v>7164.0045095669402</v>
      </c>
      <c r="GZ33" s="4">
        <f>IF(GY33&lt;GY$35,"LOW",IF(GY33&gt;GY$36,"HIGH",GY33))</f>
        <v>7164.0045095669402</v>
      </c>
      <c r="HA33" s="4"/>
      <c r="HB33" s="4">
        <v>114.624072153071</v>
      </c>
      <c r="HC33" s="4"/>
      <c r="HD33" s="4"/>
      <c r="HE33" s="4"/>
      <c r="HF33" s="4"/>
      <c r="HG33" s="4"/>
      <c r="HH33" s="4"/>
      <c r="HI33" s="4">
        <v>14.46665</v>
      </c>
      <c r="HJ33" s="4">
        <v>371983.41489408002</v>
      </c>
      <c r="HK33" s="4">
        <v>12.3584</v>
      </c>
      <c r="HL33" s="4">
        <v>2385804.0976153198</v>
      </c>
      <c r="HM33" s="4">
        <v>6.4137378229474704</v>
      </c>
      <c r="HN33" s="4">
        <v>6334.6158062254199</v>
      </c>
      <c r="HO33" s="4">
        <f>IF(HN33&lt;HN$35,"LOW",IF(HN33&gt;HN$36,"HIGH",HN33))</f>
        <v>6334.6158062254199</v>
      </c>
      <c r="HP33" s="4"/>
      <c r="HQ33" s="4">
        <v>101.35385289960701</v>
      </c>
      <c r="HR33" s="4"/>
      <c r="HS33" s="4"/>
      <c r="HT33" s="4"/>
      <c r="HU33" s="4"/>
      <c r="HV33" s="4"/>
      <c r="HW33" s="4"/>
      <c r="HX33" s="4">
        <v>14.46665</v>
      </c>
      <c r="HY33" s="4">
        <v>371983.41489408002</v>
      </c>
      <c r="HZ33" s="4" t="s">
        <v>57</v>
      </c>
      <c r="IA33" s="4" t="s">
        <v>57</v>
      </c>
      <c r="IB33" s="4" t="s">
        <v>57</v>
      </c>
      <c r="IC33" s="4" t="s">
        <v>57</v>
      </c>
      <c r="ID33" s="4" t="s">
        <v>57</v>
      </c>
      <c r="IE33" s="4" t="s">
        <v>57</v>
      </c>
      <c r="IF33" s="4">
        <v>10.0467</v>
      </c>
      <c r="IG33" s="4">
        <v>330157.55423521699</v>
      </c>
      <c r="IH33" s="4">
        <v>14.4515666666667</v>
      </c>
      <c r="II33" s="4">
        <v>2074731.3225038601</v>
      </c>
      <c r="IJ33" s="4">
        <v>5.5774834023033701</v>
      </c>
      <c r="IK33" s="4">
        <v>8321.7117621899197</v>
      </c>
      <c r="IL33" s="4" t="str">
        <f>IF(IK33&lt;IK$35,"LOW",IF(IK33&gt;IK$36,"HIGH",IK33))</f>
        <v>HIGH</v>
      </c>
      <c r="IM33" s="4"/>
      <c r="IN33" s="4">
        <v>133.14738819503901</v>
      </c>
      <c r="IO33" s="4"/>
      <c r="IP33" s="4"/>
      <c r="IQ33" s="4"/>
      <c r="IR33" s="4"/>
      <c r="IS33" s="4"/>
      <c r="IT33" s="4"/>
      <c r="IU33" s="4">
        <v>14.46665</v>
      </c>
      <c r="IV33" s="4">
        <v>371983.41489408002</v>
      </c>
      <c r="IW33" s="4">
        <v>14.5156666666667</v>
      </c>
      <c r="IX33" s="4">
        <v>2211871.5720434501</v>
      </c>
      <c r="IY33" s="4">
        <v>5.94615642386439</v>
      </c>
      <c r="IZ33" s="4">
        <v>6410.0613987809602</v>
      </c>
      <c r="JA33" s="4">
        <f>IF(IZ33&lt;IZ$35,"LOW",IF(IZ33&gt;IZ$36,"HIGH",IZ33))</f>
        <v>6410.0613987809602</v>
      </c>
      <c r="JB33" s="4"/>
      <c r="JC33" s="4">
        <v>102.56098238049501</v>
      </c>
      <c r="JD33" s="4"/>
      <c r="JE33" s="4"/>
      <c r="JF33" s="4"/>
      <c r="JG33" s="4"/>
      <c r="JH33" s="4"/>
      <c r="JI33" s="4"/>
      <c r="JJ33" s="4">
        <v>14.46665</v>
      </c>
      <c r="JK33" s="4">
        <v>371983.41489408002</v>
      </c>
      <c r="JL33" s="4">
        <v>16.517900000000001</v>
      </c>
      <c r="JM33" s="4">
        <v>4589977.0126075698</v>
      </c>
      <c r="JN33" s="4">
        <v>15.8378780116724</v>
      </c>
      <c r="JO33" s="4">
        <v>7931.5880691765096</v>
      </c>
      <c r="JP33" s="4">
        <f>IF(JO33&lt;JO$35,"LOW",IF(JO33&gt;JO$36,"HIGH",JO33))</f>
        <v>7931.5880691765096</v>
      </c>
      <c r="JQ33" s="4"/>
      <c r="JR33" s="4">
        <v>126.905409106824</v>
      </c>
      <c r="JS33" s="4"/>
      <c r="JT33" s="4"/>
      <c r="JU33" s="4"/>
      <c r="JV33" s="4"/>
      <c r="JW33" s="4"/>
      <c r="JX33" s="4"/>
      <c r="JY33" s="4">
        <v>17.147600000000001</v>
      </c>
      <c r="JZ33" s="4">
        <v>289810.10014250502</v>
      </c>
      <c r="KA33" s="4">
        <v>17.0458</v>
      </c>
      <c r="KB33" s="4">
        <v>2100944.4172504898</v>
      </c>
      <c r="KC33" s="4">
        <v>7.2493830139716096</v>
      </c>
      <c r="KD33" s="4">
        <v>9370.3351994203294</v>
      </c>
      <c r="KE33" s="4" t="str">
        <f>IF(KD33&lt;KD$35,"LOW",IF(KD33&gt;KD$36,"HIGH",KD33))</f>
        <v>HIGH</v>
      </c>
      <c r="KF33" s="4"/>
      <c r="KG33" s="4">
        <v>149.92536319072499</v>
      </c>
      <c r="KH33" s="4"/>
      <c r="KI33" s="4"/>
      <c r="KJ33" s="4"/>
      <c r="KK33" s="4"/>
      <c r="KL33" s="4"/>
      <c r="KM33" s="4"/>
      <c r="KN33" s="4">
        <v>17.147600000000001</v>
      </c>
      <c r="KO33" s="4">
        <v>289810.10014250502</v>
      </c>
      <c r="KP33" s="4">
        <v>18.976383333333299</v>
      </c>
      <c r="KQ33" s="4">
        <v>2950547.8466407801</v>
      </c>
      <c r="KR33" s="4">
        <v>10.1809696942582</v>
      </c>
      <c r="KS33" s="4">
        <v>7966.6100257834396</v>
      </c>
      <c r="KT33" s="4">
        <f>IF(KS33&lt;KS$35,"LOW",IF(KS33&gt;KS$36,"HIGH",KS33))</f>
        <v>7966.6100257834396</v>
      </c>
      <c r="KU33" s="4"/>
      <c r="KV33" s="4">
        <v>127.465760412535</v>
      </c>
      <c r="KW33" s="4"/>
      <c r="KX33" s="4"/>
      <c r="KY33" s="4"/>
      <c r="KZ33" s="4"/>
      <c r="LA33" s="4"/>
      <c r="LB33" s="4"/>
      <c r="LC33" s="4">
        <v>17.147600000000001</v>
      </c>
      <c r="LD33" s="4">
        <v>289810.10014250502</v>
      </c>
      <c r="LE33" s="4">
        <v>19.3873833333333</v>
      </c>
      <c r="LF33" s="4">
        <v>2615146.6762521202</v>
      </c>
      <c r="LG33" s="4">
        <v>9.02365609399466</v>
      </c>
      <c r="LH33" s="4">
        <v>7417.2616881538997</v>
      </c>
      <c r="LI33" s="4">
        <f>IF(LH33&lt;LH$35,"LOW",IF(LH33&gt;LH$36,"HIGH",LH33))</f>
        <v>7417.2616881538997</v>
      </c>
      <c r="LJ33" s="4"/>
      <c r="LK33" s="4">
        <v>118.676187010462</v>
      </c>
      <c r="LL33" s="4"/>
      <c r="LM33" s="4"/>
      <c r="LN33" s="4"/>
      <c r="LO33" s="4"/>
      <c r="LP33" s="4"/>
      <c r="LQ33" s="4"/>
      <c r="LR33" s="4">
        <v>17.147600000000001</v>
      </c>
      <c r="LS33" s="4">
        <v>289810.10014250502</v>
      </c>
    </row>
    <row r="34" spans="1:331" x14ac:dyDescent="0.2">
      <c r="A34" s="2"/>
      <c r="B34" s="2"/>
      <c r="C34" s="2" t="s">
        <v>197</v>
      </c>
      <c r="D34" s="2" t="s">
        <v>74</v>
      </c>
      <c r="E34" s="2" t="s">
        <v>7</v>
      </c>
      <c r="F34" s="2" t="s">
        <v>30</v>
      </c>
      <c r="G34" s="4">
        <v>4.9829499999999998</v>
      </c>
      <c r="H34" s="4">
        <v>0</v>
      </c>
      <c r="I34" s="4">
        <v>0</v>
      </c>
      <c r="J34" s="4"/>
      <c r="K34" s="4"/>
      <c r="L34" s="4">
        <v>4.9532333333333298</v>
      </c>
      <c r="M34" s="4">
        <v>419305.38761816401</v>
      </c>
      <c r="N34" s="4">
        <v>6.6904000000000003</v>
      </c>
      <c r="O34" s="4">
        <v>0</v>
      </c>
      <c r="P34" s="4">
        <v>0</v>
      </c>
      <c r="Q34" s="4"/>
      <c r="R34" s="4"/>
      <c r="S34" s="4">
        <v>10.0468166666667</v>
      </c>
      <c r="T34" s="4">
        <v>325120.23336675699</v>
      </c>
      <c r="U34" s="4">
        <v>10.0468166666667</v>
      </c>
      <c r="V34" s="4">
        <v>0</v>
      </c>
      <c r="W34" s="4">
        <v>0</v>
      </c>
      <c r="X34" s="4" t="s">
        <v>57</v>
      </c>
      <c r="Y34" s="4" t="s">
        <v>57</v>
      </c>
      <c r="Z34" s="4">
        <v>10.0468166666667</v>
      </c>
      <c r="AA34" s="4">
        <v>325120.23336675699</v>
      </c>
      <c r="AB34" s="4">
        <v>12.5299333333333</v>
      </c>
      <c r="AC34" s="4">
        <v>0</v>
      </c>
      <c r="AD34" s="4">
        <v>0</v>
      </c>
      <c r="AE34" s="4"/>
      <c r="AF34" s="4"/>
      <c r="AG34" s="4">
        <v>10.0468166666667</v>
      </c>
      <c r="AH34" s="4">
        <v>325120.23336675699</v>
      </c>
      <c r="AI34" s="4">
        <v>12.7247166666667</v>
      </c>
      <c r="AJ34" s="4">
        <v>42.9834999999999</v>
      </c>
      <c r="AK34" s="4">
        <v>1.17044068805177E-4</v>
      </c>
      <c r="AL34" s="4"/>
      <c r="AM34" s="4"/>
      <c r="AN34" s="4">
        <v>14.4705333333333</v>
      </c>
      <c r="AO34" s="4">
        <v>367242.01780396898</v>
      </c>
      <c r="AP34" s="4">
        <v>14.4705333333333</v>
      </c>
      <c r="AQ34" s="4">
        <v>0</v>
      </c>
      <c r="AR34" s="4">
        <v>0</v>
      </c>
      <c r="AS34" s="4"/>
      <c r="AT34" s="4"/>
      <c r="AU34" s="4">
        <v>14.4705333333333</v>
      </c>
      <c r="AV34" s="4">
        <v>367242.01780396898</v>
      </c>
      <c r="AW34" s="4">
        <v>4.9829499999999998</v>
      </c>
      <c r="AX34" s="4">
        <v>4596470.8322668104</v>
      </c>
      <c r="AY34" s="4">
        <v>10.9621077334034</v>
      </c>
      <c r="AZ34" s="4">
        <v>12561.6916093133</v>
      </c>
      <c r="BA34" s="4" t="str">
        <f>IF(AZ34&lt;AZ$35,"LOW",IF(AZ34&gt;AZ$36,"HIGH",AZ34))</f>
        <v>HIGH</v>
      </c>
      <c r="BB34" s="4"/>
      <c r="BC34" s="4"/>
      <c r="BD34" s="4">
        <v>100.493532874507</v>
      </c>
      <c r="BE34" s="4"/>
      <c r="BF34" s="4"/>
      <c r="BG34" s="4"/>
      <c r="BH34" s="4"/>
      <c r="BI34" s="4"/>
      <c r="BJ34" s="4"/>
      <c r="BK34" s="4">
        <v>4.9532333333333298</v>
      </c>
      <c r="BL34" s="4">
        <v>419305.38761816401</v>
      </c>
      <c r="BM34" s="4">
        <v>6.0399000000000003</v>
      </c>
      <c r="BN34" s="4">
        <v>3102647.3303205301</v>
      </c>
      <c r="BO34" s="4">
        <v>7.3994931187145099</v>
      </c>
      <c r="BP34" s="4">
        <v>13983.8140151679</v>
      </c>
      <c r="BQ34" s="4" t="str">
        <f>IF(BP34&lt;BP$35,"LOW",IF(BP34&gt;BP$36,"HIGH",BP34))</f>
        <v>HIGH</v>
      </c>
      <c r="BR34" s="4"/>
      <c r="BS34" s="4"/>
      <c r="BT34" s="4">
        <v>111.870512121343</v>
      </c>
      <c r="BU34" s="4"/>
      <c r="BV34" s="4"/>
      <c r="BW34" s="4"/>
      <c r="BX34" s="4"/>
      <c r="BY34" s="4"/>
      <c r="BZ34" s="4"/>
      <c r="CA34" s="4">
        <v>4.9532333333333298</v>
      </c>
      <c r="CB34" s="4">
        <v>419305.38761816401</v>
      </c>
      <c r="CC34" s="4">
        <v>6.1834666666666704</v>
      </c>
      <c r="CD34" s="4">
        <v>2682636.9470803798</v>
      </c>
      <c r="CE34" s="4">
        <v>6.3978117770413396</v>
      </c>
      <c r="CF34" s="4">
        <v>12640.510476138001</v>
      </c>
      <c r="CG34" s="4" t="str">
        <f>IF(CF34&lt;CF$35,"LOW",IF(CF34&gt;CF$36,"HIGH",CF34))</f>
        <v>HIGH</v>
      </c>
      <c r="CH34" s="4"/>
      <c r="CI34" s="4"/>
      <c r="CJ34" s="4">
        <v>101.12408380910399</v>
      </c>
      <c r="CK34" s="4"/>
      <c r="CL34" s="4"/>
      <c r="CM34" s="4"/>
      <c r="CN34" s="4"/>
      <c r="CO34" s="4"/>
      <c r="CP34" s="4"/>
      <c r="CQ34" s="4">
        <v>4.9532333333333298</v>
      </c>
      <c r="CR34" s="4">
        <v>419305.38761816401</v>
      </c>
      <c r="CS34" s="4">
        <v>7.43103333333333</v>
      </c>
      <c r="CT34" s="4">
        <v>4221209.5880571799</v>
      </c>
      <c r="CU34" s="4">
        <v>20.3058732666087</v>
      </c>
      <c r="CV34" s="4">
        <v>18654.420171546099</v>
      </c>
      <c r="CW34" s="4" t="str">
        <f>IF(CV34&lt;CV$35,"LOW",IF(CV34&gt;CV$36,"HIGH",CV34))</f>
        <v>HIGH</v>
      </c>
      <c r="CX34" s="4"/>
      <c r="CY34" s="4"/>
      <c r="CZ34" s="4">
        <v>149.235361372369</v>
      </c>
      <c r="DA34" s="4"/>
      <c r="DB34" s="4"/>
      <c r="DC34" s="4"/>
      <c r="DD34" s="4"/>
      <c r="DE34" s="4"/>
      <c r="DF34" s="4"/>
      <c r="DG34" s="4">
        <v>7.6624833333333298</v>
      </c>
      <c r="DH34" s="4">
        <v>207881.214101666</v>
      </c>
      <c r="DI34" s="4">
        <v>7.71803333333333</v>
      </c>
      <c r="DJ34" s="4">
        <v>2625036.3578598802</v>
      </c>
      <c r="DK34" s="4">
        <v>12.627578539040501</v>
      </c>
      <c r="DL34" s="4">
        <v>14474.438066008101</v>
      </c>
      <c r="DM34" s="4" t="str">
        <f>IF(DL34&lt;DL$35,"LOW",IF(DL34&gt;DL$36,"HIGH",DL34))</f>
        <v>HIGH</v>
      </c>
      <c r="DN34" s="4"/>
      <c r="DO34" s="4"/>
      <c r="DP34" s="4">
        <v>115.795504528065</v>
      </c>
      <c r="DQ34" s="4"/>
      <c r="DR34" s="4"/>
      <c r="DS34" s="4"/>
      <c r="DT34" s="4"/>
      <c r="DU34" s="4"/>
      <c r="DV34" s="4"/>
      <c r="DW34" s="4">
        <v>7.6624833333333298</v>
      </c>
      <c r="DX34" s="4">
        <v>207881.214101666</v>
      </c>
      <c r="DY34" s="4">
        <v>8.5558666666666703</v>
      </c>
      <c r="DZ34" s="4">
        <v>3144018.5630963799</v>
      </c>
      <c r="EA34" s="4">
        <v>15.1241110298633</v>
      </c>
      <c r="EB34" s="4">
        <v>14998.5276585674</v>
      </c>
      <c r="EC34" s="4" t="str">
        <f>IF(EB34&lt;EB$35,"LOW",IF(EB34&gt;EB$36,"HIGH",EB34))</f>
        <v>HIGH</v>
      </c>
      <c r="ED34" s="4"/>
      <c r="EE34" s="4">
        <v>119.98822126853899</v>
      </c>
      <c r="EF34" s="4"/>
      <c r="EG34" s="4"/>
      <c r="EH34" s="4"/>
      <c r="EI34" s="4"/>
      <c r="EJ34" s="4"/>
      <c r="EK34" s="4"/>
      <c r="EL34" s="4">
        <v>7.6624833333333298</v>
      </c>
      <c r="EM34" s="4">
        <v>207881.214101666</v>
      </c>
      <c r="EN34" s="4">
        <v>8.7086166666666696</v>
      </c>
      <c r="EO34" s="4">
        <v>35506.232882237498</v>
      </c>
      <c r="EP34" s="4">
        <v>0.109209545387426</v>
      </c>
      <c r="EQ34" s="4">
        <v>12984.4349718954</v>
      </c>
      <c r="ER34" s="4" t="str">
        <f>IF(EQ34&lt;EQ$35,"LOW",IF(EQ34&gt;EQ$36,"HIGH",EQ34))</f>
        <v>HIGH</v>
      </c>
      <c r="ES34" s="4"/>
      <c r="ET34" s="4">
        <v>103.875479775163</v>
      </c>
      <c r="EU34" s="4"/>
      <c r="EV34" s="4"/>
      <c r="EW34" s="4"/>
      <c r="EX34" s="4"/>
      <c r="EY34" s="4"/>
      <c r="EZ34" s="4"/>
      <c r="FA34" s="4">
        <v>10.0468166666667</v>
      </c>
      <c r="FB34" s="4">
        <v>325120.23336675699</v>
      </c>
      <c r="FC34" s="4">
        <v>9.8800500000000007</v>
      </c>
      <c r="FD34" s="4">
        <v>134708.09792947999</v>
      </c>
      <c r="FE34" s="4">
        <v>0.41433317309883</v>
      </c>
      <c r="FF34" s="4">
        <v>12474.2823720693</v>
      </c>
      <c r="FG34" s="4">
        <f>IF(FF34&lt;FF$35,"LOW",IF(FF34&gt;FF$36,"HIGH",FF34))</f>
        <v>12474.2823720693</v>
      </c>
      <c r="FH34" s="4"/>
      <c r="FI34" s="4">
        <v>99.794258976554502</v>
      </c>
      <c r="FJ34" s="4"/>
      <c r="FK34" s="4"/>
      <c r="FL34" s="4"/>
      <c r="FM34" s="4"/>
      <c r="FN34" s="4"/>
      <c r="FO34" s="4"/>
      <c r="FP34" s="4">
        <v>10.0468166666667</v>
      </c>
      <c r="FQ34" s="4">
        <v>325120.23336675699</v>
      </c>
      <c r="FR34" s="4">
        <v>10.088516666666701</v>
      </c>
      <c r="FS34" s="4">
        <v>4315358.42750003</v>
      </c>
      <c r="FT34" s="4">
        <v>13.2731155573207</v>
      </c>
      <c r="FU34" s="4">
        <v>12754.1509250419</v>
      </c>
      <c r="FV34" s="4" t="str">
        <f>IF(FU34&lt;FU$35,"LOW",IF(FU34&gt;FU$36,"HIGH",FU34))</f>
        <v>HIGH</v>
      </c>
      <c r="FW34" s="4"/>
      <c r="FX34" s="4">
        <v>102.033207400335</v>
      </c>
      <c r="FY34" s="4"/>
      <c r="FZ34" s="4"/>
      <c r="GA34" s="4"/>
      <c r="GB34" s="4"/>
      <c r="GC34" s="4"/>
      <c r="GD34" s="4"/>
      <c r="GE34" s="4">
        <v>10.0468166666667</v>
      </c>
      <c r="GF34" s="4">
        <v>325120.23336675699</v>
      </c>
      <c r="GG34" s="4">
        <v>10.171900000000001</v>
      </c>
      <c r="GH34" s="4">
        <v>4085929.8458610699</v>
      </c>
      <c r="GI34" s="4">
        <v>12.567442522877</v>
      </c>
      <c r="GJ34" s="4">
        <v>18116.849069013901</v>
      </c>
      <c r="GK34" s="4" t="str">
        <f>IF(GJ34&lt;GJ$35,"LOW",IF(GJ34&gt;GJ$36,"HIGH",GJ34))</f>
        <v>HIGH</v>
      </c>
      <c r="GL34" s="4"/>
      <c r="GM34" s="4">
        <v>144.93479255211099</v>
      </c>
      <c r="GN34" s="4"/>
      <c r="GO34" s="4"/>
      <c r="GP34" s="4"/>
      <c r="GQ34" s="4"/>
      <c r="GR34" s="4"/>
      <c r="GS34" s="4"/>
      <c r="GT34" s="4">
        <v>10.0468166666667</v>
      </c>
      <c r="GU34" s="4">
        <v>325120.23336675699</v>
      </c>
      <c r="GV34" s="4">
        <v>12.0110666666667</v>
      </c>
      <c r="GW34" s="4">
        <v>4543902.1070000296</v>
      </c>
      <c r="GX34" s="4">
        <v>12.3730452581968</v>
      </c>
      <c r="GY34" s="4">
        <v>14347.4862457419</v>
      </c>
      <c r="GZ34" s="4" t="str">
        <f>IF(GY34&lt;GY$35,"LOW",IF(GY34&gt;GY$36,"HIGH",GY34))</f>
        <v>HIGH</v>
      </c>
      <c r="HA34" s="4"/>
      <c r="HB34" s="4">
        <v>114.779889965935</v>
      </c>
      <c r="HC34" s="4"/>
      <c r="HD34" s="4"/>
      <c r="HE34" s="4"/>
      <c r="HF34" s="4"/>
      <c r="HG34" s="4"/>
      <c r="HH34" s="4"/>
      <c r="HI34" s="4">
        <v>14.4705333333333</v>
      </c>
      <c r="HJ34" s="4">
        <v>367242.01780396898</v>
      </c>
      <c r="HK34" s="4">
        <v>12.363149999999999</v>
      </c>
      <c r="HL34" s="4">
        <v>4685722.1359999496</v>
      </c>
      <c r="HM34" s="4">
        <v>12.759221191571701</v>
      </c>
      <c r="HN34" s="4">
        <v>12601.003644108499</v>
      </c>
      <c r="HO34" s="4" t="str">
        <f>IF(HN34&lt;HN$35,"LOW",IF(HN34&gt;HN$36,"HIGH",HN34))</f>
        <v>HIGH</v>
      </c>
      <c r="HP34" s="4"/>
      <c r="HQ34" s="4">
        <v>100.808029152868</v>
      </c>
      <c r="HR34" s="4"/>
      <c r="HS34" s="4"/>
      <c r="HT34" s="4"/>
      <c r="HU34" s="4"/>
      <c r="HV34" s="4"/>
      <c r="HW34" s="4"/>
      <c r="HX34" s="4">
        <v>14.4705333333333</v>
      </c>
      <c r="HY34" s="4">
        <v>367242.01780396898</v>
      </c>
      <c r="HZ34" s="4" t="s">
        <v>57</v>
      </c>
      <c r="IA34" s="4" t="s">
        <v>57</v>
      </c>
      <c r="IB34" s="4" t="s">
        <v>57</v>
      </c>
      <c r="IC34" s="4" t="s">
        <v>57</v>
      </c>
      <c r="ID34" s="4" t="s">
        <v>57</v>
      </c>
      <c r="IE34" s="4" t="s">
        <v>57</v>
      </c>
      <c r="IF34" s="4">
        <v>10.0468166666667</v>
      </c>
      <c r="IG34" s="4">
        <v>325120.23336675699</v>
      </c>
      <c r="IH34" s="4">
        <v>14.455450000000001</v>
      </c>
      <c r="II34" s="4">
        <v>4164218.2759984401</v>
      </c>
      <c r="IJ34" s="4">
        <v>11.339166201350301</v>
      </c>
      <c r="IK34" s="4">
        <v>16922.898988200301</v>
      </c>
      <c r="IL34" s="4" t="str">
        <f>IF(IK34&lt;IK$35,"LOW",IF(IK34&gt;IK$36,"HIGH",IK34))</f>
        <v>HIGH</v>
      </c>
      <c r="IM34" s="4"/>
      <c r="IN34" s="4">
        <v>135.38319190560199</v>
      </c>
      <c r="IO34" s="4"/>
      <c r="IP34" s="4"/>
      <c r="IQ34" s="4"/>
      <c r="IR34" s="4"/>
      <c r="IS34" s="4"/>
      <c r="IT34" s="4"/>
      <c r="IU34" s="4">
        <v>14.4705333333333</v>
      </c>
      <c r="IV34" s="4">
        <v>367242.01780396898</v>
      </c>
      <c r="IW34" s="4">
        <v>14.5233333333333</v>
      </c>
      <c r="IX34" s="4">
        <v>4230650.9295729697</v>
      </c>
      <c r="IY34" s="4">
        <v>11.5200623144143</v>
      </c>
      <c r="IZ34" s="4">
        <v>12420.4252465135</v>
      </c>
      <c r="JA34" s="4">
        <f>IF(IZ34&lt;IZ$35,"LOW",IF(IZ34&gt;IZ$36,"HIGH",IZ34))</f>
        <v>12420.4252465135</v>
      </c>
      <c r="JB34" s="4"/>
      <c r="JC34" s="4">
        <v>99.363401972108306</v>
      </c>
      <c r="JD34" s="4"/>
      <c r="JE34" s="4"/>
      <c r="JF34" s="4"/>
      <c r="JG34" s="4"/>
      <c r="JH34" s="4"/>
      <c r="JI34" s="4"/>
      <c r="JJ34" s="4">
        <v>14.4705333333333</v>
      </c>
      <c r="JK34" s="4">
        <v>367242.01780396898</v>
      </c>
      <c r="JL34" s="4">
        <v>16.525566666666698</v>
      </c>
      <c r="JM34" s="4">
        <v>8873417.0222785808</v>
      </c>
      <c r="JN34" s="4">
        <v>31.205570593069201</v>
      </c>
      <c r="JO34" s="4">
        <v>15628.143362218299</v>
      </c>
      <c r="JP34" s="4" t="str">
        <f>IF(JO34&lt;JO$35,"LOW",IF(JO34&gt;JO$36,"HIGH",JO34))</f>
        <v>HIGH</v>
      </c>
      <c r="JQ34" s="4"/>
      <c r="JR34" s="4">
        <v>125.02514689774701</v>
      </c>
      <c r="JS34" s="4"/>
      <c r="JT34" s="4"/>
      <c r="JU34" s="4"/>
      <c r="JV34" s="4"/>
      <c r="JW34" s="4"/>
      <c r="JX34" s="4"/>
      <c r="JY34" s="4">
        <v>17.1477166666667</v>
      </c>
      <c r="JZ34" s="4">
        <v>284353.62192189402</v>
      </c>
      <c r="KA34" s="4">
        <v>17.053450000000002</v>
      </c>
      <c r="KB34" s="4">
        <v>4152583.4938145601</v>
      </c>
      <c r="KC34" s="4">
        <v>14.6035892412694</v>
      </c>
      <c r="KD34" s="4">
        <v>18875.739839699501</v>
      </c>
      <c r="KE34" s="4" t="str">
        <f>IF(KD34&lt;KD$35,"LOW",IF(KD34&gt;KD$36,"HIGH",KD34))</f>
        <v>HIGH</v>
      </c>
      <c r="KF34" s="4"/>
      <c r="KG34" s="4">
        <v>151.00591871759599</v>
      </c>
      <c r="KH34" s="4"/>
      <c r="KI34" s="4"/>
      <c r="KJ34" s="4"/>
      <c r="KK34" s="4"/>
      <c r="KL34" s="4"/>
      <c r="KM34" s="4"/>
      <c r="KN34" s="4">
        <v>17.1477166666667</v>
      </c>
      <c r="KO34" s="4">
        <v>284353.62192189402</v>
      </c>
      <c r="KP34" s="4">
        <v>18.991583333333299</v>
      </c>
      <c r="KQ34" s="4">
        <v>5671804.0939406203</v>
      </c>
      <c r="KR34" s="4">
        <v>19.946305081700501</v>
      </c>
      <c r="KS34" s="4">
        <v>15608.794031993701</v>
      </c>
      <c r="KT34" s="4" t="str">
        <f>IF(KS34&lt;KS$35,"LOW",IF(KS34&gt;KS$36,"HIGH",KS34))</f>
        <v>HIGH</v>
      </c>
      <c r="KU34" s="4"/>
      <c r="KV34" s="4">
        <v>124.87035225595</v>
      </c>
      <c r="KW34" s="4"/>
      <c r="KX34" s="4"/>
      <c r="KY34" s="4"/>
      <c r="KZ34" s="4"/>
      <c r="LA34" s="4"/>
      <c r="LB34" s="4"/>
      <c r="LC34" s="4">
        <v>17.1477166666667</v>
      </c>
      <c r="LD34" s="4">
        <v>284353.62192189402</v>
      </c>
      <c r="LE34" s="4">
        <v>19.4025833333333</v>
      </c>
      <c r="LF34" s="4">
        <v>4937451.5573265702</v>
      </c>
      <c r="LG34" s="4">
        <v>17.363772347808499</v>
      </c>
      <c r="LH34" s="4">
        <v>14273.5459342101</v>
      </c>
      <c r="LI34" s="4" t="str">
        <f>IF(LH34&lt;LH$35,"LOW",IF(LH34&gt;LH$36,"HIGH",LH34))</f>
        <v>HIGH</v>
      </c>
      <c r="LJ34" s="4"/>
      <c r="LK34" s="4">
        <v>114.188367473681</v>
      </c>
      <c r="LL34" s="4"/>
      <c r="LM34" s="4"/>
      <c r="LN34" s="4"/>
      <c r="LO34" s="4"/>
      <c r="LP34" s="4"/>
      <c r="LQ34" s="4"/>
      <c r="LR34" s="4">
        <v>17.1477166666667</v>
      </c>
      <c r="LS34" s="4">
        <v>284353.62192189402</v>
      </c>
    </row>
    <row r="35" spans="1:331" ht="21" x14ac:dyDescent="0.2">
      <c r="A35" s="2"/>
      <c r="B35" s="2"/>
      <c r="C35" s="21" t="s">
        <v>226</v>
      </c>
      <c r="D35" s="2"/>
      <c r="E35" s="2"/>
      <c r="F35" s="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>
        <v>3.9060000000000001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>
        <v>1.25</v>
      </c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>
        <v>3.9060000000000001</v>
      </c>
      <c r="CG35" s="4"/>
      <c r="CH35" s="4"/>
      <c r="CI35" s="4"/>
      <c r="CJ35" s="4">
        <v>3.9060000000000001</v>
      </c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>
        <v>3.9060000000000001</v>
      </c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>
        <v>1.25</v>
      </c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>
        <v>1.25</v>
      </c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>
        <v>156.25</v>
      </c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>
        <v>1.25</v>
      </c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>
        <v>3.9060000000000001</v>
      </c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>
        <v>3.9060000000000001</v>
      </c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>
        <v>1.25</v>
      </c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>
        <v>3.9060000000000001</v>
      </c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>
        <v>1.25</v>
      </c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>
        <v>1.25</v>
      </c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>
        <v>1.25</v>
      </c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>
        <v>1.25</v>
      </c>
      <c r="KD35" s="4">
        <v>1.25</v>
      </c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>
        <v>1.25</v>
      </c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>
        <v>1.25</v>
      </c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</row>
    <row r="36" spans="1:331" ht="21" x14ac:dyDescent="0.2">
      <c r="A36" s="2"/>
      <c r="B36" s="2"/>
      <c r="C36" s="21" t="s">
        <v>227</v>
      </c>
      <c r="D36" s="2"/>
      <c r="E36" s="2"/>
      <c r="F36" s="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>
        <v>12500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>
        <v>12500</v>
      </c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>
        <v>12500</v>
      </c>
      <c r="CG36" s="4"/>
      <c r="CH36" s="4"/>
      <c r="CI36" s="4"/>
      <c r="CJ36" s="4">
        <v>12500</v>
      </c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>
        <v>2500</v>
      </c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>
        <v>12500</v>
      </c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>
        <v>12500</v>
      </c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>
        <v>12500</v>
      </c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>
        <v>12500</v>
      </c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>
        <v>12500</v>
      </c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>
        <v>2500</v>
      </c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>
        <v>12500</v>
      </c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>
        <v>12500</v>
      </c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>
        <v>2500</v>
      </c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>
        <v>12500</v>
      </c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>
        <v>12500</v>
      </c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>
        <v>1250</v>
      </c>
      <c r="KD36" s="4">
        <v>1250</v>
      </c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>
        <v>12500</v>
      </c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>
        <v>12500</v>
      </c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</row>
    <row r="37" spans="1:331" x14ac:dyDescent="0.2">
      <c r="A37" s="2"/>
      <c r="B37" s="2"/>
      <c r="C37" s="21"/>
      <c r="D37" s="2"/>
      <c r="E37" s="2"/>
      <c r="F37" s="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</row>
    <row r="38" spans="1:331" x14ac:dyDescent="0.2">
      <c r="A38" s="2"/>
      <c r="B38" s="2"/>
      <c r="C38" s="21"/>
      <c r="D38" s="2"/>
      <c r="E38" s="2"/>
      <c r="F38" s="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</row>
    <row r="39" spans="1:331" x14ac:dyDescent="0.2">
      <c r="A39" s="2"/>
      <c r="B39" s="2"/>
      <c r="C39" s="2"/>
      <c r="D39" s="2"/>
      <c r="E39" s="2"/>
      <c r="F39" s="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</row>
    <row r="40" spans="1:331" x14ac:dyDescent="0.2">
      <c r="A40" s="2"/>
      <c r="B40" s="2"/>
      <c r="C40" s="2" t="s">
        <v>107</v>
      </c>
      <c r="D40" s="2" t="s">
        <v>188</v>
      </c>
      <c r="E40" s="2" t="s">
        <v>106</v>
      </c>
      <c r="F40" s="2" t="s">
        <v>57</v>
      </c>
      <c r="G40" s="4">
        <v>4.0374999999999996</v>
      </c>
      <c r="H40" s="4">
        <v>0</v>
      </c>
      <c r="I40" s="4">
        <v>0</v>
      </c>
      <c r="J40" s="4">
        <f>(I40/I$136)*100</f>
        <v>0</v>
      </c>
      <c r="K40" s="4">
        <f>(I40/I$143)*100</f>
        <v>0</v>
      </c>
      <c r="L40" s="4">
        <v>4.9360333333333299</v>
      </c>
      <c r="M40" s="4">
        <v>623658.58275390998</v>
      </c>
      <c r="N40" s="4">
        <v>6.6349666666666698</v>
      </c>
      <c r="O40" s="4">
        <v>848.74350000000004</v>
      </c>
      <c r="P40" s="4">
        <v>1.4312690100006301E-3</v>
      </c>
      <c r="Q40" s="4">
        <f>(P40/P$136)*100</f>
        <v>0.23314314168757172</v>
      </c>
      <c r="R40" s="4">
        <f>(P40/P$143)*100</f>
        <v>0.24862014497608723</v>
      </c>
      <c r="S40" s="4">
        <v>10.0284</v>
      </c>
      <c r="T40" s="4">
        <v>593000.68265966803</v>
      </c>
      <c r="U40" s="4">
        <v>10.116433333333299</v>
      </c>
      <c r="V40" s="4">
        <v>170118.12399405401</v>
      </c>
      <c r="W40" s="4">
        <v>0.28687677597782302</v>
      </c>
      <c r="X40" s="4">
        <f>(W40/W$136)*100</f>
        <v>47.637561450510354</v>
      </c>
      <c r="Y40" s="4">
        <f>(W40/W$143)*100</f>
        <v>50.083949178410677</v>
      </c>
      <c r="Z40" s="4">
        <v>10.0284</v>
      </c>
      <c r="AA40" s="4">
        <v>593000.68265966803</v>
      </c>
      <c r="AB40" s="4">
        <v>12.3076833333333</v>
      </c>
      <c r="AC40" s="4">
        <v>212772.97952673701</v>
      </c>
      <c r="AD40" s="4">
        <v>0.358807309584246</v>
      </c>
      <c r="AE40" s="4">
        <f>(AD40/AD$136)*100</f>
        <v>57.647201155445075</v>
      </c>
      <c r="AF40" s="4">
        <f>(AD40/AD$143)*100</f>
        <v>62.293230017078308</v>
      </c>
      <c r="AG40" s="4">
        <v>10.0284</v>
      </c>
      <c r="AH40" s="4">
        <v>593000.68265966803</v>
      </c>
      <c r="AI40" s="4">
        <v>12.702199999999999</v>
      </c>
      <c r="AJ40" s="4">
        <v>179279.856843396</v>
      </c>
      <c r="AK40" s="4">
        <v>0.28357146160153601</v>
      </c>
      <c r="AL40" s="4">
        <f>(AK40/AK$136)*100</f>
        <v>50.243369460791122</v>
      </c>
      <c r="AM40" s="4">
        <f>(AK40/AK$143)*100</f>
        <v>52.658305382056135</v>
      </c>
      <c r="AN40" s="4">
        <v>14.444266666666699</v>
      </c>
      <c r="AO40" s="4">
        <v>632221.08399368299</v>
      </c>
      <c r="AP40" s="4">
        <v>14.387700000000001</v>
      </c>
      <c r="AQ40" s="4">
        <v>217391.17547394801</v>
      </c>
      <c r="AR40" s="4">
        <v>0.34385309344748199</v>
      </c>
      <c r="AS40" s="4">
        <f>(AR40/AR$136)*100</f>
        <v>65.231248802067782</v>
      </c>
      <c r="AT40" s="4">
        <f>(AR40/AR$143)*100</f>
        <v>73.21663567433616</v>
      </c>
      <c r="AU40" s="4">
        <v>14.444266666666699</v>
      </c>
      <c r="AV40" s="4">
        <v>632221.08399368299</v>
      </c>
      <c r="AW40" s="4">
        <v>4.9632500000000004</v>
      </c>
      <c r="AX40" s="4">
        <v>572.54801371831604</v>
      </c>
      <c r="AY40" s="4">
        <v>9.1804719689753296E-4</v>
      </c>
      <c r="AZ40" s="4">
        <v>0</v>
      </c>
      <c r="BA40" s="4" t="str">
        <f>IF(AZ40&lt;AZ$35,"LOW",IF(AZ40&gt;AZ$36,"HIGH",AZ40))</f>
        <v>LOW</v>
      </c>
      <c r="BB40" s="4">
        <f>(AZ40/R40)*100</f>
        <v>0</v>
      </c>
      <c r="BC40" s="4">
        <f>(AZ40/Y40)*100</f>
        <v>0</v>
      </c>
      <c r="BD40" s="4" t="s">
        <v>57</v>
      </c>
      <c r="BE40" s="4">
        <f>((BB40+BB56)/AZ143)*100</f>
        <v>112.52336431399436</v>
      </c>
      <c r="BF40" s="4"/>
      <c r="BG40" s="4"/>
      <c r="BH40" s="4"/>
      <c r="BI40" s="4"/>
      <c r="BJ40" s="4"/>
      <c r="BK40" s="4">
        <v>4.9360333333333299</v>
      </c>
      <c r="BL40" s="4">
        <v>623658.58275390998</v>
      </c>
      <c r="BM40" s="4">
        <v>6.0202</v>
      </c>
      <c r="BN40" s="4">
        <v>212.59961219752699</v>
      </c>
      <c r="BO40" s="4">
        <v>3.40891022871431E-4</v>
      </c>
      <c r="BP40" s="4">
        <v>0</v>
      </c>
      <c r="BQ40" s="4" t="str">
        <f>IF(BP40&lt;BP$35,"LOW",IF(BP40&gt;BP$36,"HIGH",BP40))</f>
        <v>LOW</v>
      </c>
      <c r="BR40" s="4">
        <f>(BP40/R40)*100</f>
        <v>0</v>
      </c>
      <c r="BS40" s="4">
        <f>(BP40/Y40)*100</f>
        <v>0</v>
      </c>
      <c r="BT40" s="4" t="s">
        <v>57</v>
      </c>
      <c r="BU40" s="4">
        <f>((BR40+BR56)/BP143)*100</f>
        <v>6.6084551143923322</v>
      </c>
      <c r="BV40" s="4"/>
      <c r="BW40" s="4"/>
      <c r="BX40" s="4"/>
      <c r="BY40" s="4"/>
      <c r="BZ40" s="4"/>
      <c r="CA40" s="4">
        <v>4.9360333333333299</v>
      </c>
      <c r="CB40" s="4">
        <v>623658.58275390998</v>
      </c>
      <c r="CC40" s="4">
        <v>6.1662499999999998</v>
      </c>
      <c r="CD40" s="4">
        <v>105.5835</v>
      </c>
      <c r="CE40" s="4">
        <v>1.6929695657160899E-4</v>
      </c>
      <c r="CF40" s="4">
        <v>0.43187672747170303</v>
      </c>
      <c r="CG40" s="4" t="str">
        <f>IF(CF40&lt;CF$35,"LOW",IF(CF40&gt;CF$36,"HIGH",CF40))</f>
        <v>LOW</v>
      </c>
      <c r="CH40" s="4">
        <f>(CF40/R40)*100</f>
        <v>173.70946650893546</v>
      </c>
      <c r="CI40" s="4">
        <f>(CF40/Y40)*100</f>
        <v>0.86230565791299252</v>
      </c>
      <c r="CJ40" s="4" t="s">
        <v>57</v>
      </c>
      <c r="CK40" s="4">
        <f>((CH40+CH56)/CF143)*100</f>
        <v>1751.0603742418575</v>
      </c>
      <c r="CL40" s="4"/>
      <c r="CM40" s="4"/>
      <c r="CN40" s="4"/>
      <c r="CO40" s="4"/>
      <c r="CP40" s="4"/>
      <c r="CQ40" s="4">
        <v>4.9360333333333299</v>
      </c>
      <c r="CR40" s="4">
        <v>623658.58275390998</v>
      </c>
      <c r="CS40" s="4">
        <v>7.38486666666667</v>
      </c>
      <c r="CT40" s="4">
        <v>485.20733311645898</v>
      </c>
      <c r="CU40" s="4">
        <v>1.4452081321862499E-3</v>
      </c>
      <c r="CV40" s="4">
        <v>1.1819653140919599</v>
      </c>
      <c r="CW40" s="4" t="str">
        <f>IF(CV40&lt;CV$35,"LOW",IF(CV40&gt;CV$36,"HIGH",CV40))</f>
        <v>LOW</v>
      </c>
      <c r="CX40" s="4">
        <f>(CV40/R40)*100</f>
        <v>475.41011377241523</v>
      </c>
      <c r="CY40" s="4">
        <f>(CV40/Y40)*100</f>
        <v>2.3599682802199253</v>
      </c>
      <c r="CZ40" s="4" t="s">
        <v>57</v>
      </c>
      <c r="DA40" s="4">
        <f>((CX40+CX56)/CV143)*100</f>
        <v>5490.6787887098944</v>
      </c>
      <c r="DB40" s="4"/>
      <c r="DC40" s="4"/>
      <c r="DD40" s="4"/>
      <c r="DE40" s="4"/>
      <c r="DF40" s="4"/>
      <c r="DG40" s="4">
        <v>7.64408333333333</v>
      </c>
      <c r="DH40" s="4">
        <v>335735.26353083597</v>
      </c>
      <c r="DI40" s="4">
        <v>7.6950000000000003</v>
      </c>
      <c r="DJ40" s="4">
        <v>551.64414365700202</v>
      </c>
      <c r="DK40" s="4">
        <v>1.64309264941523E-3</v>
      </c>
      <c r="DL40" s="4">
        <v>0</v>
      </c>
      <c r="DM40" s="4" t="str">
        <f>IF(DL40&lt;DL$35,"LOW",IF(DL40&gt;DL$36,"HIGH",DL40))</f>
        <v>LOW</v>
      </c>
      <c r="DN40" s="4">
        <f>(DL40/R40)*100</f>
        <v>0</v>
      </c>
      <c r="DO40" s="4">
        <f>(DL40/Y40)*100</f>
        <v>0</v>
      </c>
      <c r="DP40" s="4"/>
      <c r="DQ40" s="4">
        <f>((DN40+DN56)/DL143)*100</f>
        <v>0</v>
      </c>
      <c r="DR40" s="4"/>
      <c r="DS40" s="4"/>
      <c r="DT40" s="4"/>
      <c r="DU40" s="4"/>
      <c r="DV40" s="4"/>
      <c r="DW40" s="4">
        <v>7.64408333333333</v>
      </c>
      <c r="DX40" s="4">
        <v>335735.26353083597</v>
      </c>
      <c r="DY40" s="4">
        <v>8.5328333333333308</v>
      </c>
      <c r="DZ40" s="4">
        <v>4431.0483270281902</v>
      </c>
      <c r="EA40" s="4">
        <v>1.31980426495211E-2</v>
      </c>
      <c r="EB40" s="4">
        <v>10.994232550285499</v>
      </c>
      <c r="EC40" s="4">
        <f>IF(EB40&lt;EB$35,"LOW",IF(EB40&gt;EB$36,"HIGH",EB40))</f>
        <v>10.994232550285499</v>
      </c>
      <c r="ED40" s="4">
        <f>(EB40/Y40)*100</f>
        <v>21.951608710250632</v>
      </c>
      <c r="EE40" s="4" t="s">
        <v>57</v>
      </c>
      <c r="EF40" s="4">
        <f>((ED40+ED56)/EB143)*100</f>
        <v>287.87048917756607</v>
      </c>
      <c r="EG40" s="4"/>
      <c r="EH40" s="4"/>
      <c r="EI40" s="4"/>
      <c r="EJ40" s="4"/>
      <c r="EK40" s="4"/>
      <c r="EL40" s="4">
        <v>7.64408333333333</v>
      </c>
      <c r="EM40" s="4">
        <v>335735.26353083597</v>
      </c>
      <c r="EN40" s="4">
        <v>8.7596500000000006</v>
      </c>
      <c r="EO40" s="4">
        <v>236.312499999995</v>
      </c>
      <c r="EP40" s="4">
        <v>3.9850291392601599E-4</v>
      </c>
      <c r="EQ40" s="4">
        <v>140.407765474613</v>
      </c>
      <c r="ER40" s="4" t="str">
        <f>IF(EQ40&lt;EQ$35,"LOW",IF(EQ40&gt;EQ$36,"HIGH",EQ40))</f>
        <v>LOW</v>
      </c>
      <c r="ES40" s="4">
        <f>(EQ40/Y40)*100</f>
        <v>280.34483657518274</v>
      </c>
      <c r="ET40" s="4"/>
      <c r="EU40" s="4"/>
      <c r="EV40" s="4"/>
      <c r="EW40" s="4"/>
      <c r="EX40" s="4"/>
      <c r="EY40" s="4"/>
      <c r="EZ40" s="4"/>
      <c r="FA40" s="4">
        <v>10.0284</v>
      </c>
      <c r="FB40" s="4">
        <v>593000.68265966803</v>
      </c>
      <c r="FC40" s="4">
        <v>9.8569999999999993</v>
      </c>
      <c r="FD40" s="4">
        <v>2762.6295896698198</v>
      </c>
      <c r="FE40" s="4">
        <v>4.6587291894490696E-3</v>
      </c>
      <c r="FF40" s="4">
        <v>128.02875147793301</v>
      </c>
      <c r="FG40" s="4">
        <f>IF(FF40&lt;FF$35,"LOW",IF(FF40&gt;FF$36,"HIGH",FF40))</f>
        <v>128.02875147793301</v>
      </c>
      <c r="FH40" s="4">
        <f>(FF40/Y40)*100</f>
        <v>255.62830722845922</v>
      </c>
      <c r="FI40" s="4" t="s">
        <v>57</v>
      </c>
      <c r="FJ40" s="4"/>
      <c r="FK40" s="4"/>
      <c r="FL40" s="4"/>
      <c r="FM40" s="4"/>
      <c r="FN40" s="4"/>
      <c r="FO40" s="4"/>
      <c r="FP40" s="4">
        <v>10.0284</v>
      </c>
      <c r="FQ40" s="4">
        <v>593000.68265966803</v>
      </c>
      <c r="FR40" s="4">
        <v>10.065466666666699</v>
      </c>
      <c r="FS40" s="4">
        <v>52295.970000000103</v>
      </c>
      <c r="FT40" s="4">
        <v>8.8188718038986702E-2</v>
      </c>
      <c r="FU40" s="4">
        <v>85.034188412297794</v>
      </c>
      <c r="FV40" s="4">
        <f>IF(FU40&lt;FU$35,"LOW",IF(FU40&gt;FU$36,"HIGH",FU40))</f>
        <v>85.034188412297794</v>
      </c>
      <c r="FW40" s="4">
        <f>(FU40/Y40)*100</f>
        <v>169.78331343118776</v>
      </c>
      <c r="FX40" s="4" t="s">
        <v>57</v>
      </c>
      <c r="FY40" s="4">
        <f>((FW40+FW56)/FU143)*100</f>
        <v>1955.6336567130388</v>
      </c>
      <c r="FZ40" s="4"/>
      <c r="GA40" s="4"/>
      <c r="GB40" s="4"/>
      <c r="GC40" s="4"/>
      <c r="GD40" s="4"/>
      <c r="GE40" s="4">
        <v>10.0284</v>
      </c>
      <c r="GF40" s="4">
        <v>593000.68265966803</v>
      </c>
      <c r="GG40" s="4">
        <v>10.148849999999999</v>
      </c>
      <c r="GH40" s="4">
        <v>4642.9979245280801</v>
      </c>
      <c r="GI40" s="4">
        <v>7.8296670818383696E-3</v>
      </c>
      <c r="GJ40" s="4">
        <v>11.505598392675401</v>
      </c>
      <c r="GK40" s="4">
        <f>IF(GJ40&lt;GJ$35,"LOW",IF(GJ40&gt;GJ$36,"HIGH",GJ40))</f>
        <v>11.505598392675401</v>
      </c>
      <c r="GL40" s="4">
        <f>(GJ40/Y40)*100</f>
        <v>22.972626123570613</v>
      </c>
      <c r="GM40" s="4" t="s">
        <v>57</v>
      </c>
      <c r="GN40" s="4">
        <f>((GL40+GL56)/GJ143)*100</f>
        <v>289.92955030517982</v>
      </c>
      <c r="GO40" s="4"/>
      <c r="GP40" s="4"/>
      <c r="GQ40" s="4"/>
      <c r="GR40" s="4"/>
      <c r="GS40" s="4"/>
      <c r="GT40" s="4">
        <v>10.0284</v>
      </c>
      <c r="GU40" s="4">
        <v>593000.68265966803</v>
      </c>
      <c r="GV40" s="4">
        <v>11.988016666666701</v>
      </c>
      <c r="GW40" s="4">
        <v>7903.4710000000196</v>
      </c>
      <c r="GX40" s="4">
        <v>1.2501118991594701E-2</v>
      </c>
      <c r="GY40" s="4">
        <v>13.0922113154767</v>
      </c>
      <c r="GZ40" s="4">
        <f>IF(GY40&lt;GY$35,"LOW",IF(GY40&gt;GY$36,"HIGH",GY40))</f>
        <v>13.0922113154767</v>
      </c>
      <c r="HA40" s="4">
        <f>(GY40/AF40)*100</f>
        <v>21.01706928969222</v>
      </c>
      <c r="HB40" s="4" t="s">
        <v>57</v>
      </c>
      <c r="HC40" s="4">
        <f>((HA40+HA56)/GY143)*100</f>
        <v>308.97020955371329</v>
      </c>
      <c r="HD40" s="4"/>
      <c r="HE40" s="4"/>
      <c r="HF40" s="4"/>
      <c r="HG40" s="4"/>
      <c r="HH40" s="4"/>
      <c r="HI40" s="4">
        <v>14.444266666666699</v>
      </c>
      <c r="HJ40" s="4">
        <v>632221.08399368299</v>
      </c>
      <c r="HK40" s="4">
        <v>12.335466666666701</v>
      </c>
      <c r="HL40" s="4">
        <v>5672.5824999999904</v>
      </c>
      <c r="HM40" s="4">
        <v>8.9724665051769507E-3</v>
      </c>
      <c r="HN40" s="4">
        <v>9.6849219125777708</v>
      </c>
      <c r="HO40" s="4">
        <f>IF(HN40&lt;HN$35,"LOW",IF(HN40&gt;HN$36,"HIGH",HN40))</f>
        <v>9.6849219125777708</v>
      </c>
      <c r="HP40" s="4">
        <f>(HN40/AF40)*100</f>
        <v>15.547310534262799</v>
      </c>
      <c r="HQ40" s="4" t="s">
        <v>57</v>
      </c>
      <c r="HR40" s="4">
        <f>((HP40+HP56)/HN143)*100</f>
        <v>194.49940633018207</v>
      </c>
      <c r="HS40" s="4"/>
      <c r="HT40" s="4"/>
      <c r="HU40" s="4"/>
      <c r="HV40" s="4"/>
      <c r="HW40" s="4"/>
      <c r="HX40" s="4">
        <v>14.444266666666699</v>
      </c>
      <c r="HY40" s="4">
        <v>632221.08399368299</v>
      </c>
      <c r="HZ40" s="4" t="s">
        <v>57</v>
      </c>
      <c r="IA40" s="4" t="s">
        <v>57</v>
      </c>
      <c r="IB40" s="4" t="s">
        <v>57</v>
      </c>
      <c r="IC40" s="4" t="s">
        <v>57</v>
      </c>
      <c r="ID40" s="4" t="s">
        <v>57</v>
      </c>
      <c r="IE40" s="4" t="s">
        <v>57</v>
      </c>
      <c r="IF40" s="4">
        <v>10.0284</v>
      </c>
      <c r="IG40" s="4">
        <v>593000.68265966803</v>
      </c>
      <c r="IH40" s="4">
        <v>14.43295</v>
      </c>
      <c r="II40" s="4">
        <v>5574.6517504355497</v>
      </c>
      <c r="IJ40" s="4">
        <v>8.8175669739151592E-3</v>
      </c>
      <c r="IK40" s="4">
        <v>8.6651889424106905</v>
      </c>
      <c r="IL40" s="4">
        <f>IF(IK40&lt;IK$35,"LOW",IF(IK40&gt;IK$36,"HIGH",IK40))</f>
        <v>8.6651889424106905</v>
      </c>
      <c r="IM40" s="4">
        <f>(IK40/AT40)*100</f>
        <v>11.835000150721218</v>
      </c>
      <c r="IN40" s="4" t="s">
        <v>57</v>
      </c>
      <c r="IO40" s="4">
        <f>((IM40+IM56)/IK143)*100</f>
        <v>176.12754128488811</v>
      </c>
      <c r="IP40" s="4"/>
      <c r="IQ40" s="4"/>
      <c r="IR40" s="4"/>
      <c r="IS40" s="4"/>
      <c r="IT40" s="4"/>
      <c r="IU40" s="4">
        <v>14.444266666666699</v>
      </c>
      <c r="IV40" s="4">
        <v>632221.08399368299</v>
      </c>
      <c r="IW40" s="4">
        <v>14.489516666666701</v>
      </c>
      <c r="IX40" s="4">
        <v>3899.37751980235</v>
      </c>
      <c r="IY40" s="4">
        <v>6.1677435607973398E-3</v>
      </c>
      <c r="IZ40" s="4">
        <v>4.9490913474398397</v>
      </c>
      <c r="JA40" s="4">
        <f>IF(IZ40&lt;IZ$35,"LOW",IF(IZ40&gt;IZ$36,"HIGH",IZ40))</f>
        <v>4.9490913474398397</v>
      </c>
      <c r="JB40" s="4">
        <f>(IZ40/AT40)*100</f>
        <v>6.7595175629936683</v>
      </c>
      <c r="JC40" s="4" t="s">
        <v>57</v>
      </c>
      <c r="JD40" s="4">
        <f>((JB40+JB56)/IZ143)*100</f>
        <v>103.39151343113913</v>
      </c>
      <c r="JE40" s="4"/>
      <c r="JF40" s="4"/>
      <c r="JG40" s="4"/>
      <c r="JH40" s="4"/>
      <c r="JI40" s="4"/>
      <c r="JJ40" s="4">
        <v>14.444266666666699</v>
      </c>
      <c r="JK40" s="4">
        <v>632221.08399368299</v>
      </c>
      <c r="JL40" s="4">
        <v>16.435183333333299</v>
      </c>
      <c r="JM40" s="4">
        <v>6832.6348690968498</v>
      </c>
      <c r="JN40" s="4">
        <v>1.11287439627445E-2</v>
      </c>
      <c r="JO40" s="4">
        <v>5.1247954710958901</v>
      </c>
      <c r="JP40" s="4">
        <f>IF(JO40&lt;JO$35,"LOW",IF(JO40&gt;JO$36,"HIGH",JO40))</f>
        <v>5.1247954710958901</v>
      </c>
      <c r="JQ40" s="4">
        <f>(JO40/AM40)*100</f>
        <v>9.7321693774866844</v>
      </c>
      <c r="JR40" s="4" t="s">
        <v>57</v>
      </c>
      <c r="JS40" s="4">
        <f>((JQ40+JQ56)/JO143)*100</f>
        <v>215.43276011661808</v>
      </c>
      <c r="JT40" s="4"/>
      <c r="JU40" s="4"/>
      <c r="JV40" s="4"/>
      <c r="JW40" s="4"/>
      <c r="JX40" s="4"/>
      <c r="JY40" s="4">
        <v>17.121449999999999</v>
      </c>
      <c r="JZ40" s="4">
        <v>613962.80586293596</v>
      </c>
      <c r="KA40" s="4">
        <v>17.0158666666667</v>
      </c>
      <c r="KB40" s="4">
        <v>2490.5277887015</v>
      </c>
      <c r="KC40" s="4">
        <v>4.0564799120054503E-3</v>
      </c>
      <c r="KD40" s="4">
        <v>5.6589408795922802</v>
      </c>
      <c r="KE40" s="4">
        <f>IF(KD40&lt;KD$35,"LOW",IF(KD40&gt;KD$36,"HIGH",KD40))</f>
        <v>5.6589408795922802</v>
      </c>
      <c r="KF40" s="4">
        <f>(KD40/AM40)*100</f>
        <v>10.74653055873048</v>
      </c>
      <c r="KG40" s="4" t="s">
        <v>57</v>
      </c>
      <c r="KH40" s="4">
        <f>((KF40+KF56)/KD143)*100</f>
        <v>271.95996124522611</v>
      </c>
      <c r="KI40" s="4"/>
      <c r="KJ40" s="4"/>
      <c r="KK40" s="4"/>
      <c r="KL40" s="4"/>
      <c r="KM40" s="4"/>
      <c r="KN40" s="4">
        <v>17.121449999999999</v>
      </c>
      <c r="KO40" s="4">
        <v>613962.80586293596</v>
      </c>
      <c r="KP40" s="4">
        <v>18.950216666666702</v>
      </c>
      <c r="KQ40" s="4">
        <v>3275.6507167875602</v>
      </c>
      <c r="KR40" s="4">
        <v>5.3352592135993901E-3</v>
      </c>
      <c r="KS40" s="4">
        <v>3.3330212331590898</v>
      </c>
      <c r="KT40" s="4">
        <f>IF(KS40&lt;KS$35,"LOW",IF(KS40&gt;KS$36,"HIGH",KS40))</f>
        <v>3.3330212331590898</v>
      </c>
      <c r="KU40" s="4">
        <f>(KS40/AM40)*100</f>
        <v>6.3295261953014759</v>
      </c>
      <c r="KV40" s="4" t="s">
        <v>57</v>
      </c>
      <c r="KW40" s="4">
        <f>((KU40+KU56)/KS143)*100</f>
        <v>240.72038753918869</v>
      </c>
      <c r="KX40" s="4"/>
      <c r="KY40" s="4"/>
      <c r="KZ40" s="4"/>
      <c r="LA40" s="4"/>
      <c r="LB40" s="4"/>
      <c r="LC40" s="4">
        <v>17.121449999999999</v>
      </c>
      <c r="LD40" s="4">
        <v>613962.80586293596</v>
      </c>
      <c r="LE40" s="4">
        <v>19.35745</v>
      </c>
      <c r="LF40" s="4">
        <v>3212.97025719454</v>
      </c>
      <c r="LG40" s="4">
        <v>5.23316759014196E-3</v>
      </c>
      <c r="LH40" s="4">
        <v>3.3517194164677502</v>
      </c>
      <c r="LI40" s="4">
        <f>IF(LH40&lt;LH$35,"LOW",IF(LH40&gt;LH$36,"HIGH",LH40))</f>
        <v>3.3517194164677502</v>
      </c>
      <c r="LJ40" s="4">
        <f>(LH40/AM40)*100</f>
        <v>6.3650347122827906</v>
      </c>
      <c r="LK40" s="4" t="s">
        <v>57</v>
      </c>
      <c r="LL40" s="4">
        <f>((LJ40+LJ56)/LH143)*100</f>
        <v>169.77832016689257</v>
      </c>
      <c r="LM40" s="4"/>
      <c r="LN40" s="4"/>
      <c r="LO40" s="4"/>
      <c r="LP40" s="4"/>
      <c r="LQ40" s="4"/>
      <c r="LR40" s="4">
        <v>17.121449999999999</v>
      </c>
      <c r="LS40" s="4">
        <v>613962.80586293596</v>
      </c>
    </row>
    <row r="41" spans="1:331" x14ac:dyDescent="0.2">
      <c r="A41" s="2"/>
      <c r="B41" s="2"/>
      <c r="C41" s="2" t="s">
        <v>111</v>
      </c>
      <c r="D41" s="2" t="s">
        <v>94</v>
      </c>
      <c r="E41" s="2" t="s">
        <v>106</v>
      </c>
      <c r="F41" s="2" t="s">
        <v>57</v>
      </c>
      <c r="G41" s="4">
        <v>4.0496333333333299</v>
      </c>
      <c r="H41" s="4">
        <v>10031.299999999999</v>
      </c>
      <c r="I41" s="4">
        <v>1.7444003799065799E-2</v>
      </c>
      <c r="J41" s="4">
        <f>(I41/I$136)*100</f>
        <v>21.835779389525044</v>
      </c>
      <c r="K41" s="4">
        <f>(I41/I$143)*100</f>
        <v>22.12937626437909</v>
      </c>
      <c r="L41" s="4">
        <v>4.9357833333333296</v>
      </c>
      <c r="M41" s="4">
        <v>575057.20106167602</v>
      </c>
      <c r="N41" s="4">
        <v>6.6347166666666704</v>
      </c>
      <c r="O41" s="4">
        <v>152089.23249999899</v>
      </c>
      <c r="P41" s="4">
        <v>0.27940561402446601</v>
      </c>
      <c r="Q41" s="4">
        <f>(P41/P$136)*100</f>
        <v>45.513109138568147</v>
      </c>
      <c r="R41" s="4">
        <f>(P41/P$143)*100</f>
        <v>48.53445703115225</v>
      </c>
      <c r="S41" s="4">
        <v>10.02815</v>
      </c>
      <c r="T41" s="4">
        <v>544331.34076784004</v>
      </c>
      <c r="U41" s="4">
        <v>10.1161833333333</v>
      </c>
      <c r="V41" s="4">
        <v>182900.09397928099</v>
      </c>
      <c r="W41" s="4">
        <v>0.336008751069303</v>
      </c>
      <c r="X41" s="4">
        <f>(W41/W$136)*100</f>
        <v>55.796212406578881</v>
      </c>
      <c r="Y41" s="4">
        <f>(W41/W$143)*100</f>
        <v>58.661580933819316</v>
      </c>
      <c r="Z41" s="4">
        <v>10.02815</v>
      </c>
      <c r="AA41" s="4">
        <v>544331.34076784004</v>
      </c>
      <c r="AB41" s="4">
        <v>12.3074333333333</v>
      </c>
      <c r="AC41" s="4">
        <v>199270.83850000499</v>
      </c>
      <c r="AD41" s="4">
        <v>0.36608371331129103</v>
      </c>
      <c r="AE41" s="4">
        <f>(AD41/AD$136)*100</f>
        <v>58.816252894739996</v>
      </c>
      <c r="AF41" s="4">
        <f>(AD41/AD$143)*100</f>
        <v>63.556500521771063</v>
      </c>
      <c r="AG41" s="4">
        <v>10.02815</v>
      </c>
      <c r="AH41" s="4">
        <v>544331.34076784004</v>
      </c>
      <c r="AI41" s="4">
        <v>12.698183333333301</v>
      </c>
      <c r="AJ41" s="4">
        <v>165595.09582279899</v>
      </c>
      <c r="AK41" s="4">
        <v>0.28012703177833298</v>
      </c>
      <c r="AL41" s="4">
        <f>(AK41/AK$136)*100</f>
        <v>49.633083223905494</v>
      </c>
      <c r="AM41" s="4">
        <f>(AK41/AK$143)*100</f>
        <v>52.018685878482287</v>
      </c>
      <c r="AN41" s="4">
        <v>14.440250000000001</v>
      </c>
      <c r="AO41" s="4">
        <v>591142.86390553101</v>
      </c>
      <c r="AP41" s="4">
        <v>14.387449999999999</v>
      </c>
      <c r="AQ41" s="4">
        <v>210336.74203870699</v>
      </c>
      <c r="AR41" s="4">
        <v>0.35581372098288699</v>
      </c>
      <c r="AS41" s="4">
        <f>(AR41/AR$136)*100</f>
        <v>67.500260439475156</v>
      </c>
      <c r="AT41" s="4">
        <f>(AR41/AR$143)*100</f>
        <v>75.763411973238163</v>
      </c>
      <c r="AU41" s="4">
        <v>14.440250000000001</v>
      </c>
      <c r="AV41" s="4">
        <v>591142.86390553101</v>
      </c>
      <c r="AW41" s="4">
        <v>4.9654833333333297</v>
      </c>
      <c r="AX41" s="4">
        <v>13648.3597569659</v>
      </c>
      <c r="AY41" s="4">
        <v>2.3733916785614002E-2</v>
      </c>
      <c r="AZ41" s="4">
        <v>24.830817649614801</v>
      </c>
      <c r="BA41" s="4">
        <f>IF(AZ41&lt;AZ$35,"LOW",IF(AZ41&gt;AZ$36,"HIGH",AZ41))</f>
        <v>24.830817649614801</v>
      </c>
      <c r="BB41" s="4">
        <f>(AZ41/R41)*100</f>
        <v>51.161214461875879</v>
      </c>
      <c r="BC41" s="4">
        <f>(AZ41/Y41)*100</f>
        <v>42.328926793889806</v>
      </c>
      <c r="BD41" s="4" t="s">
        <v>57</v>
      </c>
      <c r="BE41" s="4">
        <f>((BB41+BB58)/AZ143)*100</f>
        <v>581.01385466937791</v>
      </c>
      <c r="BF41" s="4"/>
      <c r="BG41" s="4"/>
      <c r="BH41" s="4"/>
      <c r="BI41" s="4"/>
      <c r="BJ41" s="4"/>
      <c r="BK41" s="4">
        <v>4.9357833333333296</v>
      </c>
      <c r="BL41" s="4">
        <v>575057.20106167602</v>
      </c>
      <c r="BM41" s="4">
        <v>6.0174833333333302</v>
      </c>
      <c r="BN41" s="4">
        <v>8533.4895233878196</v>
      </c>
      <c r="BO41" s="4">
        <v>1.4839375122393399E-2</v>
      </c>
      <c r="BP41" s="4">
        <v>25.7350403839792</v>
      </c>
      <c r="BQ41" s="4">
        <f>IF(BP41&lt;BP$35,"LOW",IF(BP41&gt;BP$36,"HIGH",BP41))</f>
        <v>25.7350403839792</v>
      </c>
      <c r="BR41" s="4">
        <f>(BP41/R41)*100</f>
        <v>53.024267619726231</v>
      </c>
      <c r="BS41" s="4">
        <f>(BP41/Y41)*100</f>
        <v>43.870349169438342</v>
      </c>
      <c r="BT41" s="4" t="s">
        <v>57</v>
      </c>
      <c r="BU41" s="4">
        <f>((BR41+BR58)/BP143)*100</f>
        <v>684.33487270057265</v>
      </c>
      <c r="BV41" s="4"/>
      <c r="BW41" s="4"/>
      <c r="BX41" s="4"/>
      <c r="BY41" s="4"/>
      <c r="BZ41" s="4"/>
      <c r="CA41" s="4">
        <v>4.9357833333333296</v>
      </c>
      <c r="CB41" s="4">
        <v>575057.20106167602</v>
      </c>
      <c r="CC41" s="4">
        <v>6.1635166666666699</v>
      </c>
      <c r="CD41" s="4">
        <v>5060.6315000000704</v>
      </c>
      <c r="CE41" s="4">
        <v>8.8002228137602397E-3</v>
      </c>
      <c r="CF41" s="4">
        <v>17.484342781983699</v>
      </c>
      <c r="CG41" s="4">
        <f>IF(CF41&lt;CF$35,"LOW",IF(CF41&gt;CF$36,"HIGH",CF41))</f>
        <v>17.484342781983699</v>
      </c>
      <c r="CH41" s="4">
        <f>(CF41/R41)*100</f>
        <v>36.02459747465852</v>
      </c>
      <c r="CI41" s="4">
        <f>(CF41/Y41)*100</f>
        <v>29.805440807517858</v>
      </c>
      <c r="CJ41" s="4" t="s">
        <v>57</v>
      </c>
      <c r="CK41" s="4">
        <f>((CH41+CH59)/CF143)*100</f>
        <v>383.21530028757456</v>
      </c>
      <c r="CL41" s="4"/>
      <c r="CM41" s="4"/>
      <c r="CN41" s="4"/>
      <c r="CO41" s="4"/>
      <c r="CP41" s="4"/>
      <c r="CQ41" s="4">
        <v>4.9357833333333296</v>
      </c>
      <c r="CR41" s="4">
        <v>575057.20106167602</v>
      </c>
      <c r="CS41" s="4">
        <v>7.41238333333333</v>
      </c>
      <c r="CT41" s="4">
        <v>3003.5253804464601</v>
      </c>
      <c r="CU41" s="4">
        <v>9.7136204600994508E-3</v>
      </c>
      <c r="CV41" s="4">
        <v>8.77797660265038</v>
      </c>
      <c r="CW41" s="4">
        <f>IF(CV41&lt;CV$35,"LOW",IF(CV41&gt;CV$36,"HIGH",CV41))</f>
        <v>8.77797660265038</v>
      </c>
      <c r="CX41" s="4">
        <f>(CV41/R41)*100</f>
        <v>18.086071503831107</v>
      </c>
      <c r="CY41" s="4">
        <f>(CV41/Y41)*100</f>
        <v>14.963757305745812</v>
      </c>
      <c r="CZ41" s="4" t="s">
        <v>57</v>
      </c>
      <c r="DA41" s="4">
        <f>((CX41+CX59)/CV143)*100</f>
        <v>224.13099684938058</v>
      </c>
      <c r="DB41" s="4"/>
      <c r="DC41" s="4"/>
      <c r="DD41" s="4"/>
      <c r="DE41" s="4"/>
      <c r="DF41" s="4"/>
      <c r="DG41" s="4">
        <v>7.6438333333333297</v>
      </c>
      <c r="DH41" s="4">
        <v>309207.61139309598</v>
      </c>
      <c r="DI41" s="4">
        <v>7.69011666666667</v>
      </c>
      <c r="DJ41" s="4">
        <v>5571.9473127412102</v>
      </c>
      <c r="DK41" s="4">
        <v>1.8020084588595699E-2</v>
      </c>
      <c r="DL41" s="4">
        <v>18.125432858124</v>
      </c>
      <c r="DM41" s="4">
        <f>IF(DL41&lt;DL$35,"LOW",IF(DL41&gt;DL$36,"HIGH",DL41))</f>
        <v>18.125432858124</v>
      </c>
      <c r="DN41" s="4">
        <f>(DL41/R41)*100</f>
        <v>37.345494246469144</v>
      </c>
      <c r="DO41" s="4">
        <f>(DL41/Y41)*100</f>
        <v>30.898302721457011</v>
      </c>
      <c r="DP41" s="4" t="s">
        <v>57</v>
      </c>
      <c r="DQ41" s="4">
        <f>((DN41+DN59)/DL143)*100</f>
        <v>404.86755970328312</v>
      </c>
      <c r="DR41" s="4"/>
      <c r="DS41" s="4"/>
      <c r="DT41" s="4"/>
      <c r="DU41" s="4"/>
      <c r="DV41" s="4"/>
      <c r="DW41" s="4">
        <v>7.6438333333333297</v>
      </c>
      <c r="DX41" s="4">
        <v>309207.61139309598</v>
      </c>
      <c r="DY41" s="4">
        <v>8.5325833333333296</v>
      </c>
      <c r="DZ41" s="4">
        <v>6437.3471536938796</v>
      </c>
      <c r="EA41" s="4">
        <v>2.0818850883686901E-2</v>
      </c>
      <c r="EB41" s="4">
        <v>18.552817411403499</v>
      </c>
      <c r="EC41" s="4">
        <f>IF(EB41&lt;EB$35,"LOW",IF(EB41&gt;EB$36,"HIGH",EB41))</f>
        <v>18.552817411403499</v>
      </c>
      <c r="ED41" s="4">
        <f>(EB41/Y41)*100</f>
        <v>31.626862276920857</v>
      </c>
      <c r="EE41" s="4" t="s">
        <v>57</v>
      </c>
      <c r="EF41" s="4">
        <f>(ED41/EB$143)*100</f>
        <v>414.75048298201773</v>
      </c>
      <c r="EG41" s="4"/>
      <c r="EH41" s="4"/>
      <c r="EI41" s="4"/>
      <c r="EJ41" s="4"/>
      <c r="EK41" s="4"/>
      <c r="EL41" s="4">
        <v>7.6438333333333297</v>
      </c>
      <c r="EM41" s="4">
        <v>309207.61139309598</v>
      </c>
      <c r="EN41" s="4">
        <v>8.7593999999999994</v>
      </c>
      <c r="EO41" s="4">
        <v>222.41781431726901</v>
      </c>
      <c r="EP41" s="4">
        <v>4.0860740078556599E-4</v>
      </c>
      <c r="EQ41" s="4">
        <v>141.600496480408</v>
      </c>
      <c r="ER41" s="4" t="str">
        <f>IF(EQ41&lt;EQ$35,"LOW",IF(EQ41&gt;EQ$36,"HIGH",EQ41))</f>
        <v>LOW</v>
      </c>
      <c r="ES41" s="4">
        <f>(EQ41/Y41)*100</f>
        <v>241.38540800691769</v>
      </c>
      <c r="ET41" s="4"/>
      <c r="EU41" s="4"/>
      <c r="EV41" s="4"/>
      <c r="EW41" s="4"/>
      <c r="EX41" s="4"/>
      <c r="EY41" s="4"/>
      <c r="EZ41" s="4"/>
      <c r="FA41" s="4">
        <v>10.02815</v>
      </c>
      <c r="FB41" s="4">
        <v>544331.34076784004</v>
      </c>
      <c r="FC41" s="4">
        <v>9.8567499999999999</v>
      </c>
      <c r="FD41" s="4">
        <v>1570.83817039004</v>
      </c>
      <c r="FE41" s="4">
        <v>2.8858124688800799E-3</v>
      </c>
      <c r="FF41" s="4">
        <v>74.598815083917899</v>
      </c>
      <c r="FG41" s="4">
        <f>IF(FF41&lt;FF$35,"LOW",IF(FF41&gt;FF$36,"HIGH",FF41))</f>
        <v>74.598815083917899</v>
      </c>
      <c r="FH41" s="4">
        <f>(FF41/Y41)*100</f>
        <v>127.168095193477</v>
      </c>
      <c r="FI41" s="4" t="s">
        <v>57</v>
      </c>
      <c r="FJ41" s="4"/>
      <c r="FK41" s="4"/>
      <c r="FL41" s="4"/>
      <c r="FM41" s="4"/>
      <c r="FN41" s="4"/>
      <c r="FO41" s="4"/>
      <c r="FP41" s="4">
        <v>10.02815</v>
      </c>
      <c r="FQ41" s="4">
        <v>544331.34076784004</v>
      </c>
      <c r="FR41" s="4">
        <v>10.0605833333333</v>
      </c>
      <c r="FS41" s="4">
        <v>26428.408890515999</v>
      </c>
      <c r="FT41" s="4">
        <v>4.8552061788754999E-2</v>
      </c>
      <c r="FU41" s="4">
        <v>46.948165546568802</v>
      </c>
      <c r="FV41" s="4">
        <f>IF(FU41&lt;FU$35,"LOW",IF(FU41&gt;FU$36,"HIGH",FU41))</f>
        <v>46.948165546568802</v>
      </c>
      <c r="FW41" s="4">
        <f>(FU41/Y41)*100</f>
        <v>80.032220065010989</v>
      </c>
      <c r="FX41" s="4" t="s">
        <v>57</v>
      </c>
      <c r="FY41" s="4">
        <f>((FW41+FW59)/FU143)*100</f>
        <v>1017.8559636572932</v>
      </c>
      <c r="FZ41" s="4"/>
      <c r="GA41" s="4"/>
      <c r="GB41" s="4"/>
      <c r="GC41" s="4"/>
      <c r="GD41" s="4"/>
      <c r="GE41" s="4">
        <v>10.02815</v>
      </c>
      <c r="GF41" s="4">
        <v>544331.34076784004</v>
      </c>
      <c r="GG41" s="4">
        <v>10.143966666666699</v>
      </c>
      <c r="GH41" s="4">
        <v>4008.9626713330399</v>
      </c>
      <c r="GI41" s="4">
        <v>7.3649308262830502E-3</v>
      </c>
      <c r="GJ41" s="4">
        <v>10.835656601739</v>
      </c>
      <c r="GK41" s="4">
        <f>IF(GJ41&lt;GJ$35,"LOW",IF(GJ41&gt;GJ$36,"HIGH",GJ41))</f>
        <v>10.835656601739</v>
      </c>
      <c r="GL41" s="4">
        <f>(GJ41/Y41)*100</f>
        <v>18.471470473943661</v>
      </c>
      <c r="GM41" s="4" t="s">
        <v>57</v>
      </c>
      <c r="GN41" s="4">
        <f>((GL41+GL59)/GJ143)*100</f>
        <v>236.92443742610561</v>
      </c>
      <c r="GO41" s="4"/>
      <c r="GP41" s="4"/>
      <c r="GQ41" s="4"/>
      <c r="GR41" s="4"/>
      <c r="GS41" s="4"/>
      <c r="GT41" s="4">
        <v>10.02815</v>
      </c>
      <c r="GU41" s="4">
        <v>544331.34076784004</v>
      </c>
      <c r="GV41" s="4">
        <v>11.98315</v>
      </c>
      <c r="GW41" s="4">
        <v>6464.7340000000804</v>
      </c>
      <c r="GX41" s="4">
        <v>1.0935992625013199E-2</v>
      </c>
      <c r="GY41" s="4">
        <v>11.2771506029723</v>
      </c>
      <c r="GZ41" s="4">
        <f>IF(GY41&lt;GY$35,"LOW",IF(GY41&gt;GY$36,"HIGH",GY41))</f>
        <v>11.2771506029723</v>
      </c>
      <c r="HA41" s="4">
        <f>(GY41/AF41)*100</f>
        <v>17.743504614621365</v>
      </c>
      <c r="HB41" s="4" t="s">
        <v>57</v>
      </c>
      <c r="HC41" s="4">
        <f>((HA41+HA59)/GY143)*100</f>
        <v>301.14701262136441</v>
      </c>
      <c r="HD41" s="4"/>
      <c r="HE41" s="4"/>
      <c r="HF41" s="4"/>
      <c r="HG41" s="4"/>
      <c r="HH41" s="4"/>
      <c r="HI41" s="4">
        <v>14.440250000000001</v>
      </c>
      <c r="HJ41" s="4">
        <v>591142.86390553101</v>
      </c>
      <c r="HK41" s="4">
        <v>12.3306</v>
      </c>
      <c r="HL41" s="4">
        <v>5688.6669419643204</v>
      </c>
      <c r="HM41" s="4">
        <v>9.6231677472696509E-3</v>
      </c>
      <c r="HN41" s="4">
        <v>10.327512257973201</v>
      </c>
      <c r="HO41" s="4">
        <f>IF(HN41&lt;HN$35,"LOW",IF(HN41&gt;HN$36,"HIGH",HN41))</f>
        <v>10.327512257973201</v>
      </c>
      <c r="HP41" s="4">
        <f>(HN41/AF41)*100</f>
        <v>16.249340623207452</v>
      </c>
      <c r="HQ41" s="4" t="s">
        <v>57</v>
      </c>
      <c r="HR41" s="4">
        <f>((HP41+HP59)/HN143)*100</f>
        <v>237.80492184882908</v>
      </c>
      <c r="HS41" s="4"/>
      <c r="HT41" s="4"/>
      <c r="HU41" s="4"/>
      <c r="HV41" s="4"/>
      <c r="HW41" s="4"/>
      <c r="HX41" s="4">
        <v>14.440250000000001</v>
      </c>
      <c r="HY41" s="4">
        <v>591142.86390553101</v>
      </c>
      <c r="HZ41" s="4" t="s">
        <v>57</v>
      </c>
      <c r="IA41" s="4" t="s">
        <v>57</v>
      </c>
      <c r="IB41" s="4" t="s">
        <v>57</v>
      </c>
      <c r="IC41" s="4" t="s">
        <v>57</v>
      </c>
      <c r="ID41" s="4" t="s">
        <v>57</v>
      </c>
      <c r="IE41" s="4" t="s">
        <v>57</v>
      </c>
      <c r="IF41" s="4">
        <v>10.02815</v>
      </c>
      <c r="IG41" s="4">
        <v>544331.34076784004</v>
      </c>
      <c r="IH41" s="4">
        <v>14.428933333333299</v>
      </c>
      <c r="II41" s="4">
        <v>6475.7635930657598</v>
      </c>
      <c r="IJ41" s="4">
        <v>1.0954650708767799E-2</v>
      </c>
      <c r="IK41" s="4">
        <v>11.8554821192877</v>
      </c>
      <c r="IL41" s="4">
        <f>IF(IK41&lt;IK$35,"LOW",IF(IK41&gt;IK$36,"HIGH",IK41))</f>
        <v>11.8554821192877</v>
      </c>
      <c r="IM41" s="4">
        <f>(IK41/AT41)*100</f>
        <v>15.648030903723557</v>
      </c>
      <c r="IN41" s="4" t="s">
        <v>57</v>
      </c>
      <c r="IO41" s="4">
        <f>((IM41+IM59)/IK143)*100</f>
        <v>277.0784947076865</v>
      </c>
      <c r="IP41" s="4"/>
      <c r="IQ41" s="4"/>
      <c r="IR41" s="4"/>
      <c r="IS41" s="4"/>
      <c r="IT41" s="4"/>
      <c r="IU41" s="4">
        <v>14.440250000000001</v>
      </c>
      <c r="IV41" s="4">
        <v>591142.86390553101</v>
      </c>
      <c r="IW41" s="4">
        <v>14.485483333333301</v>
      </c>
      <c r="IX41" s="4">
        <v>4350.6222387964799</v>
      </c>
      <c r="IY41" s="4">
        <v>7.3596798751033301E-3</v>
      </c>
      <c r="IZ41" s="4">
        <v>6.2343607927762301</v>
      </c>
      <c r="JA41" s="4">
        <f>IF(IZ41&lt;IZ$35,"LOW",IF(IZ41&gt;IZ$36,"HIGH",IZ41))</f>
        <v>6.2343607927762301</v>
      </c>
      <c r="JB41" s="4">
        <f>(IZ41/AT41)*100</f>
        <v>8.2287223217697569</v>
      </c>
      <c r="JC41" s="4" t="s">
        <v>57</v>
      </c>
      <c r="JD41" s="4">
        <f>((JB41+JB59)/IZ143)*100</f>
        <v>202.67128239840616</v>
      </c>
      <c r="JE41" s="4"/>
      <c r="JF41" s="4"/>
      <c r="JG41" s="4"/>
      <c r="JH41" s="4"/>
      <c r="JI41" s="4"/>
      <c r="JJ41" s="4">
        <v>14.440250000000001</v>
      </c>
      <c r="JK41" s="4">
        <v>591142.86390553101</v>
      </c>
      <c r="JL41" s="4">
        <v>16.434933333333301</v>
      </c>
      <c r="JM41" s="4">
        <v>7528.0658204819601</v>
      </c>
      <c r="JN41" s="4">
        <v>1.26652669426297E-2</v>
      </c>
      <c r="JO41" s="4">
        <v>5.8943276576019796</v>
      </c>
      <c r="JP41" s="4">
        <f>IF(JO41&lt;JO$35,"LOW",IF(JO41&gt;JO$36,"HIGH",JO41))</f>
        <v>5.8943276576019796</v>
      </c>
      <c r="JQ41" s="4">
        <f>(JO41/AM41)*100</f>
        <v>11.33117370817741</v>
      </c>
      <c r="JR41" s="4" t="s">
        <v>57</v>
      </c>
      <c r="JS41" s="4">
        <f>((JQ41+JQ59)/JO143)*100</f>
        <v>323.5402773015627</v>
      </c>
      <c r="JT41" s="4"/>
      <c r="JU41" s="4"/>
      <c r="JV41" s="4"/>
      <c r="JW41" s="4"/>
      <c r="JX41" s="4"/>
      <c r="JY41" s="4">
        <v>17.121200000000002</v>
      </c>
      <c r="JZ41" s="4">
        <v>594386.66824647901</v>
      </c>
      <c r="KA41" s="4">
        <v>17.011849999999999</v>
      </c>
      <c r="KB41" s="4">
        <v>2681.3573243575602</v>
      </c>
      <c r="KC41" s="4">
        <v>4.5111330176161703E-3</v>
      </c>
      <c r="KD41" s="4">
        <v>6.2465857737139698</v>
      </c>
      <c r="KE41" s="4">
        <f>IF(KD41&lt;KD$35,"LOW",IF(KD41&gt;KD$36,"HIGH",KD41))</f>
        <v>6.2465857737139698</v>
      </c>
      <c r="KF41" s="4">
        <f>(KD41/AM41)*100</f>
        <v>12.008349823189002</v>
      </c>
      <c r="KG41" s="4" t="s">
        <v>57</v>
      </c>
      <c r="KH41" s="4">
        <f>((KF41+KF59)/KD143)*100</f>
        <v>376.49195660424681</v>
      </c>
      <c r="KI41" s="4"/>
      <c r="KJ41" s="4"/>
      <c r="KK41" s="4"/>
      <c r="KL41" s="4"/>
      <c r="KM41" s="4"/>
      <c r="KN41" s="4">
        <v>17.121200000000002</v>
      </c>
      <c r="KO41" s="4">
        <v>594386.66824647901</v>
      </c>
      <c r="KP41" s="4">
        <v>18.946200000000001</v>
      </c>
      <c r="KQ41" s="4">
        <v>3754.2515439784702</v>
      </c>
      <c r="KR41" s="4">
        <v>6.3161772370400196E-3</v>
      </c>
      <c r="KS41" s="4">
        <v>4.1006708563129699</v>
      </c>
      <c r="KT41" s="4">
        <f>IF(KS41&lt;KS$35,"LOW",IF(KS41&gt;KS$36,"HIGH",KS41))</f>
        <v>4.1006708563129699</v>
      </c>
      <c r="KU41" s="4">
        <f>(KS41/AM41)*100</f>
        <v>7.8830727594547456</v>
      </c>
      <c r="KV41" s="4" t="s">
        <v>57</v>
      </c>
      <c r="KW41" s="4">
        <f>((KU41+KU59)/KS143)*100</f>
        <v>353.29574398563068</v>
      </c>
      <c r="KX41" s="4"/>
      <c r="KY41" s="4"/>
      <c r="KZ41" s="4"/>
      <c r="LA41" s="4"/>
      <c r="LB41" s="4"/>
      <c r="LC41" s="4">
        <v>17.121200000000002</v>
      </c>
      <c r="LD41" s="4">
        <v>594386.66824647901</v>
      </c>
      <c r="LE41" s="4">
        <v>19.3534333333333</v>
      </c>
      <c r="LF41" s="4">
        <v>3553.3015842836899</v>
      </c>
      <c r="LG41" s="4">
        <v>5.9780977167041898E-3</v>
      </c>
      <c r="LH41" s="4">
        <v>3.9641152795141101</v>
      </c>
      <c r="LI41" s="4">
        <f>IF(LH41&lt;LH$35,"LOW",IF(LH41&gt;LH$36,"HIGH",LH41))</f>
        <v>3.9641152795141101</v>
      </c>
      <c r="LJ41" s="4">
        <f>(LH41/AM41)*100</f>
        <v>7.6205602132557528</v>
      </c>
      <c r="LK41" s="4" t="s">
        <v>57</v>
      </c>
      <c r="LL41" s="4">
        <f>((LJ41+LJ59)/LH143)*100</f>
        <v>261.86117414690744</v>
      </c>
      <c r="LM41" s="4"/>
      <c r="LN41" s="4"/>
      <c r="LO41" s="4"/>
      <c r="LP41" s="4"/>
      <c r="LQ41" s="4"/>
      <c r="LR41" s="4">
        <v>17.121200000000002</v>
      </c>
      <c r="LS41" s="4">
        <v>594386.66824647901</v>
      </c>
    </row>
    <row r="42" spans="1:331" x14ac:dyDescent="0.2">
      <c r="A42" s="2"/>
      <c r="B42" s="2"/>
      <c r="C42" s="2" t="s">
        <v>56</v>
      </c>
      <c r="D42" s="2" t="s">
        <v>22</v>
      </c>
      <c r="E42" s="2" t="s">
        <v>106</v>
      </c>
      <c r="F42" s="2" t="s">
        <v>57</v>
      </c>
      <c r="G42" s="4">
        <v>4.0373999999999999</v>
      </c>
      <c r="H42" s="4">
        <v>0</v>
      </c>
      <c r="I42" s="4">
        <v>0</v>
      </c>
      <c r="J42" s="4">
        <f>(I42/I$136)*100</f>
        <v>0</v>
      </c>
      <c r="K42" s="4">
        <f>(I42/I$143)*100</f>
        <v>0</v>
      </c>
      <c r="L42" s="4">
        <v>4.9334499999999997</v>
      </c>
      <c r="M42" s="4">
        <v>501896.18293527397</v>
      </c>
      <c r="N42" s="4">
        <v>6.63486666666667</v>
      </c>
      <c r="O42" s="4">
        <v>10570.0641923077</v>
      </c>
      <c r="P42" s="4">
        <v>2.2403191833058399E-2</v>
      </c>
      <c r="Q42" s="4">
        <f>(P42/P$136)*100</f>
        <v>3.6493143436301221</v>
      </c>
      <c r="R42" s="4">
        <f>(P42/P$143)*100</f>
        <v>3.8915708804871141</v>
      </c>
      <c r="S42" s="4">
        <v>10.023666666666699</v>
      </c>
      <c r="T42" s="4">
        <v>471810.63622864499</v>
      </c>
      <c r="U42" s="4">
        <v>10.1163333333333</v>
      </c>
      <c r="V42" s="4">
        <v>141792.44035736201</v>
      </c>
      <c r="W42" s="4">
        <v>0.30052828289493599</v>
      </c>
      <c r="X42" s="4">
        <f>(W42/W$136)*100</f>
        <v>49.904473777028933</v>
      </c>
      <c r="Y42" s="4">
        <f>(W42/W$143)*100</f>
        <v>52.467276920138595</v>
      </c>
      <c r="Z42" s="4">
        <v>10.023666666666699</v>
      </c>
      <c r="AA42" s="4">
        <v>471810.63622864499</v>
      </c>
      <c r="AB42" s="4">
        <v>12.302949999999999</v>
      </c>
      <c r="AC42" s="4">
        <v>149991.59532279501</v>
      </c>
      <c r="AD42" s="4">
        <v>0.31790634590549399</v>
      </c>
      <c r="AE42" s="4">
        <f>(AD42/AD$136)*100</f>
        <v>51.075913398312679</v>
      </c>
      <c r="AF42" s="4">
        <f>(AD42/AD$143)*100</f>
        <v>55.192334716720879</v>
      </c>
      <c r="AG42" s="4">
        <v>10.023666666666699</v>
      </c>
      <c r="AH42" s="4">
        <v>471810.63622864499</v>
      </c>
      <c r="AI42" s="4">
        <v>12.6983333333333</v>
      </c>
      <c r="AJ42" s="4">
        <v>115552.057629476</v>
      </c>
      <c r="AK42" s="4">
        <v>0.24283838651596201</v>
      </c>
      <c r="AL42" s="4">
        <f>(AK42/AK$136)*100</f>
        <v>43.026257663855787</v>
      </c>
      <c r="AM42" s="4">
        <f>(AK42/AK$143)*100</f>
        <v>45.094304777438317</v>
      </c>
      <c r="AN42" s="4">
        <v>14.4366166666667</v>
      </c>
      <c r="AO42" s="4">
        <v>475839.34025966201</v>
      </c>
      <c r="AP42" s="4">
        <v>14.3838333333333</v>
      </c>
      <c r="AQ42" s="4">
        <v>137040.145769975</v>
      </c>
      <c r="AR42" s="4">
        <v>0.28799667067290702</v>
      </c>
      <c r="AS42" s="4">
        <f>(AR42/AR$136)*100</f>
        <v>54.634909026057343</v>
      </c>
      <c r="AT42" s="4">
        <f>(AR42/AR$143)*100</f>
        <v>61.323128143677948</v>
      </c>
      <c r="AU42" s="4">
        <v>14.4366166666667</v>
      </c>
      <c r="AV42" s="4">
        <v>475839.34025966201</v>
      </c>
      <c r="AW42" s="4">
        <v>4.9582166666666696</v>
      </c>
      <c r="AX42" s="4">
        <v>392.87949999999699</v>
      </c>
      <c r="AY42" s="4">
        <v>7.8279037250750304E-4</v>
      </c>
      <c r="AZ42" s="4">
        <v>0</v>
      </c>
      <c r="BA42" s="4" t="str">
        <f>IF(AZ42&lt;AZ$35,"LOW",IF(AZ42&gt;AZ$36,"HIGH",AZ42))</f>
        <v>LOW</v>
      </c>
      <c r="BB42" s="4">
        <f>(AZ42/R42)*100</f>
        <v>0</v>
      </c>
      <c r="BC42" s="4">
        <f>(AZ42/Y42)*100</f>
        <v>0</v>
      </c>
      <c r="BD42" s="4" t="s">
        <v>57</v>
      </c>
      <c r="BE42" s="4">
        <f>((BB42+BB61)/AZ143)*100</f>
        <v>84.551376661315089</v>
      </c>
      <c r="BF42" s="4"/>
      <c r="BG42" s="4"/>
      <c r="BH42" s="4"/>
      <c r="BI42" s="4"/>
      <c r="BJ42" s="4"/>
      <c r="BK42" s="4">
        <v>4.9334499999999997</v>
      </c>
      <c r="BL42" s="4">
        <v>501896.18293527397</v>
      </c>
      <c r="BM42" s="4">
        <v>6.0176333333333298</v>
      </c>
      <c r="BN42" s="4">
        <v>270.770658287088</v>
      </c>
      <c r="BO42" s="4">
        <v>5.3949535281085602E-4</v>
      </c>
      <c r="BP42" s="4">
        <v>0</v>
      </c>
      <c r="BQ42" s="4" t="str">
        <f>IF(BP42&lt;BP$35,"LOW",IF(BP42&gt;BP$36,"HIGH",BP42))</f>
        <v>LOW</v>
      </c>
      <c r="BR42" s="4">
        <f>(BP42/R42)*100</f>
        <v>0</v>
      </c>
      <c r="BS42" s="4">
        <f>(BP42/Y42)*100</f>
        <v>0</v>
      </c>
      <c r="BT42" s="4" t="s">
        <v>57</v>
      </c>
      <c r="BU42" s="4"/>
      <c r="BV42" s="4"/>
      <c r="BW42" s="4"/>
      <c r="BX42" s="4"/>
      <c r="BY42" s="4"/>
      <c r="BZ42" s="4"/>
      <c r="CA42" s="4">
        <v>4.9334499999999997</v>
      </c>
      <c r="CB42" s="4">
        <v>501896.18293527397</v>
      </c>
      <c r="CC42" s="4">
        <v>6.1636666666666704</v>
      </c>
      <c r="CD42" s="4">
        <v>120.752607092555</v>
      </c>
      <c r="CE42" s="4">
        <v>2.40592798268257E-4</v>
      </c>
      <c r="CF42" s="4">
        <v>0.57273877871355805</v>
      </c>
      <c r="CG42" s="4" t="str">
        <f>IF(CF42&lt;CF$35,"LOW",IF(CF42&gt;CF$36,"HIGH",CF42))</f>
        <v>LOW</v>
      </c>
      <c r="CH42" s="4">
        <f>(CF42/R42)*100</f>
        <v>14.717418654388414</v>
      </c>
      <c r="CI42" s="4">
        <f>(CF42/Y42)*100</f>
        <v>1.0916114049245098</v>
      </c>
      <c r="CJ42" s="4" t="s">
        <v>57</v>
      </c>
      <c r="CK42" s="4"/>
      <c r="CL42" s="4"/>
      <c r="CM42" s="4"/>
      <c r="CN42" s="4"/>
      <c r="CO42" s="4"/>
      <c r="CP42" s="4"/>
      <c r="CQ42" s="4">
        <v>4.9334499999999997</v>
      </c>
      <c r="CR42" s="4">
        <v>501896.18293527397</v>
      </c>
      <c r="CS42" s="4">
        <v>7.4125333333333296</v>
      </c>
      <c r="CT42" s="4">
        <v>921.91317896048395</v>
      </c>
      <c r="CU42" s="4">
        <v>3.4545794896859998E-3</v>
      </c>
      <c r="CV42" s="4">
        <v>3.02793125158485</v>
      </c>
      <c r="CW42" s="4" t="str">
        <f>IF(CV42&lt;CV$35,"LOW",IF(CV42&gt;CV$36,"HIGH",CV42))</f>
        <v>LOW</v>
      </c>
      <c r="CX42" s="4">
        <f>(CV42/R42)*100</f>
        <v>77.807429045358646</v>
      </c>
      <c r="CY42" s="4">
        <f>(CV42/Y42)*100</f>
        <v>5.7710851969575625</v>
      </c>
      <c r="CZ42" s="4" t="s">
        <v>57</v>
      </c>
      <c r="DA42" s="4"/>
      <c r="DB42" s="4"/>
      <c r="DC42" s="4"/>
      <c r="DD42" s="4"/>
      <c r="DE42" s="4"/>
      <c r="DF42" s="4"/>
      <c r="DG42" s="4">
        <v>7.6439833333333302</v>
      </c>
      <c r="DH42" s="4">
        <v>266866.97518842702</v>
      </c>
      <c r="DI42" s="4">
        <v>7.6902666666666697</v>
      </c>
      <c r="DJ42" s="4">
        <v>2885.7690657630501</v>
      </c>
      <c r="DK42" s="4">
        <v>1.08135113523339E-2</v>
      </c>
      <c r="DL42" s="4">
        <v>9.8634087679537696</v>
      </c>
      <c r="DM42" s="4">
        <f>IF(DL42&lt;DL$35,"LOW",IF(DL42&gt;DL$36,"HIGH",DL42))</f>
        <v>9.8634087679537696</v>
      </c>
      <c r="DN42" s="4">
        <f>(DL42/R42)*100</f>
        <v>253.45571417985201</v>
      </c>
      <c r="DO42" s="4">
        <f>(DL42/Y42)*100</f>
        <v>18.799162729499084</v>
      </c>
      <c r="DP42" s="4" t="s">
        <v>57</v>
      </c>
      <c r="DQ42" s="4"/>
      <c r="DR42" s="4"/>
      <c r="DS42" s="4"/>
      <c r="DT42" s="4"/>
      <c r="DU42" s="4"/>
      <c r="DV42" s="4"/>
      <c r="DW42" s="4">
        <v>7.6439833333333302</v>
      </c>
      <c r="DX42" s="4">
        <v>266866.97518842702</v>
      </c>
      <c r="DY42" s="4">
        <v>8.5327333333333293</v>
      </c>
      <c r="DZ42" s="4">
        <v>5874.2855532765498</v>
      </c>
      <c r="EA42" s="4">
        <v>2.2012036330568401E-2</v>
      </c>
      <c r="EB42" s="4">
        <v>19.7362605814956</v>
      </c>
      <c r="EC42" s="4">
        <f>IF(EB42&lt;EB$35,"LOW",IF(EB42&gt;EB$36,"HIGH",EB42))</f>
        <v>19.7362605814956</v>
      </c>
      <c r="ED42" s="4">
        <f>(EB42/Y42)*100</f>
        <v>37.616323430576593</v>
      </c>
      <c r="EE42" s="4" t="s">
        <v>57</v>
      </c>
      <c r="EF42" s="4"/>
      <c r="EG42" s="4"/>
      <c r="EH42" s="4"/>
      <c r="EI42" s="4"/>
      <c r="EJ42" s="4"/>
      <c r="EK42" s="4"/>
      <c r="EL42" s="4">
        <v>7.6439833333333302</v>
      </c>
      <c r="EM42" s="4">
        <v>266866.97518842702</v>
      </c>
      <c r="EN42" s="4">
        <v>8.7549333333333301</v>
      </c>
      <c r="EO42" s="4">
        <v>225.756726499335</v>
      </c>
      <c r="EP42" s="4">
        <v>4.7849011693312099E-4</v>
      </c>
      <c r="EQ42" s="4">
        <v>149.849434153038</v>
      </c>
      <c r="ER42" s="4" t="str">
        <f>IF(EQ42&lt;EQ$35,"LOW",IF(EQ42&gt;EQ$36,"HIGH",EQ42))</f>
        <v>LOW</v>
      </c>
      <c r="ES42" s="4">
        <f>(EQ42/Y42)*100</f>
        <v>285.60551061402816</v>
      </c>
      <c r="ET42" s="4" t="s">
        <v>57</v>
      </c>
      <c r="EU42" s="4"/>
      <c r="EV42" s="4"/>
      <c r="EW42" s="4"/>
      <c r="EX42" s="4"/>
      <c r="EY42" s="4"/>
      <c r="EZ42" s="4"/>
      <c r="FA42" s="4">
        <v>10.023666666666699</v>
      </c>
      <c r="FB42" s="4">
        <v>471810.63622864499</v>
      </c>
      <c r="FC42" s="4">
        <v>9.8568999999999996</v>
      </c>
      <c r="FD42" s="4">
        <v>1998.7245326710699</v>
      </c>
      <c r="FE42" s="4">
        <v>4.2362854484324598E-3</v>
      </c>
      <c r="FF42" s="4">
        <v>115.297672826183</v>
      </c>
      <c r="FG42" s="4">
        <f>IF(FF42&lt;FF$35,"LOW",IF(FF42&gt;FF$36,"HIGH",FF42))</f>
        <v>115.297672826183</v>
      </c>
      <c r="FH42" s="4">
        <f>(FF42/Y42)*100</f>
        <v>219.75158535801222</v>
      </c>
      <c r="FI42" s="4" t="s">
        <v>57</v>
      </c>
      <c r="FJ42" s="4"/>
      <c r="FK42" s="4"/>
      <c r="FL42" s="4"/>
      <c r="FM42" s="4"/>
      <c r="FN42" s="4"/>
      <c r="FO42" s="4"/>
      <c r="FP42" s="4">
        <v>10.023666666666699</v>
      </c>
      <c r="FQ42" s="4">
        <v>471810.63622864499</v>
      </c>
      <c r="FR42" s="4">
        <v>10.0607333333333</v>
      </c>
      <c r="FS42" s="4">
        <v>29125.395600445201</v>
      </c>
      <c r="FT42" s="4">
        <v>6.17311127897733E-2</v>
      </c>
      <c r="FU42" s="4">
        <v>59.611636314753497</v>
      </c>
      <c r="FV42" s="4">
        <f>IF(FU42&lt;FU$35,"LOW",IF(FU42&gt;FU$36,"HIGH",FU42))</f>
        <v>59.611636314753497</v>
      </c>
      <c r="FW42" s="4">
        <f>(FU42/Y42)*100</f>
        <v>113.61679091043635</v>
      </c>
      <c r="FX42" s="4" t="s">
        <v>57</v>
      </c>
      <c r="FY42" s="4"/>
      <c r="FZ42" s="4"/>
      <c r="GA42" s="4"/>
      <c r="GB42" s="4"/>
      <c r="GC42" s="4"/>
      <c r="GD42" s="4"/>
      <c r="GE42" s="4">
        <v>10.023666666666699</v>
      </c>
      <c r="GF42" s="4">
        <v>471810.63622864499</v>
      </c>
      <c r="GG42" s="4">
        <v>10.144116666666701</v>
      </c>
      <c r="GH42" s="4">
        <v>3118.4106637742402</v>
      </c>
      <c r="GI42" s="4">
        <v>6.6094539298665201E-3</v>
      </c>
      <c r="GJ42" s="4">
        <v>9.7465968631317796</v>
      </c>
      <c r="GK42" s="4">
        <f>IF(GJ42&lt;GJ$35,"LOW",IF(GJ42&gt;GJ$36,"HIGH",GJ42))</f>
        <v>9.7465968631317796</v>
      </c>
      <c r="GL42" s="4">
        <f>(GJ42/Y42)*100</f>
        <v>18.576525093854695</v>
      </c>
      <c r="GM42" s="4" t="s">
        <v>57</v>
      </c>
      <c r="GN42" s="4"/>
      <c r="GO42" s="4"/>
      <c r="GP42" s="4"/>
      <c r="GQ42" s="4"/>
      <c r="GR42" s="4"/>
      <c r="GS42" s="4"/>
      <c r="GT42" s="4">
        <v>10.023666666666699</v>
      </c>
      <c r="GU42" s="4">
        <v>471810.63622864499</v>
      </c>
      <c r="GV42" s="4">
        <v>11.9833</v>
      </c>
      <c r="GW42" s="4">
        <v>3744.78207273818</v>
      </c>
      <c r="GX42" s="4">
        <v>7.8698454623249096E-3</v>
      </c>
      <c r="GY42" s="4">
        <v>7.7213717389894301</v>
      </c>
      <c r="GZ42" s="4">
        <f>IF(GY42&lt;GY$35,"LOW",IF(GY42&gt;GY$36,"HIGH",GY42))</f>
        <v>7.7213717389894301</v>
      </c>
      <c r="HA42" s="4">
        <f>(GY42/AF42)*100</f>
        <v>13.989934976695578</v>
      </c>
      <c r="HB42" s="4" t="s">
        <v>57</v>
      </c>
      <c r="HC42" s="4"/>
      <c r="HD42" s="4"/>
      <c r="HE42" s="4"/>
      <c r="HF42" s="4"/>
      <c r="HG42" s="4"/>
      <c r="HH42" s="4"/>
      <c r="HI42" s="4">
        <v>14.4366166666667</v>
      </c>
      <c r="HJ42" s="4">
        <v>475839.34025966201</v>
      </c>
      <c r="HK42" s="4">
        <v>12.33075</v>
      </c>
      <c r="HL42" s="4">
        <v>3183.5785029277499</v>
      </c>
      <c r="HM42" s="4">
        <v>6.6904482954067901E-3</v>
      </c>
      <c r="HN42" s="4">
        <v>7.43134872913219</v>
      </c>
      <c r="HO42" s="4">
        <f>IF(HN42&lt;HN$35,"LOW",IF(HN42&gt;HN$36,"HIGH",HN42))</f>
        <v>7.43134872913219</v>
      </c>
      <c r="HP42" s="4">
        <f>(HN42/AF42)*100</f>
        <v>13.464458003587252</v>
      </c>
      <c r="HQ42" s="4" t="s">
        <v>57</v>
      </c>
      <c r="HR42" s="4"/>
      <c r="HS42" s="4"/>
      <c r="HT42" s="4"/>
      <c r="HU42" s="4"/>
      <c r="HV42" s="4"/>
      <c r="HW42" s="4"/>
      <c r="HX42" s="4">
        <v>14.4366166666667</v>
      </c>
      <c r="HY42" s="4">
        <v>475839.34025966201</v>
      </c>
      <c r="HZ42" s="4" t="s">
        <v>57</v>
      </c>
      <c r="IA42" s="4" t="s">
        <v>57</v>
      </c>
      <c r="IB42" s="4" t="s">
        <v>57</v>
      </c>
      <c r="IC42" s="4" t="s">
        <v>57</v>
      </c>
      <c r="ID42" s="4" t="s">
        <v>57</v>
      </c>
      <c r="IE42" s="4" t="s">
        <v>57</v>
      </c>
      <c r="IF42" s="4">
        <v>10.023666666666699</v>
      </c>
      <c r="IG42" s="4">
        <v>471810.63622864499</v>
      </c>
      <c r="IH42" s="4">
        <v>14.425316666666699</v>
      </c>
      <c r="II42" s="4">
        <v>2784.1533018719201</v>
      </c>
      <c r="IJ42" s="4">
        <v>5.8510364030696302E-3</v>
      </c>
      <c r="IK42" s="4">
        <v>4.2366763461000101</v>
      </c>
      <c r="IL42" s="4">
        <f>IF(IK42&lt;IK$35,"LOW",IF(IK42&gt;IK$36,"HIGH",IK42))</f>
        <v>4.2366763461000101</v>
      </c>
      <c r="IM42" s="4">
        <f>(IK42/AT42)*100</f>
        <v>6.9087740210734605</v>
      </c>
      <c r="IN42" s="4" t="s">
        <v>57</v>
      </c>
      <c r="IO42" s="4"/>
      <c r="IP42" s="4"/>
      <c r="IQ42" s="4"/>
      <c r="IR42" s="4"/>
      <c r="IS42" s="4"/>
      <c r="IT42" s="4"/>
      <c r="IU42" s="4">
        <v>14.4366166666667</v>
      </c>
      <c r="IV42" s="4">
        <v>475839.34025966201</v>
      </c>
      <c r="IW42" s="4">
        <v>14.489416666666701</v>
      </c>
      <c r="IX42" s="4">
        <v>2044.68920360161</v>
      </c>
      <c r="IY42" s="4">
        <v>4.2970158845753101E-3</v>
      </c>
      <c r="IZ42" s="4">
        <v>2.9318786038267</v>
      </c>
      <c r="JA42" s="4">
        <f>IF(IZ42&lt;IZ$35,"LOW",IF(IZ42&gt;IZ$36,"HIGH",IZ42))</f>
        <v>2.9318786038267</v>
      </c>
      <c r="JB42" s="4">
        <f>(IZ42/AT42)*100</f>
        <v>4.7810323650766975</v>
      </c>
      <c r="JC42" s="4" t="s">
        <v>57</v>
      </c>
      <c r="JD42" s="4"/>
      <c r="JE42" s="4"/>
      <c r="JF42" s="4"/>
      <c r="JG42" s="4"/>
      <c r="JH42" s="4"/>
      <c r="JI42" s="4"/>
      <c r="JJ42" s="4">
        <v>14.4366166666667</v>
      </c>
      <c r="JK42" s="4">
        <v>475839.34025966201</v>
      </c>
      <c r="JL42" s="4">
        <v>16.495416666666699</v>
      </c>
      <c r="JM42" s="4">
        <v>4438.1171456668799</v>
      </c>
      <c r="JN42" s="4">
        <v>9.7796826842982392E-3</v>
      </c>
      <c r="JO42" s="4">
        <v>4.4491491651675199</v>
      </c>
      <c r="JP42" s="4">
        <f>IF(JO42&lt;JO$35,"LOW",IF(JO42&gt;JO$36,"HIGH",JO42))</f>
        <v>4.4491491651675199</v>
      </c>
      <c r="JQ42" s="4">
        <f>(JO42/AM42)*100</f>
        <v>9.8663216721627514</v>
      </c>
      <c r="JR42" s="4" t="s">
        <v>57</v>
      </c>
      <c r="JS42" s="4"/>
      <c r="JT42" s="4"/>
      <c r="JU42" s="4"/>
      <c r="JV42" s="4"/>
      <c r="JW42" s="4"/>
      <c r="JX42" s="4"/>
      <c r="JY42" s="4">
        <v>17.117566666666701</v>
      </c>
      <c r="JZ42" s="4">
        <v>453809.93319880299</v>
      </c>
      <c r="KA42" s="4">
        <v>17.012</v>
      </c>
      <c r="KB42" s="4">
        <v>1410.4847843637599</v>
      </c>
      <c r="KC42" s="4">
        <v>3.1080958815105199E-3</v>
      </c>
      <c r="KD42" s="4">
        <v>4.4331425152804904</v>
      </c>
      <c r="KE42" s="4">
        <f>IF(KD42&lt;KD$35,"LOW",IF(KD42&gt;KD$36,"HIGH",KD42))</f>
        <v>4.4331425152804904</v>
      </c>
      <c r="KF42" s="4">
        <f>(KD42/AM42)*100</f>
        <v>9.8308257265748775</v>
      </c>
      <c r="KG42" s="4" t="s">
        <v>57</v>
      </c>
      <c r="KH42" s="4"/>
      <c r="KI42" s="4"/>
      <c r="KJ42" s="4"/>
      <c r="KK42" s="4"/>
      <c r="KL42" s="4"/>
      <c r="KM42" s="4"/>
      <c r="KN42" s="4">
        <v>17.117566666666701</v>
      </c>
      <c r="KO42" s="4">
        <v>453809.93319880299</v>
      </c>
      <c r="KP42" s="4">
        <v>18.9614333333333</v>
      </c>
      <c r="KQ42" s="4">
        <v>2011.8509999999701</v>
      </c>
      <c r="KR42" s="4">
        <v>4.4332458432958799E-3</v>
      </c>
      <c r="KS42" s="4">
        <v>2.6271210383961101</v>
      </c>
      <c r="KT42" s="4">
        <f>IF(KS42&lt;KS$35,"LOW",IF(KS42&gt;KS$36,"HIGH",KS42))</f>
        <v>2.6271210383961101</v>
      </c>
      <c r="KU42" s="4">
        <f>(KS42/AM42)*100</f>
        <v>5.825837766791599</v>
      </c>
      <c r="KV42" s="4" t="s">
        <v>57</v>
      </c>
      <c r="KW42" s="4"/>
      <c r="KX42" s="4"/>
      <c r="KY42" s="4"/>
      <c r="KZ42" s="4"/>
      <c r="LA42" s="4"/>
      <c r="LB42" s="4"/>
      <c r="LC42" s="4">
        <v>17.117566666666701</v>
      </c>
      <c r="LD42" s="4">
        <v>453809.93319880299</v>
      </c>
      <c r="LE42" s="4">
        <v>19.364899999999999</v>
      </c>
      <c r="LF42" s="4">
        <v>1940.4571380621801</v>
      </c>
      <c r="LG42" s="4">
        <v>4.2759247784294697E-3</v>
      </c>
      <c r="LH42" s="4">
        <v>2.5647844853636799</v>
      </c>
      <c r="LI42" s="4">
        <f>IF(LH42&lt;LH$35,"LOW",IF(LH42&gt;LH$36,"HIGH",LH42))</f>
        <v>2.5647844853636799</v>
      </c>
      <c r="LJ42" s="4">
        <f>(LH42/AM42)*100</f>
        <v>5.6876017892328132</v>
      </c>
      <c r="LK42" s="4" t="s">
        <v>57</v>
      </c>
      <c r="LL42" s="4"/>
      <c r="LM42" s="4"/>
      <c r="LN42" s="4"/>
      <c r="LO42" s="4"/>
      <c r="LP42" s="4"/>
      <c r="LQ42" s="4"/>
      <c r="LR42" s="4">
        <v>17.117566666666701</v>
      </c>
      <c r="LS42" s="4">
        <v>453809.93319880299</v>
      </c>
    </row>
    <row r="43" spans="1:331" x14ac:dyDescent="0.2">
      <c r="A43" s="2"/>
      <c r="B43" s="2"/>
      <c r="C43" s="2" t="s">
        <v>24</v>
      </c>
      <c r="D43" s="2" t="s">
        <v>80</v>
      </c>
      <c r="E43" s="2" t="s">
        <v>106</v>
      </c>
      <c r="F43" s="2" t="s">
        <v>57</v>
      </c>
      <c r="G43" s="4">
        <v>4.6758833333333296</v>
      </c>
      <c r="H43" s="4">
        <v>0</v>
      </c>
      <c r="I43" s="4">
        <v>0</v>
      </c>
      <c r="J43" s="4">
        <f>(I43/I$136)*100</f>
        <v>0</v>
      </c>
      <c r="K43" s="4">
        <f>(I43/I$143)*100</f>
        <v>0</v>
      </c>
      <c r="L43" s="4">
        <v>4.9209333333333296</v>
      </c>
      <c r="M43" s="4">
        <v>318838.27872293902</v>
      </c>
      <c r="N43" s="4">
        <v>6.6254666666666697</v>
      </c>
      <c r="O43" s="4">
        <v>7581.4294999999802</v>
      </c>
      <c r="P43" s="4">
        <v>2.4802014939816201E-2</v>
      </c>
      <c r="Q43" s="4">
        <f>(P43/P$136)*100</f>
        <v>4.0400648954512706</v>
      </c>
      <c r="R43" s="4">
        <f>(P43/P$143)*100</f>
        <v>4.3082610654956266</v>
      </c>
      <c r="S43" s="4">
        <v>10.0142666666667</v>
      </c>
      <c r="T43" s="4">
        <v>305677.966826358</v>
      </c>
      <c r="U43" s="4">
        <v>10.106916666666701</v>
      </c>
      <c r="V43" s="4">
        <v>96018.395745582297</v>
      </c>
      <c r="W43" s="4">
        <v>0.31411618162236099</v>
      </c>
      <c r="X43" s="4">
        <f>(W43/W$136)*100</f>
        <v>52.160823592745828</v>
      </c>
      <c r="Y43" s="4">
        <f>(W43/W$143)*100</f>
        <v>54.839499722023234</v>
      </c>
      <c r="Z43" s="4">
        <v>10.0142666666667</v>
      </c>
      <c r="AA43" s="4">
        <v>305677.966826358</v>
      </c>
      <c r="AB43" s="4">
        <v>12.298166666666701</v>
      </c>
      <c r="AC43" s="4">
        <v>99634.868538462193</v>
      </c>
      <c r="AD43" s="4">
        <v>0.32594717104704002</v>
      </c>
      <c r="AE43" s="4">
        <f>(AD43/AD$136)*100</f>
        <v>52.367779678650059</v>
      </c>
      <c r="AF43" s="4">
        <f>(AD43/AD$143)*100</f>
        <v>56.588317899588084</v>
      </c>
      <c r="AG43" s="4">
        <v>10.0142666666667</v>
      </c>
      <c r="AH43" s="4">
        <v>305677.966826358</v>
      </c>
      <c r="AI43" s="4">
        <v>12.69065</v>
      </c>
      <c r="AJ43" s="4">
        <v>78272.789135194296</v>
      </c>
      <c r="AK43" s="4">
        <v>0.23853051198354999</v>
      </c>
      <c r="AL43" s="4">
        <f>(AK43/AK$136)*100</f>
        <v>42.262985751723647</v>
      </c>
      <c r="AM43" s="4">
        <f>(AK43/AK$143)*100</f>
        <v>44.294346377555009</v>
      </c>
      <c r="AN43" s="4">
        <v>14.428933333333299</v>
      </c>
      <c r="AO43" s="4">
        <v>328145.81448847201</v>
      </c>
      <c r="AP43" s="4">
        <v>14.3723666666667</v>
      </c>
      <c r="AQ43" s="4">
        <v>86279.363512363896</v>
      </c>
      <c r="AR43" s="4">
        <v>0.262929952792054</v>
      </c>
      <c r="AS43" s="4">
        <f>(AR43/AR$136)*100</f>
        <v>49.879583737739395</v>
      </c>
      <c r="AT43" s="4">
        <f>(AR43/AR$143)*100</f>
        <v>55.985672161435652</v>
      </c>
      <c r="AU43" s="4">
        <v>14.428933333333299</v>
      </c>
      <c r="AV43" s="4">
        <v>328145.81448847201</v>
      </c>
      <c r="AW43" s="4">
        <v>4.9531166666666699</v>
      </c>
      <c r="AX43" s="4">
        <v>236.799662778254</v>
      </c>
      <c r="AY43" s="4">
        <v>7.4269521127363002E-4</v>
      </c>
      <c r="AZ43" s="4">
        <v>0</v>
      </c>
      <c r="BA43" s="4" t="str">
        <f>IF(AZ43&lt;AZ$35,"LOW",IF(AZ43&gt;AZ$36,"HIGH",AZ43))</f>
        <v>LOW</v>
      </c>
      <c r="BB43" s="4">
        <f>(AZ43/R43)*100</f>
        <v>0</v>
      </c>
      <c r="BC43" s="4">
        <f>(AZ43/Y43)*100</f>
        <v>0</v>
      </c>
      <c r="BD43" s="4" t="s">
        <v>57</v>
      </c>
      <c r="BE43" s="4"/>
      <c r="BF43" s="4"/>
      <c r="BG43" s="4"/>
      <c r="BH43" s="4"/>
      <c r="BI43" s="4"/>
      <c r="BJ43" s="4"/>
      <c r="BK43" s="4">
        <v>4.9209333333333296</v>
      </c>
      <c r="BL43" s="4">
        <v>318838.27872293902</v>
      </c>
      <c r="BM43" s="4">
        <v>6.0199666666666696</v>
      </c>
      <c r="BN43" s="4">
        <v>99.839167714294504</v>
      </c>
      <c r="BO43" s="4">
        <v>3.1313419490967598E-4</v>
      </c>
      <c r="BP43" s="4">
        <v>0</v>
      </c>
      <c r="BQ43" s="4" t="str">
        <f>IF(BP43&lt;BP$35,"LOW",IF(BP43&gt;BP$36,"HIGH",BP43))</f>
        <v>LOW</v>
      </c>
      <c r="BR43" s="4">
        <f>(BP43/R43)*100</f>
        <v>0</v>
      </c>
      <c r="BS43" s="4">
        <f>(BP43/Y43)*100</f>
        <v>0</v>
      </c>
      <c r="BT43" s="4" t="s">
        <v>57</v>
      </c>
      <c r="BU43" s="4"/>
      <c r="BV43" s="4"/>
      <c r="BW43" s="4"/>
      <c r="BX43" s="4"/>
      <c r="BY43" s="4"/>
      <c r="BZ43" s="4"/>
      <c r="CA43" s="4">
        <v>4.9209333333333296</v>
      </c>
      <c r="CB43" s="4">
        <v>318838.27872293902</v>
      </c>
      <c r="CC43" s="4">
        <v>6.1561000000000003</v>
      </c>
      <c r="CD43" s="4">
        <v>92.218500000000205</v>
      </c>
      <c r="CE43" s="4">
        <v>2.8923283731604701E-4</v>
      </c>
      <c r="CF43" s="4">
        <v>0.66883885285122802</v>
      </c>
      <c r="CG43" s="4" t="str">
        <f>IF(CF43&lt;CF$35,"LOW",IF(CF43&gt;CF$36,"HIGH",CF43))</f>
        <v>LOW</v>
      </c>
      <c r="CH43" s="4">
        <f>(CF43/R43)*100</f>
        <v>15.524566470864135</v>
      </c>
      <c r="CI43" s="4">
        <f>(CF43/Y43)*100</f>
        <v>1.2196297490704973</v>
      </c>
      <c r="CJ43" s="4" t="s">
        <v>57</v>
      </c>
      <c r="CK43" s="4"/>
      <c r="CL43" s="4"/>
      <c r="CM43" s="4"/>
      <c r="CN43" s="4"/>
      <c r="CO43" s="4"/>
      <c r="CP43" s="4"/>
      <c r="CQ43" s="4">
        <v>4.9209333333333296</v>
      </c>
      <c r="CR43" s="4">
        <v>318838.27872293902</v>
      </c>
      <c r="CS43" s="4">
        <v>7.4077666666666699</v>
      </c>
      <c r="CT43" s="4">
        <v>762.958860793756</v>
      </c>
      <c r="CU43" s="4">
        <v>4.2290179158221601E-3</v>
      </c>
      <c r="CV43" s="4">
        <v>3.7393910571589601</v>
      </c>
      <c r="CW43" s="4"/>
      <c r="CX43" s="4">
        <f>(CV43/R43)*100</f>
        <v>86.795832478846705</v>
      </c>
      <c r="CY43" s="4">
        <f>(CV43/Y43)*100</f>
        <v>6.8187913385673022</v>
      </c>
      <c r="CZ43" s="4" t="s">
        <v>57</v>
      </c>
      <c r="DA43" s="4"/>
      <c r="DB43" s="4"/>
      <c r="DC43" s="4"/>
      <c r="DD43" s="4"/>
      <c r="DE43" s="4"/>
      <c r="DF43" s="4"/>
      <c r="DG43" s="4">
        <v>7.62995</v>
      </c>
      <c r="DH43" s="4">
        <v>180410.41111206301</v>
      </c>
      <c r="DI43" s="4">
        <v>7.6808666666666703</v>
      </c>
      <c r="DJ43" s="4">
        <v>1928.4552686680499</v>
      </c>
      <c r="DK43" s="4">
        <v>1.0689268190127801E-2</v>
      </c>
      <c r="DL43" s="4">
        <v>9.7209693636027001</v>
      </c>
      <c r="DM43" s="4">
        <f>IF(DL43&lt;DL$35,"LOW",IF(DL43&gt;DL$36,"HIGH",DL43))</f>
        <v>9.7209693636027001</v>
      </c>
      <c r="DN43" s="4">
        <f>(DL43/R43)*100</f>
        <v>225.63556887155326</v>
      </c>
      <c r="DO43" s="4">
        <f>(DL43/Y43)*100</f>
        <v>17.726218169161768</v>
      </c>
      <c r="DP43" s="4" t="s">
        <v>57</v>
      </c>
      <c r="DQ43" s="4"/>
      <c r="DR43" s="4"/>
      <c r="DS43" s="4"/>
      <c r="DT43" s="4"/>
      <c r="DU43" s="4"/>
      <c r="DV43" s="4"/>
      <c r="DW43" s="4">
        <v>7.62995</v>
      </c>
      <c r="DX43" s="4">
        <v>180410.41111206301</v>
      </c>
      <c r="DY43" s="4">
        <v>8.5279666666666696</v>
      </c>
      <c r="DZ43" s="4">
        <v>3414.7839999999301</v>
      </c>
      <c r="EA43" s="4">
        <v>1.89278655203486E-2</v>
      </c>
      <c r="EB43" s="4">
        <v>16.677271812992402</v>
      </c>
      <c r="EC43" s="4">
        <f>IF(EB43&lt;EB$35,"LOW",IF(EB43&gt;EB$36,"HIGH",EB43))</f>
        <v>16.677271812992402</v>
      </c>
      <c r="ED43" s="4">
        <f>(EB43/Y43)*100</f>
        <v>30.411057536133761</v>
      </c>
      <c r="EE43" s="4" t="s">
        <v>57</v>
      </c>
      <c r="EF43" s="4"/>
      <c r="EG43" s="4"/>
      <c r="EH43" s="4"/>
      <c r="EI43" s="4"/>
      <c r="EJ43" s="4"/>
      <c r="EK43" s="4"/>
      <c r="EL43" s="4">
        <v>7.62995</v>
      </c>
      <c r="EM43" s="4">
        <v>180410.41111206301</v>
      </c>
      <c r="EN43" s="4">
        <v>8.6853499999999997</v>
      </c>
      <c r="EO43" s="4">
        <v>488.95650000000199</v>
      </c>
      <c r="EP43" s="4">
        <v>1.59958045087939E-3</v>
      </c>
      <c r="EQ43" s="4">
        <v>282.18264613901903</v>
      </c>
      <c r="ER43" s="4">
        <f>IF(EQ43&lt;EQ$35,"LOW",IF(EQ43&gt;EQ$36,"HIGH",EQ43))</f>
        <v>282.18264613901903</v>
      </c>
      <c r="ES43" s="4">
        <f>(EQ43/Y43)*100</f>
        <v>514.56094160117959</v>
      </c>
      <c r="ET43" s="4" t="s">
        <v>57</v>
      </c>
      <c r="EU43" s="4"/>
      <c r="EV43" s="4"/>
      <c r="EW43" s="4"/>
      <c r="EX43" s="4"/>
      <c r="EY43" s="4"/>
      <c r="EZ43" s="4"/>
      <c r="FA43" s="4">
        <v>10.0142666666667</v>
      </c>
      <c r="FB43" s="4">
        <v>305677.966826358</v>
      </c>
      <c r="FC43" s="4">
        <v>9.8521166666666709</v>
      </c>
      <c r="FD43" s="4">
        <v>1177.74699972698</v>
      </c>
      <c r="FE43" s="4">
        <v>3.8529011820993002E-3</v>
      </c>
      <c r="FF43" s="4">
        <v>103.74371954287599</v>
      </c>
      <c r="FG43" s="4">
        <f>IF(FF43&lt;FF$35,"LOW",IF(FF43&gt;FF$36,"HIGH",FF43))</f>
        <v>103.74371954287599</v>
      </c>
      <c r="FH43" s="4">
        <f>(FF43/Y43)*100</f>
        <v>189.1769984568497</v>
      </c>
      <c r="FI43" s="4" t="s">
        <v>57</v>
      </c>
      <c r="FJ43" s="4"/>
      <c r="FK43" s="4"/>
      <c r="FL43" s="4"/>
      <c r="FM43" s="4"/>
      <c r="FN43" s="4"/>
      <c r="FO43" s="4"/>
      <c r="FP43" s="4">
        <v>10.0142666666667</v>
      </c>
      <c r="FQ43" s="4">
        <v>305677.966826358</v>
      </c>
      <c r="FR43" s="4">
        <v>10.0513166666667</v>
      </c>
      <c r="FS43" s="4">
        <v>18441.277654520101</v>
      </c>
      <c r="FT43" s="4">
        <v>6.0329103356656998E-2</v>
      </c>
      <c r="FU43" s="4">
        <v>58.264475166988298</v>
      </c>
      <c r="FV43" s="4">
        <f>IF(FU43&lt;FU$35,"LOW",IF(FU43&gt;FU$36,"HIGH",FU43))</f>
        <v>58.264475166988298</v>
      </c>
      <c r="FW43" s="4">
        <f>(FU43/Y43)*100</f>
        <v>106.24545348211775</v>
      </c>
      <c r="FX43" s="4" t="s">
        <v>57</v>
      </c>
      <c r="FY43" s="4"/>
      <c r="FZ43" s="4"/>
      <c r="GA43" s="4"/>
      <c r="GB43" s="4"/>
      <c r="GC43" s="4"/>
      <c r="GD43" s="4"/>
      <c r="GE43" s="4">
        <v>10.0142666666667</v>
      </c>
      <c r="GF43" s="4">
        <v>305677.966826358</v>
      </c>
      <c r="GG43" s="4">
        <v>10.13935</v>
      </c>
      <c r="GH43" s="4">
        <v>1924.6850007482999</v>
      </c>
      <c r="GI43" s="4">
        <v>6.2964466190709497E-3</v>
      </c>
      <c r="GJ43" s="4">
        <v>9.2953803379222109</v>
      </c>
      <c r="GK43" s="4">
        <f>IF(GJ43&lt;GJ$35,"LOW",IF(GJ43&gt;GJ$36,"HIGH",GJ43))</f>
        <v>9.2953803379222109</v>
      </c>
      <c r="GL43" s="4">
        <f>(GJ43/Y43)*100</f>
        <v>16.950155244011533</v>
      </c>
      <c r="GM43" s="4" t="s">
        <v>57</v>
      </c>
      <c r="GN43" s="4"/>
      <c r="GO43" s="4"/>
      <c r="GP43" s="4"/>
      <c r="GQ43" s="4"/>
      <c r="GR43" s="4"/>
      <c r="GS43" s="4"/>
      <c r="GT43" s="4">
        <v>10.0142666666667</v>
      </c>
      <c r="GU43" s="4">
        <v>305677.966826358</v>
      </c>
      <c r="GV43" s="4">
        <v>11.987783333333301</v>
      </c>
      <c r="GW43" s="4">
        <v>2337.52505070487</v>
      </c>
      <c r="GX43" s="4">
        <v>7.1234339964040402E-3</v>
      </c>
      <c r="GY43" s="4">
        <v>6.8557661520648798</v>
      </c>
      <c r="GZ43" s="4">
        <f>IF(GY43&lt;GY$35,"LOW",IF(GY43&gt;GY$36,"HIGH",GY43))</f>
        <v>6.8557661520648798</v>
      </c>
      <c r="HA43" s="4">
        <f>(GY43/AF43)*100</f>
        <v>12.115161585523616</v>
      </c>
      <c r="HB43" s="4" t="s">
        <v>57</v>
      </c>
      <c r="HC43" s="4"/>
      <c r="HD43" s="4"/>
      <c r="HE43" s="4"/>
      <c r="HF43" s="4"/>
      <c r="HG43" s="4"/>
      <c r="HH43" s="4"/>
      <c r="HI43" s="4">
        <v>14.428933333333299</v>
      </c>
      <c r="HJ43" s="4">
        <v>328145.81448847201</v>
      </c>
      <c r="HK43" s="4">
        <v>12.3259666666667</v>
      </c>
      <c r="HL43" s="4">
        <v>2151.03729251699</v>
      </c>
      <c r="HM43" s="4">
        <v>6.5551264027856803E-3</v>
      </c>
      <c r="HN43" s="4">
        <v>7.2977136042947199</v>
      </c>
      <c r="HO43" s="4">
        <f>IF(HN43&lt;HN$35,"LOW",IF(HN43&gt;HN$36,"HIGH",HN43))</f>
        <v>7.2977136042947199</v>
      </c>
      <c r="HP43" s="4">
        <f>(HN43/AF43)*100</f>
        <v>12.896148666662949</v>
      </c>
      <c r="HQ43" s="4" t="s">
        <v>57</v>
      </c>
      <c r="HR43" s="4"/>
      <c r="HS43" s="4"/>
      <c r="HT43" s="4"/>
      <c r="HU43" s="4"/>
      <c r="HV43" s="4"/>
      <c r="HW43" s="4"/>
      <c r="HX43" s="4">
        <v>14.428933333333299</v>
      </c>
      <c r="HY43" s="4">
        <v>328145.81448847201</v>
      </c>
      <c r="HZ43" s="4" t="s">
        <v>57</v>
      </c>
      <c r="IA43" s="4" t="s">
        <v>57</v>
      </c>
      <c r="IB43" s="4" t="s">
        <v>57</v>
      </c>
      <c r="IC43" s="4" t="s">
        <v>57</v>
      </c>
      <c r="ID43" s="4" t="s">
        <v>57</v>
      </c>
      <c r="IE43" s="4" t="s">
        <v>57</v>
      </c>
      <c r="IF43" s="4">
        <v>10.0142666666667</v>
      </c>
      <c r="IG43" s="4">
        <v>305677.966826358</v>
      </c>
      <c r="IH43" s="4">
        <v>14.4214</v>
      </c>
      <c r="II43" s="4">
        <v>1880.4128540382201</v>
      </c>
      <c r="IJ43" s="4">
        <v>5.7304185243669597E-3</v>
      </c>
      <c r="IK43" s="4">
        <v>4.0566148963969004</v>
      </c>
      <c r="IL43" s="4">
        <f>IF(IK43&lt;IK$35,"LOW",IF(IK43&gt;IK$36,"HIGH",IK43))</f>
        <v>4.0566148963969004</v>
      </c>
      <c r="IM43" s="4">
        <f>(IK43/AT43)*100</f>
        <v>7.2458090432487463</v>
      </c>
      <c r="IN43" s="4" t="s">
        <v>57</v>
      </c>
      <c r="IO43" s="4"/>
      <c r="IP43" s="4"/>
      <c r="IQ43" s="4"/>
      <c r="IR43" s="4"/>
      <c r="IS43" s="4"/>
      <c r="IT43" s="4"/>
      <c r="IU43" s="4">
        <v>14.428933333333299</v>
      </c>
      <c r="IV43" s="4">
        <v>328145.81448847201</v>
      </c>
      <c r="IW43" s="4">
        <v>14.47795</v>
      </c>
      <c r="IX43" s="4">
        <v>1328.6464038966999</v>
      </c>
      <c r="IY43" s="4">
        <v>4.0489512443358496E-3</v>
      </c>
      <c r="IZ43" s="4">
        <v>2.6643895620536999</v>
      </c>
      <c r="JA43" s="4">
        <f>IF(IZ43&lt;IZ$35,"LOW",IF(IZ43&gt;IZ$36,"HIGH",IZ43))</f>
        <v>2.6643895620536999</v>
      </c>
      <c r="JB43" s="4">
        <f>(IZ43/AT43)*100</f>
        <v>4.7590561284517348</v>
      </c>
      <c r="JC43" s="4" t="s">
        <v>57</v>
      </c>
      <c r="JD43" s="4"/>
      <c r="JE43" s="4"/>
      <c r="JF43" s="4"/>
      <c r="JG43" s="4"/>
      <c r="JH43" s="4"/>
      <c r="JI43" s="4"/>
      <c r="JJ43" s="4">
        <v>14.428933333333299</v>
      </c>
      <c r="JK43" s="4">
        <v>328145.81448847201</v>
      </c>
      <c r="JL43" s="4">
        <v>16.48395</v>
      </c>
      <c r="JM43" s="4">
        <v>2699.5358696551998</v>
      </c>
      <c r="JN43" s="4">
        <v>8.7831479231457402E-3</v>
      </c>
      <c r="JO43" s="4">
        <v>3.9500576554939602</v>
      </c>
      <c r="JP43" s="4">
        <f>IF(JO43&lt;JO$35,"LOW",IF(JO43&gt;JO$36,"HIGH",JO43))</f>
        <v>3.9500576554939602</v>
      </c>
      <c r="JQ43" s="4">
        <f>(JO43/AM43)*100</f>
        <v>8.9177467973554911</v>
      </c>
      <c r="JR43" s="4" t="s">
        <v>57</v>
      </c>
      <c r="JS43" s="4"/>
      <c r="JT43" s="4"/>
      <c r="JU43" s="4"/>
      <c r="JV43" s="4"/>
      <c r="JW43" s="4"/>
      <c r="JX43" s="4"/>
      <c r="JY43" s="4">
        <v>17.11365</v>
      </c>
      <c r="JZ43" s="4">
        <v>307354.02537639899</v>
      </c>
      <c r="KA43" s="4">
        <v>17.015616666666698</v>
      </c>
      <c r="KB43" s="4">
        <v>820.25003540892999</v>
      </c>
      <c r="KC43" s="4">
        <v>2.66874668195549E-3</v>
      </c>
      <c r="KD43" s="4">
        <v>3.8652781134567</v>
      </c>
      <c r="KE43" s="4">
        <f>IF(KD43&lt;KD$35,"LOW",IF(KD43&gt;KD$36,"HIGH",KD43))</f>
        <v>3.8652781134567</v>
      </c>
      <c r="KF43" s="4">
        <f>(KD43/AM43)*100</f>
        <v>8.7263464292032715</v>
      </c>
      <c r="KG43" s="4" t="s">
        <v>57</v>
      </c>
      <c r="KH43" s="4"/>
      <c r="KI43" s="4"/>
      <c r="KJ43" s="4"/>
      <c r="KK43" s="4"/>
      <c r="KL43" s="4"/>
      <c r="KM43" s="4"/>
      <c r="KN43" s="4">
        <v>17.11365</v>
      </c>
      <c r="KO43" s="4">
        <v>307354.02537639899</v>
      </c>
      <c r="KP43" s="4">
        <v>19.0367</v>
      </c>
      <c r="KQ43" s="4">
        <v>906.95050000000401</v>
      </c>
      <c r="KR43" s="4">
        <v>2.9508333228735598E-3</v>
      </c>
      <c r="KS43" s="4">
        <v>1.4670104221498299</v>
      </c>
      <c r="KT43" s="4">
        <f>IF(KS43&lt;KS$35,"LOW",IF(KS43&gt;KS$36,"HIGH",KS43))</f>
        <v>1.4670104221498299</v>
      </c>
      <c r="KU43" s="4">
        <f>(KS43/AM43)*100</f>
        <v>3.3119586180262472</v>
      </c>
      <c r="KV43" s="4" t="s">
        <v>57</v>
      </c>
      <c r="KW43" s="4"/>
      <c r="KX43" s="4"/>
      <c r="KY43" s="4"/>
      <c r="KZ43" s="4"/>
      <c r="LA43" s="4"/>
      <c r="LB43" s="4"/>
      <c r="LC43" s="4">
        <v>17.11365</v>
      </c>
      <c r="LD43" s="4">
        <v>307354.02537639899</v>
      </c>
      <c r="LE43" s="4">
        <v>19.440166666666698</v>
      </c>
      <c r="LF43" s="4">
        <v>1081.34539862412</v>
      </c>
      <c r="LG43" s="4">
        <v>3.51824056086415E-3</v>
      </c>
      <c r="LH43" s="4">
        <v>1.9419036757583099</v>
      </c>
      <c r="LI43" s="4">
        <f>IF(LH43&lt;LH$35,"LOW",IF(LH43&gt;LH$36,"HIGH",LH43))</f>
        <v>1.9419036757583099</v>
      </c>
      <c r="LJ43" s="4">
        <f>(LH43/AM43)*100</f>
        <v>4.384089245173552</v>
      </c>
      <c r="LK43" s="4" t="s">
        <v>57</v>
      </c>
      <c r="LL43" s="4"/>
      <c r="LM43" s="4"/>
      <c r="LN43" s="4"/>
      <c r="LO43" s="4"/>
      <c r="LP43" s="4"/>
      <c r="LQ43" s="4"/>
      <c r="LR43" s="4">
        <v>17.11365</v>
      </c>
      <c r="LS43" s="4">
        <v>307354.02537639899</v>
      </c>
    </row>
    <row r="44" spans="1:331" x14ac:dyDescent="0.2">
      <c r="A44" s="2"/>
      <c r="B44" s="2"/>
      <c r="C44" s="10" t="s">
        <v>198</v>
      </c>
      <c r="D44" s="2"/>
      <c r="E44" s="2"/>
      <c r="F44" s="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>
        <f>AVERAGE(AZ42:AZ43)</f>
        <v>0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>
        <f>AVERAGE(BP42:BP43)</f>
        <v>0</v>
      </c>
      <c r="BQ44" s="4"/>
      <c r="BR44" s="4">
        <f>AVERAGE(BR42:BR43)</f>
        <v>0</v>
      </c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>
        <f>AVERAGE(CF42:CF43)</f>
        <v>0.62078881578239309</v>
      </c>
      <c r="CG44" s="4"/>
      <c r="CH44" s="4">
        <f>AVERAGE(CH42:CH43)</f>
        <v>15.120992562626274</v>
      </c>
      <c r="CI44" s="4"/>
      <c r="CJ44" s="4"/>
      <c r="CK44" s="4">
        <f>((CH44+CH61)/CF143)*100</f>
        <v>203.19170568581927</v>
      </c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>
        <f>AVERAGE(CV42:CV43)</f>
        <v>3.3836611543719051</v>
      </c>
      <c r="CW44" s="4"/>
      <c r="CX44" s="4">
        <f>AVERAGE(CX42:CX43)</f>
        <v>82.301630762102675</v>
      </c>
      <c r="CY44" s="4"/>
      <c r="CZ44" s="4"/>
      <c r="DA44" s="4">
        <f>((CX44+CX61)/CV143)*100</f>
        <v>971.75702591234096</v>
      </c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>
        <f>AVERAGE(DL42:DL43)</f>
        <v>9.7921890657782349</v>
      </c>
      <c r="DM44" s="4"/>
      <c r="DN44" s="4">
        <f>AVERAGE(DN42:DN43)</f>
        <v>239.54564152570265</v>
      </c>
      <c r="DO44" s="4"/>
      <c r="DP44" s="4"/>
      <c r="DQ44" s="4">
        <f>((DN44+DN61)/DL143)*100</f>
        <v>2596.9467342432645</v>
      </c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>
        <f>AVERAGE(EB42:EB43)</f>
        <v>18.206766197244001</v>
      </c>
      <c r="EC44" s="4"/>
      <c r="ED44" s="4">
        <f>AVERAGE(ED42:ED43)</f>
        <v>34.013690483355177</v>
      </c>
      <c r="EE44" s="4"/>
      <c r="EF44" s="4">
        <f>(ED44/EB$143)*100</f>
        <v>446.05103195035872</v>
      </c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>
        <f>AVERAGE(EQ42:EQ43)</f>
        <v>216.0160401460285</v>
      </c>
      <c r="ER44" s="4"/>
      <c r="ES44" s="4">
        <f>AVERAGE(ES42:ES43)</f>
        <v>400.08322610760388</v>
      </c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>
        <f>AVERAGE(FF42:FF43)</f>
        <v>109.5206961845295</v>
      </c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>
        <f>AVERAGE(FU42:FU43)</f>
        <v>58.938055740870894</v>
      </c>
      <c r="FV44" s="4"/>
      <c r="FW44" s="4">
        <f>AVERAGE(FW42:FW43)</f>
        <v>109.93112219627704</v>
      </c>
      <c r="FX44" s="4"/>
      <c r="FY44" s="4">
        <f>((FW44+FW61)/FU143)*100</f>
        <v>1243.5456719676231</v>
      </c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>
        <f>AVERAGE(GJ42:GJ43)</f>
        <v>9.5209886005269944</v>
      </c>
      <c r="GK44" s="4"/>
      <c r="GL44" s="4">
        <f>AVERAGE(GL42:GL43)</f>
        <v>17.763340168933112</v>
      </c>
      <c r="GM44" s="4"/>
      <c r="GN44" s="4">
        <f>((GL44+GL61)/GJ143)*100</f>
        <v>188.40880132019279</v>
      </c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>
        <f>AVERAGE(GY42:GY43)</f>
        <v>7.288568945527155</v>
      </c>
      <c r="GZ44" s="4"/>
      <c r="HA44" s="4">
        <f>AVERAGE(HA42:HA43)</f>
        <v>13.052548281109598</v>
      </c>
      <c r="HB44" s="4"/>
      <c r="HC44" s="4">
        <f>((HA44+HA61)/GY143)*100</f>
        <v>167.36427140628624</v>
      </c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>
        <f>AVERAGE(HN42:HN43)</f>
        <v>7.364531166713455</v>
      </c>
      <c r="HO44" s="4"/>
      <c r="HP44" s="4">
        <f>AVERAGE(HP42:HP43)</f>
        <v>13.1803033351251</v>
      </c>
      <c r="HQ44" s="4"/>
      <c r="HR44" s="4">
        <f>((HP44+HP61)/HN143)*100</f>
        <v>140.803954354648</v>
      </c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>
        <f>AVERAGE(IK42:IK43)</f>
        <v>4.1466456212484548</v>
      </c>
      <c r="IL44" s="4"/>
      <c r="IM44" s="4">
        <f>AVERAGE(IM42:IM43)</f>
        <v>7.0772915321611034</v>
      </c>
      <c r="IN44" s="4"/>
      <c r="IO44" s="4">
        <f>((IM44+IM61)/IK143)*100</f>
        <v>81.959435493146898</v>
      </c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>
        <f>AVERAGE(IZ42:IZ43)</f>
        <v>2.7981340829401997</v>
      </c>
      <c r="JA44" s="4"/>
      <c r="JB44" s="4">
        <f>AVERAGE(JB42:JB43)</f>
        <v>4.7700442467642166</v>
      </c>
      <c r="JC44" s="4"/>
      <c r="JD44" s="4">
        <f>((JB44+JB61)/IZ143)*100</f>
        <v>53.046561846482717</v>
      </c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>
        <f>AVERAGE(JO42:JO43)</f>
        <v>4.1996034103307398</v>
      </c>
      <c r="JP44" s="4"/>
      <c r="JQ44" s="4">
        <f>AVERAGE(JQ42:JQ43)</f>
        <v>9.3920342347591212</v>
      </c>
      <c r="JR44" s="4"/>
      <c r="JS44" s="4">
        <f>((JQ44+JQ61)/JO143)*100</f>
        <v>130.19846770013899</v>
      </c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>
        <f>AVERAGE(KD42:KD43)</f>
        <v>4.1492103143685952</v>
      </c>
      <c r="KE44" s="4"/>
      <c r="KF44" s="4">
        <f>AVERAGE(KF42:KF43)</f>
        <v>9.2785860778890736</v>
      </c>
      <c r="KG44" s="4"/>
      <c r="KH44" s="4">
        <f>((KF44+KF61)/KD143)*100</f>
        <v>147.41954771248524</v>
      </c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>
        <f>AVERAGE(KS42:KS43)</f>
        <v>2.04706573027297</v>
      </c>
      <c r="KT44" s="4"/>
      <c r="KU44" s="4">
        <f>AVERAGE(KU42:KU43)</f>
        <v>4.5688981924089234</v>
      </c>
      <c r="KV44" s="4"/>
      <c r="KW44" s="4">
        <f>((KU44+KU61)/KS143)*100</f>
        <v>79.145597029396214</v>
      </c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>
        <f>AVERAGE(LH42:LH43)</f>
        <v>2.253344080560995</v>
      </c>
      <c r="LI44" s="4"/>
      <c r="LJ44" s="4">
        <f>AVERAGE(LJ42:LJ43)</f>
        <v>5.0358455172031826</v>
      </c>
      <c r="LK44" s="4"/>
      <c r="LL44" s="4">
        <f>((LJ44+LJ61)/LH143)*100</f>
        <v>65.842755141308047</v>
      </c>
      <c r="LM44" s="4"/>
      <c r="LN44" s="4"/>
      <c r="LO44" s="4"/>
      <c r="LP44" s="4"/>
      <c r="LQ44" s="4"/>
      <c r="LR44" s="4"/>
      <c r="LS44" s="4"/>
    </row>
    <row r="45" spans="1:331" x14ac:dyDescent="0.2">
      <c r="A45" s="2"/>
      <c r="B45" s="2"/>
      <c r="C45" s="10" t="s">
        <v>199</v>
      </c>
      <c r="D45" s="2"/>
      <c r="E45" s="2"/>
      <c r="F45" s="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>
        <v>0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>
        <v>0</v>
      </c>
      <c r="BQ45" s="4"/>
      <c r="BR45" s="4">
        <v>0</v>
      </c>
      <c r="BS45" s="4"/>
      <c r="BT45" s="4"/>
      <c r="BU45" s="4">
        <f>((BR45+BR61)/BP143)*100</f>
        <v>5.0487151954012068</v>
      </c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>
        <f>(STDEV(CF42:CF43))/CF44*100</f>
        <v>10.946236847007913</v>
      </c>
      <c r="CG45" s="4"/>
      <c r="CH45" s="4">
        <f>(STDEV(CH42:CH43))/CH44*100</f>
        <v>3.7744856502380895</v>
      </c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>
        <f>(STDEV(CV42:CV43))/CV44*100</f>
        <v>14.867861470499468</v>
      </c>
      <c r="CW45" s="4"/>
      <c r="CX45" s="4">
        <f>(STDEV(CX42:CX43))/CX44*100</f>
        <v>7.7225213656233933</v>
      </c>
      <c r="CY45" s="4" t="e">
        <f>(CV45/Y45)*100</f>
        <v>#DIV/0!</v>
      </c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>
        <f>(STDEV(DL42:DL43))/DL44*100</f>
        <v>1.0285735707127011</v>
      </c>
      <c r="DM45" s="4"/>
      <c r="DN45" s="4">
        <f>(STDEV(DN42:DN43))/DN44*100</f>
        <v>8.21213580668819</v>
      </c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>
        <f>(STDEV(EB42:EB43))/EB44*100</f>
        <v>11.880372814967661</v>
      </c>
      <c r="EC45" s="4"/>
      <c r="ED45" s="4">
        <f>(STDEV(ED42:ED43))/ED44*100</f>
        <v>14.978946129664648</v>
      </c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>
        <f>(STDEV(EQ42:EQ43))/EQ44*100</f>
        <v>43.317945976709694</v>
      </c>
      <c r="ER45" s="4"/>
      <c r="ES45" s="4">
        <f>(STDEV(ES42:ES43))/ES44*100</f>
        <v>40.465564981462379</v>
      </c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>
        <f>(STDEV(FF42:FF43))/FF44*100</f>
        <v>7.4596665294874285</v>
      </c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>
        <f>(STDEV(FU42:FU43))/FU44*100</f>
        <v>1.6162507754310744</v>
      </c>
      <c r="FV45" s="4"/>
      <c r="FW45" s="4">
        <f>(STDEV(FW42:FW43))/FW44*100</f>
        <v>4.7414440768392403</v>
      </c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>
        <f>(STDEV(GJ42:GJ43))/GJ44*100</f>
        <v>3.3511043668454423</v>
      </c>
      <c r="GK45" s="4"/>
      <c r="GL45" s="4">
        <f>(STDEV(GL42:GL43))/GL44*100</f>
        <v>6.4741041865130144</v>
      </c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>
        <f>(STDEV(GY42:GY43))/GY44*100</f>
        <v>8.3977470052324783</v>
      </c>
      <c r="GZ45" s="4"/>
      <c r="HA45" s="4">
        <f>(STDEV(HA42:HA43))/HA44*100</f>
        <v>10.156369082383501</v>
      </c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>
        <f>(STDEV(HN42:HN43))/HN44*100</f>
        <v>1.283100048573161</v>
      </c>
      <c r="HO45" s="4"/>
      <c r="HP45" s="4">
        <f>(STDEV(HP42:HP43))/HP44*100</f>
        <v>3.0489084790626388</v>
      </c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>
        <f>(STDEV(IK42:IK43))/IK44*100</f>
        <v>3.0704980300924665</v>
      </c>
      <c r="IL45" s="4"/>
      <c r="IM45" s="4">
        <f>(STDEV(IM42:IM43))/IM44*100</f>
        <v>3.3673863595206499</v>
      </c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>
        <f>(STDEV(IZ42:IZ43))/IZ44*100</f>
        <v>6.7596230103467239</v>
      </c>
      <c r="JA45" s="4"/>
      <c r="JB45" s="4">
        <f>(STDEV(JB42:JB43))/JB44*100</f>
        <v>0.32577362260345155</v>
      </c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>
        <f>(STDEV(JO42:JO43))/JO44*100</f>
        <v>8.4034361448194925</v>
      </c>
      <c r="JP45" s="4"/>
      <c r="JQ45" s="4">
        <f>(STDEV(JQ42:JQ43))/JQ44*100</f>
        <v>7.1416235255726432</v>
      </c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>
        <f>(STDEV(KD42:KD43))/KD44*100</f>
        <v>9.677522682654109</v>
      </c>
      <c r="KE45" s="4"/>
      <c r="KF45" s="4">
        <f>(STDEV(KF42:KF43))/KF44*100</f>
        <v>8.4170669355830778</v>
      </c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>
        <f>(STDEV(KS42:KS43))/KS44*100</f>
        <v>40.07307003106645</v>
      </c>
      <c r="KT45" s="4"/>
      <c r="KU45" s="4">
        <f>(STDEV(KU42:KU43))/KU44*100</f>
        <v>38.906119556982873</v>
      </c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>
        <f>(STDEV(LH42:LH43))/LH44*100</f>
        <v>19.546204600642668</v>
      </c>
      <c r="LI45" s="4"/>
      <c r="LJ45" s="4">
        <f>(STDEV(LJ42:LJ43))/LJ44*100</f>
        <v>18.303233411694077</v>
      </c>
      <c r="LK45" s="4"/>
      <c r="LL45" s="4"/>
      <c r="LM45" s="4"/>
      <c r="LN45" s="4"/>
      <c r="LO45" s="4"/>
      <c r="LP45" s="4"/>
      <c r="LQ45" s="4"/>
      <c r="LR45" s="4"/>
      <c r="LS45" s="4"/>
    </row>
    <row r="46" spans="1:331" x14ac:dyDescent="0.2">
      <c r="A46" s="2"/>
      <c r="B46" s="2"/>
      <c r="C46" s="2" t="s">
        <v>43</v>
      </c>
      <c r="D46" s="2" t="s">
        <v>135</v>
      </c>
      <c r="E46" s="2" t="s">
        <v>106</v>
      </c>
      <c r="F46" s="2" t="s">
        <v>57</v>
      </c>
      <c r="G46" s="4">
        <v>4.0422833333333301</v>
      </c>
      <c r="H46" s="4">
        <v>0</v>
      </c>
      <c r="I46" s="4">
        <v>0</v>
      </c>
      <c r="J46" s="4">
        <f>(I46/I$136)*100</f>
        <v>0</v>
      </c>
      <c r="K46" s="4">
        <f>(I46/I$143)*100</f>
        <v>0</v>
      </c>
      <c r="L46" s="4">
        <v>4.9333833333333299</v>
      </c>
      <c r="M46" s="4">
        <v>560751.22801256203</v>
      </c>
      <c r="N46" s="4">
        <v>6.6301666666666703</v>
      </c>
      <c r="O46" s="4">
        <v>60025.896500000497</v>
      </c>
      <c r="P46" s="4">
        <v>0.113449442408896</v>
      </c>
      <c r="Q46" s="4">
        <f>(P46/P$136)*100</f>
        <v>18.480075542124403</v>
      </c>
      <c r="R46" s="4">
        <f>(P46/P$143)*100</f>
        <v>19.706859173275582</v>
      </c>
      <c r="S46" s="4">
        <v>10.0236</v>
      </c>
      <c r="T46" s="4">
        <v>529098.20643855201</v>
      </c>
      <c r="U46" s="4">
        <v>10.116250000000001</v>
      </c>
      <c r="V46" s="4">
        <v>152842.04201257901</v>
      </c>
      <c r="W46" s="4">
        <v>0.28887272750626802</v>
      </c>
      <c r="X46" s="4">
        <f>(W46/W$136)*100</f>
        <v>47.969000840347505</v>
      </c>
      <c r="Y46" s="4">
        <f>(W46/W$143)*100</f>
        <v>50.43240936509703</v>
      </c>
      <c r="Z46" s="4">
        <v>10.0236</v>
      </c>
      <c r="AA46" s="4">
        <v>529098.20643855201</v>
      </c>
      <c r="AB46" s="4">
        <v>12.3028833333333</v>
      </c>
      <c r="AC46" s="4">
        <v>160084.91900000401</v>
      </c>
      <c r="AD46" s="4">
        <v>0.30256182510532897</v>
      </c>
      <c r="AE46" s="4">
        <f>(AD46/AD$136)*100</f>
        <v>48.610610564248383</v>
      </c>
      <c r="AF46" s="4">
        <f>(AD46/AD$143)*100</f>
        <v>52.52834282420875</v>
      </c>
      <c r="AG46" s="4">
        <v>10.0236</v>
      </c>
      <c r="AH46" s="4">
        <v>529098.20643855201</v>
      </c>
      <c r="AI46" s="4">
        <v>12.698266666666701</v>
      </c>
      <c r="AJ46" s="4">
        <v>117954.855634782</v>
      </c>
      <c r="AK46" s="4">
        <v>0.218669287160281</v>
      </c>
      <c r="AL46" s="4">
        <f>(AK46/AK$136)*100</f>
        <v>38.743961477900406</v>
      </c>
      <c r="AM46" s="4">
        <f>(AK46/AK$143)*100</f>
        <v>40.606181016701548</v>
      </c>
      <c r="AN46" s="4">
        <v>14.43655</v>
      </c>
      <c r="AO46" s="4">
        <v>539421.22904677899</v>
      </c>
      <c r="AP46" s="4">
        <v>14.3837666666667</v>
      </c>
      <c r="AQ46" s="4">
        <v>137890.87096713501</v>
      </c>
      <c r="AR46" s="4">
        <v>0.25562744575478402</v>
      </c>
      <c r="AS46" s="4">
        <f>(AR46/AR$136)*100</f>
        <v>48.494248946503141</v>
      </c>
      <c r="AT46" s="4">
        <f>(AR46/AR$143)*100</f>
        <v>54.430749412605607</v>
      </c>
      <c r="AU46" s="4">
        <v>14.43655</v>
      </c>
      <c r="AV46" s="4">
        <v>539421.22904677899</v>
      </c>
      <c r="AW46" s="4">
        <v>4.96308333333333</v>
      </c>
      <c r="AX46" s="4">
        <v>631.47598614069</v>
      </c>
      <c r="AY46" s="4">
        <v>1.1261250169327199E-3</v>
      </c>
      <c r="AZ46" s="4">
        <v>0</v>
      </c>
      <c r="BA46" s="4" t="str">
        <f>IF(AZ46&lt;AZ$35,"LOW",IF(AZ46&gt;AZ$36,"HIGH",AZ46))</f>
        <v>LOW</v>
      </c>
      <c r="BB46" s="4">
        <f>(AZ46/R46)*100</f>
        <v>0</v>
      </c>
      <c r="BC46" s="4">
        <f>(AZ46/Y46)*100</f>
        <v>0</v>
      </c>
      <c r="BD46" s="4" t="s">
        <v>57</v>
      </c>
      <c r="BE46" s="4">
        <v>0</v>
      </c>
      <c r="BF46" s="4"/>
      <c r="BG46" s="4"/>
      <c r="BH46" s="4"/>
      <c r="BI46" s="4"/>
      <c r="BJ46" s="4"/>
      <c r="BK46" s="4">
        <v>4.9333833333333299</v>
      </c>
      <c r="BL46" s="4">
        <v>560751.22801256203</v>
      </c>
      <c r="BM46" s="4">
        <v>6.0175666666666698</v>
      </c>
      <c r="BN46" s="4">
        <v>1786.84941862612</v>
      </c>
      <c r="BO46" s="4">
        <v>3.1865278743287801E-3</v>
      </c>
      <c r="BP46" s="4">
        <v>3.7094495008972501</v>
      </c>
      <c r="BQ46" s="4">
        <f>IF(BP46&lt;BP$35,"LOW",IF(BP46&gt;BP$36,"HIGH",BP46))</f>
        <v>3.7094495008972501</v>
      </c>
      <c r="BR46" s="4">
        <f>(BP46/R46)*100</f>
        <v>18.823139031346123</v>
      </c>
      <c r="BS46" s="4">
        <f>(BP46/Y46)*100</f>
        <v>7.3552890841349816</v>
      </c>
      <c r="BT46" s="4" t="s">
        <v>57</v>
      </c>
      <c r="BU46" s="4">
        <f>((BR46+BR62)/BP143)*100</f>
        <v>242.93273685970314</v>
      </c>
      <c r="BV46" s="4"/>
      <c r="BW46" s="4"/>
      <c r="BX46" s="4"/>
      <c r="BY46" s="4"/>
      <c r="BZ46" s="4"/>
      <c r="CA46" s="4">
        <v>4.9333833333333299</v>
      </c>
      <c r="CB46" s="4">
        <v>560751.22801256203</v>
      </c>
      <c r="CC46" s="4">
        <v>6.1611333333333302</v>
      </c>
      <c r="CD46" s="4">
        <v>1249.8286677109199</v>
      </c>
      <c r="CE46" s="4">
        <v>2.2288469561459801E-3</v>
      </c>
      <c r="CF46" s="4">
        <v>4.5010121871467001</v>
      </c>
      <c r="CG46" s="4">
        <f>IF(CF46&lt;CF$35,"LOW",IF(CF46&gt;CF$36,"HIGH",CF46))</f>
        <v>4.5010121871467001</v>
      </c>
      <c r="CH46" s="4">
        <f>(CF46/R46)*100</f>
        <v>22.839825197769265</v>
      </c>
      <c r="CI46" s="4">
        <f>(CF46/Y46)*100</f>
        <v>8.9248406804488987</v>
      </c>
      <c r="CJ46" s="4" t="s">
        <v>57</v>
      </c>
      <c r="CK46" s="4">
        <f>((CH46+CH62)/CF143)*100</f>
        <v>304.97086898921719</v>
      </c>
      <c r="CL46" s="4"/>
      <c r="CM46" s="4"/>
      <c r="CN46" s="4"/>
      <c r="CO46" s="4"/>
      <c r="CP46" s="4"/>
      <c r="CQ46" s="4">
        <v>4.9333833333333299</v>
      </c>
      <c r="CR46" s="4">
        <v>560751.22801256203</v>
      </c>
      <c r="CS46" s="4">
        <v>7.4078333333333299</v>
      </c>
      <c r="CT46" s="4">
        <v>2277.8868644834101</v>
      </c>
      <c r="CU46" s="4">
        <v>7.4838541245744903E-3</v>
      </c>
      <c r="CV46" s="4">
        <v>6.7295385732216104</v>
      </c>
      <c r="CW46" s="4">
        <f>IF(CV46&lt;CV$35,"LOW",IF(CV46&gt;CV$36,"HIGH",CV46))</f>
        <v>6.7295385732216104</v>
      </c>
      <c r="CX46" s="4">
        <f>(CV46/R46)*100</f>
        <v>34.148204511186236</v>
      </c>
      <c r="CY46" s="4">
        <f>(CV46/Y46)*100</f>
        <v>13.34367851534563</v>
      </c>
      <c r="CZ46" s="4" t="s">
        <v>57</v>
      </c>
      <c r="DA46" s="4">
        <f>((CX46+CX62)/CV143)*100</f>
        <v>390.04337933622691</v>
      </c>
      <c r="DB46" s="4"/>
      <c r="DC46" s="4"/>
      <c r="DD46" s="4"/>
      <c r="DE46" s="4"/>
      <c r="DF46" s="4"/>
      <c r="DG46" s="4">
        <v>7.6439166666666702</v>
      </c>
      <c r="DH46" s="4">
        <v>304373.49881040398</v>
      </c>
      <c r="DI46" s="4">
        <v>7.6901999999999999</v>
      </c>
      <c r="DJ46" s="4">
        <v>6590.4223504179099</v>
      </c>
      <c r="DK46" s="4">
        <v>2.1652418414137699E-2</v>
      </c>
      <c r="DL46" s="4">
        <v>22.289746268437099</v>
      </c>
      <c r="DM46" s="4">
        <f>IF(DL46&lt;DL$35,"LOW",IF(DL46&gt;DL$36,"HIGH",DL46))</f>
        <v>22.289746268437099</v>
      </c>
      <c r="DN46" s="4">
        <f>(DL46/R46)*100</f>
        <v>113.10653855315596</v>
      </c>
      <c r="DO46" s="4">
        <f>(DL46/Y46)*100</f>
        <v>44.197266299680813</v>
      </c>
      <c r="DP46" s="4" t="s">
        <v>57</v>
      </c>
      <c r="DQ46" s="4">
        <f>((DN46+DN62)/DL143)*100</f>
        <v>1226.2032990721793</v>
      </c>
      <c r="DR46" s="4"/>
      <c r="DS46" s="4"/>
      <c r="DT46" s="4"/>
      <c r="DU46" s="4"/>
      <c r="DV46" s="4"/>
      <c r="DW46" s="4">
        <v>7.6439166666666702</v>
      </c>
      <c r="DX46" s="4">
        <v>304373.49881040398</v>
      </c>
      <c r="DY46" s="4">
        <v>8.5280333333333296</v>
      </c>
      <c r="DZ46" s="4">
        <v>9510.8457902970495</v>
      </c>
      <c r="EA46" s="4">
        <v>3.1247286072764901E-2</v>
      </c>
      <c r="EB46" s="4">
        <v>28.896105147201499</v>
      </c>
      <c r="EC46" s="4">
        <f>IF(EB46&lt;EB$35,"LOW",IF(EB46&gt;EB$36,"HIGH",EB46))</f>
        <v>28.896105147201499</v>
      </c>
      <c r="ED46" s="4">
        <f>(EB46/Y46)*100</f>
        <v>57.296697720731437</v>
      </c>
      <c r="EE46" s="4" t="s">
        <v>57</v>
      </c>
      <c r="EF46" s="4">
        <f>(ED46/EB$143)*100</f>
        <v>751.38130507145752</v>
      </c>
      <c r="EG46" s="4"/>
      <c r="EH46" s="4"/>
      <c r="EI46" s="4"/>
      <c r="EJ46" s="4"/>
      <c r="EK46" s="4"/>
      <c r="EL46" s="4">
        <v>7.6439166666666702</v>
      </c>
      <c r="EM46" s="4">
        <v>304373.49881040398</v>
      </c>
      <c r="EN46" s="4">
        <v>8.7594833333333302</v>
      </c>
      <c r="EO46" s="4">
        <v>290.82900000000501</v>
      </c>
      <c r="EP46" s="4">
        <v>5.4966922295507901E-4</v>
      </c>
      <c r="EQ46" s="4">
        <v>158.251397349901</v>
      </c>
      <c r="ER46" s="4">
        <f>IF(EQ46&lt;EQ$35,"LOW",IF(EQ46&gt;EQ$36,"HIGH",EQ46))</f>
        <v>158.251397349901</v>
      </c>
      <c r="ES46" s="4">
        <f>(EQ46/Y46)*100</f>
        <v>313.78908789438628</v>
      </c>
      <c r="ET46" s="4" t="s">
        <v>57</v>
      </c>
      <c r="EU46" s="4"/>
      <c r="EV46" s="4"/>
      <c r="EW46" s="4"/>
      <c r="EX46" s="4"/>
      <c r="EY46" s="4"/>
      <c r="EZ46" s="4"/>
      <c r="FA46" s="4">
        <v>10.0236</v>
      </c>
      <c r="FB46" s="4">
        <v>529098.20643855201</v>
      </c>
      <c r="FC46" s="4">
        <v>9.8568333333333307</v>
      </c>
      <c r="FD46" s="4">
        <v>2481.9416063615799</v>
      </c>
      <c r="FE46" s="4">
        <v>4.6908902282393802E-3</v>
      </c>
      <c r="FF46" s="4">
        <v>128.99798045355001</v>
      </c>
      <c r="FG46" s="4">
        <f>IF(FF46&lt;FF$35,"LOW",IF(FF46&gt;FF$36,"HIGH",FF46))</f>
        <v>128.99798045355001</v>
      </c>
      <c r="FH46" s="4">
        <f>(FF46/Y46)*100</f>
        <v>255.78389388397173</v>
      </c>
      <c r="FI46" s="4" t="s">
        <v>57</v>
      </c>
      <c r="FJ46" s="4"/>
      <c r="FK46" s="4"/>
      <c r="FL46" s="4"/>
      <c r="FM46" s="4"/>
      <c r="FN46" s="4"/>
      <c r="FO46" s="4"/>
      <c r="FP46" s="4">
        <v>10.0236</v>
      </c>
      <c r="FQ46" s="4">
        <v>529098.20643855201</v>
      </c>
      <c r="FR46" s="4">
        <v>10.0606666666667</v>
      </c>
      <c r="FS46" s="4">
        <v>45067.363413616797</v>
      </c>
      <c r="FT46" s="4">
        <v>8.5177690767414799E-2</v>
      </c>
      <c r="FU46" s="4">
        <v>82.140956127756795</v>
      </c>
      <c r="FV46" s="4">
        <f>IF(FU46&lt;FU$35,"LOW",IF(FU46&gt;FU$36,"HIGH",FU46))</f>
        <v>82.140956127756795</v>
      </c>
      <c r="FW46" s="4">
        <f>(FU46/Y46)*100</f>
        <v>162.87335299234073</v>
      </c>
      <c r="FX46" s="4" t="s">
        <v>57</v>
      </c>
      <c r="FY46" s="4">
        <f>((FW46+FW62)/FU143)*100</f>
        <v>1891.8555572511889</v>
      </c>
      <c r="FZ46" s="4"/>
      <c r="GA46" s="4"/>
      <c r="GB46" s="4"/>
      <c r="GC46" s="4"/>
      <c r="GD46" s="4"/>
      <c r="GE46" s="4">
        <v>10.0236</v>
      </c>
      <c r="GF46" s="4">
        <v>529098.20643855201</v>
      </c>
      <c r="GG46" s="4">
        <v>10.14405</v>
      </c>
      <c r="GH46" s="4">
        <v>4174.9344777279002</v>
      </c>
      <c r="GI46" s="4">
        <v>7.8906608015742001E-3</v>
      </c>
      <c r="GJ46" s="4">
        <v>11.593524052331301</v>
      </c>
      <c r="GK46" s="4">
        <f>IF(GJ46&lt;GJ$35,"LOW",IF(GJ46&gt;GJ$36,"HIGH",GJ46))</f>
        <v>11.593524052331301</v>
      </c>
      <c r="GL46" s="4">
        <f>(GJ46/Y46)*100</f>
        <v>22.988241486544723</v>
      </c>
      <c r="GM46" s="4" t="s">
        <v>57</v>
      </c>
      <c r="GN46" s="4">
        <f>((GL46+GL62)/GJ$143)*100</f>
        <v>253.32358331583018</v>
      </c>
      <c r="GO46" s="4"/>
      <c r="GP46" s="4"/>
      <c r="GQ46" s="4"/>
      <c r="GR46" s="4"/>
      <c r="GS46" s="4"/>
      <c r="GT46" s="4">
        <v>10.0236</v>
      </c>
      <c r="GU46" s="4">
        <v>529098.20643855201</v>
      </c>
      <c r="GV46" s="4">
        <v>11.983216666666699</v>
      </c>
      <c r="GW46" s="4">
        <v>4391.7799999999597</v>
      </c>
      <c r="GX46" s="4">
        <v>8.1416521328994702E-3</v>
      </c>
      <c r="GY46" s="4">
        <v>8.0365830980786495</v>
      </c>
      <c r="GZ46" s="4">
        <f>IF(GY46&lt;GY$35,"LOW",IF(GY46&gt;GY$36,"HIGH",GY46))</f>
        <v>8.0365830980786495</v>
      </c>
      <c r="HA46" s="4">
        <f>(GY46/AF46)*100</f>
        <v>15.299517681290389</v>
      </c>
      <c r="HB46" s="4" t="s">
        <v>57</v>
      </c>
      <c r="HC46" s="4">
        <f>((HA46+HA62)/GY$143)*100</f>
        <v>196.1756872642714</v>
      </c>
      <c r="HD46" s="4"/>
      <c r="HE46" s="4"/>
      <c r="HF46" s="4"/>
      <c r="HG46" s="4"/>
      <c r="HH46" s="4"/>
      <c r="HI46" s="4">
        <v>14.43655</v>
      </c>
      <c r="HJ46" s="4">
        <v>539421.22904677899</v>
      </c>
      <c r="HK46" s="4">
        <v>12.3306666666667</v>
      </c>
      <c r="HL46" s="4">
        <v>3475.0169999999498</v>
      </c>
      <c r="HM46" s="4">
        <v>6.4421213198092202E-3</v>
      </c>
      <c r="HN46" s="4">
        <v>7.1861171133033297</v>
      </c>
      <c r="HO46" s="4">
        <f>IF(HN46&lt;HN$35,"LOW",IF(HN46&gt;HN$36,"HIGH",HN46))</f>
        <v>7.1861171133033297</v>
      </c>
      <c r="HP46" s="4">
        <f>(HN46/AF46)*100</f>
        <v>13.680456543912637</v>
      </c>
      <c r="HQ46" s="4" t="s">
        <v>57</v>
      </c>
      <c r="HR46" s="4">
        <f>((HP46+HP62)/HN143)*100</f>
        <v>179.5776933427907</v>
      </c>
      <c r="HS46" s="4"/>
      <c r="HT46" s="4"/>
      <c r="HU46" s="4"/>
      <c r="HV46" s="4"/>
      <c r="HW46" s="4"/>
      <c r="HX46" s="4">
        <v>14.43655</v>
      </c>
      <c r="HY46" s="4">
        <v>539421.22904677899</v>
      </c>
      <c r="HZ46" s="4" t="s">
        <v>57</v>
      </c>
      <c r="IA46" s="4" t="s">
        <v>57</v>
      </c>
      <c r="IB46" s="4" t="s">
        <v>57</v>
      </c>
      <c r="IC46" s="4" t="s">
        <v>57</v>
      </c>
      <c r="ID46" s="4" t="s">
        <v>57</v>
      </c>
      <c r="IE46" s="4" t="s">
        <v>57</v>
      </c>
      <c r="IF46" s="4">
        <v>10.0236</v>
      </c>
      <c r="IG46" s="4">
        <v>529098.20643855201</v>
      </c>
      <c r="IH46" s="4">
        <v>14.429016666666699</v>
      </c>
      <c r="II46" s="4">
        <v>3196.3497208331701</v>
      </c>
      <c r="IJ46" s="4">
        <v>5.9255171074403196E-3</v>
      </c>
      <c r="IK46" s="4">
        <v>4.3478630436952601</v>
      </c>
      <c r="IL46" s="4">
        <f>IF(IK46&lt;IK$35,"LOW",IF(IK46&gt;IK$36,"HIGH",IK46))</f>
        <v>4.3478630436952601</v>
      </c>
      <c r="IM46" s="4">
        <f>(IK46/AT46)*100</f>
        <v>7.9878801791553862</v>
      </c>
      <c r="IN46" s="4" t="s">
        <v>57</v>
      </c>
      <c r="IO46" s="4">
        <f>((IM46+IM62)/IK143)*100</f>
        <v>78.032479025679251</v>
      </c>
      <c r="IP46" s="4"/>
      <c r="IQ46" s="4"/>
      <c r="IR46" s="4"/>
      <c r="IS46" s="4"/>
      <c r="IT46" s="4"/>
      <c r="IU46" s="4">
        <v>14.43655</v>
      </c>
      <c r="IV46" s="4">
        <v>539421.22904677899</v>
      </c>
      <c r="IW46" s="4">
        <v>14.4818</v>
      </c>
      <c r="IX46" s="4">
        <v>2198.9078863869699</v>
      </c>
      <c r="IY46" s="4">
        <v>4.07642074130583E-3</v>
      </c>
      <c r="IZ46" s="4">
        <v>2.6940100247500198</v>
      </c>
      <c r="JA46" s="4">
        <f>IF(IZ46&lt;IZ$35,"LOW",IF(IZ46&gt;IZ$36,"HIGH",IZ46))</f>
        <v>2.6940100247500198</v>
      </c>
      <c r="JB46" s="4">
        <f>(IZ46/AT46)*100</f>
        <v>4.9494266638300495</v>
      </c>
      <c r="JC46" s="4" t="s">
        <v>57</v>
      </c>
      <c r="JD46" s="4">
        <f>((JB46+JB62)/IZ143)*100</f>
        <v>55.041432331700804</v>
      </c>
      <c r="JE46" s="4"/>
      <c r="JF46" s="4"/>
      <c r="JG46" s="4"/>
      <c r="JH46" s="4"/>
      <c r="JI46" s="4"/>
      <c r="JJ46" s="4">
        <v>14.43655</v>
      </c>
      <c r="JK46" s="4">
        <v>539421.22904677899</v>
      </c>
      <c r="JL46" s="4">
        <v>16.491566666666699</v>
      </c>
      <c r="JM46" s="4">
        <v>3989.7898266666598</v>
      </c>
      <c r="JN46" s="4">
        <v>8.0997996648972496E-3</v>
      </c>
      <c r="JO46" s="4">
        <v>3.6078184008917402</v>
      </c>
      <c r="JP46" s="4">
        <f>IF(JO46&lt;JO$35,"LOW",IF(JO46&gt;JO$36,"HIGH",JO46))</f>
        <v>3.6078184008917402</v>
      </c>
      <c r="JQ46" s="4">
        <f>(JO46/AM46)*100</f>
        <v>8.8848995659252576</v>
      </c>
      <c r="JR46" s="4" t="s">
        <v>57</v>
      </c>
      <c r="JS46" s="4">
        <f>((JQ46+JQ62)/JO143)*100</f>
        <v>158.34998070224785</v>
      </c>
      <c r="JT46" s="4"/>
      <c r="JU46" s="4"/>
      <c r="JV46" s="4"/>
      <c r="JW46" s="4"/>
      <c r="JX46" s="4"/>
      <c r="JY46" s="4">
        <v>17.1175</v>
      </c>
      <c r="JZ46" s="4">
        <v>492578.82808602502</v>
      </c>
      <c r="KA46" s="4">
        <v>17.008150000000001</v>
      </c>
      <c r="KB46" s="4">
        <v>1298.81702474646</v>
      </c>
      <c r="KC46" s="4">
        <v>2.63676989486773E-3</v>
      </c>
      <c r="KD46" s="4">
        <v>3.8239477113751001</v>
      </c>
      <c r="KE46" s="4">
        <f>IF(KD46&lt;KD$35,"LOW",IF(KD46&gt;KD$36,"HIGH",KD46))</f>
        <v>3.8239477113751001</v>
      </c>
      <c r="KF46" s="4">
        <f>(KD46/AM46)*100</f>
        <v>9.4171567373013723</v>
      </c>
      <c r="KG46" s="4" t="s">
        <v>57</v>
      </c>
      <c r="KH46" s="4">
        <f>((KF46+KF62)/KD143)*100</f>
        <v>168.30131159681352</v>
      </c>
      <c r="KI46" s="4"/>
      <c r="KJ46" s="4"/>
      <c r="KK46" s="4"/>
      <c r="KL46" s="4"/>
      <c r="KM46" s="4"/>
      <c r="KN46" s="4">
        <v>17.1175</v>
      </c>
      <c r="KO46" s="4">
        <v>492578.82808602502</v>
      </c>
      <c r="KP46" s="4">
        <v>18.961366666666699</v>
      </c>
      <c r="KQ46" s="4">
        <v>1890.15496644832</v>
      </c>
      <c r="KR46" s="4">
        <v>3.8372639234064299E-3</v>
      </c>
      <c r="KS46" s="4">
        <v>2.16071580852284</v>
      </c>
      <c r="KT46" s="4">
        <f>IF(KS46&lt;KS$35,"LOW",IF(KS46&gt;KS$36,"HIGH",KS46))</f>
        <v>2.16071580852284</v>
      </c>
      <c r="KU46" s="4">
        <f>(KS46/AM46)*100</f>
        <v>5.3211500181071587</v>
      </c>
      <c r="KV46" s="4" t="s">
        <v>57</v>
      </c>
      <c r="KW46" s="4">
        <f>((KU46+KU62)/KS143)*100</f>
        <v>92.176620561559758</v>
      </c>
      <c r="KX46" s="4"/>
      <c r="KY46" s="4"/>
      <c r="KZ46" s="4"/>
      <c r="LA46" s="4"/>
      <c r="LB46" s="4"/>
      <c r="LC46" s="4">
        <v>17.1175</v>
      </c>
      <c r="LD46" s="4">
        <v>492578.82808602502</v>
      </c>
      <c r="LE46" s="4">
        <v>19.3723666666667</v>
      </c>
      <c r="LF46" s="4">
        <v>1880.2216001962399</v>
      </c>
      <c r="LG46" s="4">
        <v>3.8170978795456401E-3</v>
      </c>
      <c r="LH46" s="4">
        <v>2.18758978654333</v>
      </c>
      <c r="LI46" s="4">
        <f>IF(LH46&lt;LH$35,"LOW",IF(LH46&gt;LH$36,"HIGH",LH46))</f>
        <v>2.18758978654333</v>
      </c>
      <c r="LJ46" s="4">
        <f>(LH46/AM46)*100</f>
        <v>5.3873320065326062</v>
      </c>
      <c r="LK46" s="4" t="s">
        <v>57</v>
      </c>
      <c r="LL46" s="4">
        <f>((LJ46+LJ62)/LH143)*100</f>
        <v>70.411102244571083</v>
      </c>
      <c r="LM46" s="4"/>
      <c r="LN46" s="4"/>
      <c r="LO46" s="4"/>
      <c r="LP46" s="4"/>
      <c r="LQ46" s="4"/>
      <c r="LR46" s="4">
        <v>17.1175</v>
      </c>
      <c r="LS46" s="4">
        <v>492578.82808602502</v>
      </c>
    </row>
    <row r="47" spans="1:331" x14ac:dyDescent="0.2">
      <c r="A47" s="2"/>
      <c r="B47" s="2"/>
      <c r="C47" s="2" t="s">
        <v>173</v>
      </c>
      <c r="D47" s="2" t="s">
        <v>102</v>
      </c>
      <c r="E47" s="2" t="s">
        <v>106</v>
      </c>
      <c r="F47" s="2" t="s">
        <v>57</v>
      </c>
      <c r="G47" s="4">
        <v>4.0471833333333302</v>
      </c>
      <c r="H47" s="4">
        <v>8667.5334538237694</v>
      </c>
      <c r="I47" s="4">
        <v>1.7330936324945801E-2</v>
      </c>
      <c r="J47" s="4">
        <f>(I47/I$136)*100</f>
        <v>21.694245573696168</v>
      </c>
      <c r="K47" s="4">
        <f>(I47/I$143)*100</f>
        <v>21.985939430330795</v>
      </c>
      <c r="L47" s="4">
        <v>4.9308666666666703</v>
      </c>
      <c r="M47" s="4">
        <v>500119.16790369101</v>
      </c>
      <c r="N47" s="4">
        <v>6.6301333333333297</v>
      </c>
      <c r="O47" s="4">
        <v>151309.67500000101</v>
      </c>
      <c r="P47" s="4">
        <v>0.32809511229375898</v>
      </c>
      <c r="Q47" s="4">
        <f>(P47/P$136)*100</f>
        <v>53.444268490428605</v>
      </c>
      <c r="R47" s="4">
        <f>(P47/P$143)*100</f>
        <v>56.992119450964751</v>
      </c>
      <c r="S47" s="4">
        <v>10.02355</v>
      </c>
      <c r="T47" s="4">
        <v>461176.25447747199</v>
      </c>
      <c r="U47" s="4">
        <v>10.1115666666667</v>
      </c>
      <c r="V47" s="4">
        <v>175011.842744831</v>
      </c>
      <c r="W47" s="4">
        <v>0.37949014296741002</v>
      </c>
      <c r="X47" s="4">
        <f>(W47/W$136)*100</f>
        <v>63.016551074425323</v>
      </c>
      <c r="Y47" s="4">
        <f>(W47/W$143)*100</f>
        <v>66.252714146358272</v>
      </c>
      <c r="Z47" s="4">
        <v>10.02355</v>
      </c>
      <c r="AA47" s="4">
        <v>461176.25447747199</v>
      </c>
      <c r="AB47" s="4">
        <v>12.3028333333333</v>
      </c>
      <c r="AC47" s="4">
        <v>183657.6715</v>
      </c>
      <c r="AD47" s="4">
        <v>0.39823748451248803</v>
      </c>
      <c r="AE47" s="4">
        <f>(AD47/AD$136)*100</f>
        <v>63.982186995941326</v>
      </c>
      <c r="AF47" s="4">
        <f>(AD47/AD$143)*100</f>
        <v>69.138778841779441</v>
      </c>
      <c r="AG47" s="4">
        <v>10.02355</v>
      </c>
      <c r="AH47" s="4">
        <v>461176.25447747199</v>
      </c>
      <c r="AI47" s="4">
        <v>12.69445</v>
      </c>
      <c r="AJ47" s="4">
        <v>147278.835566455</v>
      </c>
      <c r="AK47" s="4">
        <v>0.30504754851475402</v>
      </c>
      <c r="AL47" s="4">
        <f>(AK47/AK$136)*100</f>
        <v>54.048516012770619</v>
      </c>
      <c r="AM47" s="4">
        <f>(AK47/AK$143)*100</f>
        <v>56.64634542212513</v>
      </c>
      <c r="AN47" s="4">
        <v>14.436500000000001</v>
      </c>
      <c r="AO47" s="4">
        <v>482806.16016598197</v>
      </c>
      <c r="AP47" s="4">
        <v>14.3799333333333</v>
      </c>
      <c r="AQ47" s="4">
        <v>169588.78343436899</v>
      </c>
      <c r="AR47" s="4">
        <v>0.35125646154984203</v>
      </c>
      <c r="AS47" s="4">
        <f>(AR47/AR$136)*100</f>
        <v>66.635717616980727</v>
      </c>
      <c r="AT47" s="4">
        <f>(AR47/AR$143)*100</f>
        <v>74.793034768725249</v>
      </c>
      <c r="AU47" s="4">
        <v>14.436500000000001</v>
      </c>
      <c r="AV47" s="4">
        <v>482806.16016598197</v>
      </c>
      <c r="AW47" s="4">
        <v>4.9605666666666703</v>
      </c>
      <c r="AX47" s="4">
        <v>16774.043998370598</v>
      </c>
      <c r="AY47" s="4">
        <v>3.35400941913125E-2</v>
      </c>
      <c r="AZ47" s="4">
        <v>36.0700277090505</v>
      </c>
      <c r="BA47" s="4">
        <f>IF(AZ47&lt;AZ$35,"LOW",IF(AZ47&gt;AZ$36,"HIGH",AZ47))</f>
        <v>36.0700277090505</v>
      </c>
      <c r="BB47" s="4">
        <f>(AZ47/R47)*100</f>
        <v>63.289500472226976</v>
      </c>
      <c r="BC47" s="4">
        <f>(AZ47/Y47)*100</f>
        <v>54.44309440571525</v>
      </c>
      <c r="BD47" s="4" t="s">
        <v>57</v>
      </c>
      <c r="BE47" s="4">
        <f>((BB47+BB63)/AZ143*100)</f>
        <v>718.74909570158241</v>
      </c>
      <c r="BF47" s="4"/>
      <c r="BG47" s="4"/>
      <c r="BH47" s="4"/>
      <c r="BI47" s="4"/>
      <c r="BJ47" s="4"/>
      <c r="BK47" s="4">
        <v>4.9308666666666703</v>
      </c>
      <c r="BL47" s="4">
        <v>500119.16790369101</v>
      </c>
      <c r="BM47" s="4">
        <v>6.0150333333333297</v>
      </c>
      <c r="BN47" s="4">
        <v>9346.6468707065796</v>
      </c>
      <c r="BO47" s="4">
        <v>1.8688839521756699E-2</v>
      </c>
      <c r="BP47" s="4">
        <v>33.011092852052698</v>
      </c>
      <c r="BQ47" s="4">
        <f>IF(BP47&lt;BP$35,"LOW",IF(BP47&gt;BP$36,"HIGH",BP47))</f>
        <v>33.011092852052698</v>
      </c>
      <c r="BR47" s="4">
        <f>(BP47/R47)*100</f>
        <v>57.92220603491505</v>
      </c>
      <c r="BS47" s="4">
        <f>(BP47/Y47)*100</f>
        <v>49.826023397514241</v>
      </c>
      <c r="BT47" s="4" t="s">
        <v>57</v>
      </c>
      <c r="BU47" s="4">
        <f>((BR47+BR63)/BP143)*100</f>
        <v>747.54800533432785</v>
      </c>
      <c r="BV47" s="4"/>
      <c r="BW47" s="4"/>
      <c r="BX47" s="4"/>
      <c r="BY47" s="4"/>
      <c r="BZ47" s="4"/>
      <c r="CA47" s="4">
        <v>4.9308666666666703</v>
      </c>
      <c r="CB47" s="4">
        <v>500119.16790369101</v>
      </c>
      <c r="CC47" s="4">
        <v>6.1610833333333304</v>
      </c>
      <c r="CD47" s="4">
        <v>5815.3959001298799</v>
      </c>
      <c r="CE47" s="4">
        <v>1.1628020426623101E-2</v>
      </c>
      <c r="CF47" s="4">
        <v>23.071335834671199</v>
      </c>
      <c r="CG47" s="4">
        <f>IF(CF47&lt;CF$35,"LOW",IF(CF47&gt;CF$36,"HIGH",CF47))</f>
        <v>23.071335834671199</v>
      </c>
      <c r="CH47" s="4">
        <f>(CF47/R47)*100</f>
        <v>40.481624577098707</v>
      </c>
      <c r="CI47" s="4">
        <f>(CF47/Y47)*100</f>
        <v>34.823231216919687</v>
      </c>
      <c r="CJ47" s="4" t="s">
        <v>57</v>
      </c>
      <c r="CK47" s="4">
        <f>((CH47+CH63)/CF143)*100</f>
        <v>457.30184305684247</v>
      </c>
      <c r="CL47" s="4"/>
      <c r="CM47" s="4"/>
      <c r="CN47" s="4"/>
      <c r="CO47" s="4"/>
      <c r="CP47" s="4"/>
      <c r="CQ47" s="4">
        <v>4.9308666666666703</v>
      </c>
      <c r="CR47" s="4">
        <v>500119.16790369101</v>
      </c>
      <c r="CS47" s="4">
        <v>7.4077833333333301</v>
      </c>
      <c r="CT47" s="4">
        <v>2780.6251448032799</v>
      </c>
      <c r="CU47" s="4">
        <v>1.03138385156296E-2</v>
      </c>
      <c r="CV47" s="4">
        <v>9.3293839278525805</v>
      </c>
      <c r="CW47" s="4">
        <f>IF(CV47&lt;CV$35,"LOW",IF(CV47&gt;CV$36,"HIGH",CV47))</f>
        <v>9.3293839278525805</v>
      </c>
      <c r="CX47" s="4">
        <f>(CV47/R47)*100</f>
        <v>16.369603407852654</v>
      </c>
      <c r="CY47" s="4">
        <f>(CV47/Y47)*100</f>
        <v>14.08151205283926</v>
      </c>
      <c r="CZ47" s="4" t="s">
        <v>57</v>
      </c>
      <c r="DA47" s="4">
        <f>((CX47+CX63)/CV143)*100</f>
        <v>253.31877131048111</v>
      </c>
      <c r="DB47" s="4"/>
      <c r="DC47" s="4"/>
      <c r="DD47" s="4"/>
      <c r="DE47" s="4"/>
      <c r="DF47" s="4"/>
      <c r="DG47" s="4">
        <v>7.6392333333333298</v>
      </c>
      <c r="DH47" s="4">
        <v>269601.384643508</v>
      </c>
      <c r="DI47" s="4">
        <v>7.69015</v>
      </c>
      <c r="DJ47" s="4">
        <v>6717.4649151229396</v>
      </c>
      <c r="DK47" s="4">
        <v>2.4916284921924201E-2</v>
      </c>
      <c r="DL47" s="4">
        <v>26.031627857698599</v>
      </c>
      <c r="DM47" s="4">
        <f>IF(DL47&lt;DL$35,"LOW",IF(DL47&gt;DL$36,"HIGH",DL47))</f>
        <v>26.031627857698599</v>
      </c>
      <c r="DN47" s="4">
        <f>(DL47/R47)*100</f>
        <v>45.675837481523843</v>
      </c>
      <c r="DO47" s="4">
        <f>(DL47/Y47)*100</f>
        <v>39.291413481102623</v>
      </c>
      <c r="DP47" s="4" t="s">
        <v>57</v>
      </c>
      <c r="DQ47" s="4">
        <f>((DN47+DN63)/DL143)*100</f>
        <v>495.17793864240298</v>
      </c>
      <c r="DR47" s="4"/>
      <c r="DS47" s="4"/>
      <c r="DT47" s="4"/>
      <c r="DU47" s="4"/>
      <c r="DV47" s="4"/>
      <c r="DW47" s="4">
        <v>7.6392333333333298</v>
      </c>
      <c r="DX47" s="4">
        <v>269601.384643508</v>
      </c>
      <c r="DY47" s="4">
        <v>8.5279833333333297</v>
      </c>
      <c r="DZ47" s="4">
        <v>7793.2776462928696</v>
      </c>
      <c r="EA47" s="4">
        <v>2.89066677331716E-2</v>
      </c>
      <c r="EB47" s="4">
        <v>26.574597794741301</v>
      </c>
      <c r="EC47" s="4">
        <f>IF(EB47&lt;EB$35,"LOW",IF(EB47&gt;EB$36,"HIGH",EB47))</f>
        <v>26.574597794741301</v>
      </c>
      <c r="ED47" s="4">
        <f>(EB47/Y47)*100</f>
        <v>40.110957169295133</v>
      </c>
      <c r="EE47" s="4" t="s">
        <v>57</v>
      </c>
      <c r="EF47" s="4">
        <f>(ED47/EB$143)*100</f>
        <v>526.0097796984445</v>
      </c>
      <c r="EG47" s="4"/>
      <c r="EH47" s="4"/>
      <c r="EI47" s="4"/>
      <c r="EJ47" s="4"/>
      <c r="EK47" s="4"/>
      <c r="EL47" s="4">
        <v>7.6392333333333298</v>
      </c>
      <c r="EM47" s="4">
        <v>269601.384643508</v>
      </c>
      <c r="EN47" s="4">
        <v>8.7547999999999995</v>
      </c>
      <c r="EO47" s="4">
        <v>235.057337590359</v>
      </c>
      <c r="EP47" s="4">
        <v>5.0969089433428602E-4</v>
      </c>
      <c r="EQ47" s="4">
        <v>153.53236581780499</v>
      </c>
      <c r="ER47" s="4" t="str">
        <f>IF(EQ47&lt;EQ$35,"LOW",IF(EQ47&gt;EQ$36,"HIGH",EQ47))</f>
        <v>LOW</v>
      </c>
      <c r="ES47" s="4">
        <f>(EQ47/Y47)*100</f>
        <v>231.73747339412847</v>
      </c>
      <c r="ET47" s="4" t="s">
        <v>57</v>
      </c>
      <c r="EU47" s="4"/>
      <c r="EV47" s="4"/>
      <c r="EW47" s="4"/>
      <c r="EX47" s="4"/>
      <c r="EY47" s="4"/>
      <c r="EZ47" s="4"/>
      <c r="FA47" s="4">
        <v>10.02355</v>
      </c>
      <c r="FB47" s="4">
        <v>461176.25447747199</v>
      </c>
      <c r="FC47" s="4">
        <v>9.85215</v>
      </c>
      <c r="FD47" s="4">
        <v>1753.2216498560599</v>
      </c>
      <c r="FE47" s="4">
        <v>3.8016303589665898E-3</v>
      </c>
      <c r="FF47" s="4">
        <v>102.198583898845</v>
      </c>
      <c r="FG47" s="4">
        <f>IF(FF47&lt;FF$35,"LOW",IF(FF47&gt;FF$36,"HIGH",FF47))</f>
        <v>102.198583898845</v>
      </c>
      <c r="FH47" s="4">
        <f>(FF47/Y47)*100</f>
        <v>154.25569384686494</v>
      </c>
      <c r="FI47" s="4" t="s">
        <v>57</v>
      </c>
      <c r="FJ47" s="4"/>
      <c r="FK47" s="4"/>
      <c r="FL47" s="4"/>
      <c r="FM47" s="4"/>
      <c r="FN47" s="4"/>
      <c r="FO47" s="4"/>
      <c r="FP47" s="4">
        <v>10.02355</v>
      </c>
      <c r="FQ47" s="4">
        <v>461176.25447747199</v>
      </c>
      <c r="FR47" s="4">
        <v>10.0559833333333</v>
      </c>
      <c r="FS47" s="4">
        <v>28351.5703377114</v>
      </c>
      <c r="FT47" s="4">
        <v>6.1476648163151099E-2</v>
      </c>
      <c r="FU47" s="4">
        <v>59.367126648578001</v>
      </c>
      <c r="FV47" s="4">
        <f>IF(FU47&lt;FU$35,"LOW",IF(FU47&gt;FU$36,"HIGH",FU47))</f>
        <v>59.367126648578001</v>
      </c>
      <c r="FW47" s="4">
        <f>(FU47/Y47)*100</f>
        <v>89.607086160169402</v>
      </c>
      <c r="FX47" s="4" t="s">
        <v>57</v>
      </c>
      <c r="FY47" s="4">
        <f>((FW47+FW63)/FU143)*100</f>
        <v>1056.762780469207</v>
      </c>
      <c r="FZ47" s="4"/>
      <c r="GA47" s="4"/>
      <c r="GB47" s="4"/>
      <c r="GC47" s="4"/>
      <c r="GD47" s="4"/>
      <c r="GE47" s="4">
        <v>10.02355</v>
      </c>
      <c r="GF47" s="4">
        <v>461176.25447747199</v>
      </c>
      <c r="GG47" s="4">
        <v>10.144</v>
      </c>
      <c r="GH47" s="4">
        <v>4067.58178769083</v>
      </c>
      <c r="GI47" s="4">
        <v>8.8200156625573307E-3</v>
      </c>
      <c r="GJ47" s="4">
        <v>12.9332380353485</v>
      </c>
      <c r="GK47" s="4">
        <f>IF(GJ47&lt;GJ$35,"LOW",IF(GJ47&gt;GJ$36,"HIGH",GJ47))</f>
        <v>12.9332380353485</v>
      </c>
      <c r="GL47" s="4">
        <f>(GJ47/Y47)*100</f>
        <v>19.521068988627093</v>
      </c>
      <c r="GM47" s="4" t="s">
        <v>57</v>
      </c>
      <c r="GN47" s="4">
        <f>((GL47+GL63)/GJ$143)*100</f>
        <v>207.83495293691456</v>
      </c>
      <c r="GO47" s="4"/>
      <c r="GP47" s="4"/>
      <c r="GQ47" s="4"/>
      <c r="GR47" s="4"/>
      <c r="GS47" s="4"/>
      <c r="GT47" s="4">
        <v>10.02355</v>
      </c>
      <c r="GU47" s="4">
        <v>461176.25447747199</v>
      </c>
      <c r="GV47" s="4">
        <v>11.983166666666699</v>
      </c>
      <c r="GW47" s="4">
        <v>3924.1235000000402</v>
      </c>
      <c r="GX47" s="4">
        <v>8.1277411594147392E-3</v>
      </c>
      <c r="GY47" s="4">
        <v>8.0204506873136605</v>
      </c>
      <c r="GZ47" s="4">
        <f>IF(GY47&lt;GY$35,"LOW",IF(GY47&gt;GY$36,"HIGH",GY47))</f>
        <v>8.0204506873136605</v>
      </c>
      <c r="HA47" s="4">
        <f>(GY47/AF47)*100</f>
        <v>11.600509615114914</v>
      </c>
      <c r="HB47" s="4" t="s">
        <v>57</v>
      </c>
      <c r="HC47" s="4">
        <f>((HA47+HA63)/GY$143)*100</f>
        <v>148.7457313209247</v>
      </c>
      <c r="HD47" s="4"/>
      <c r="HE47" s="4"/>
      <c r="HF47" s="4"/>
      <c r="HG47" s="4"/>
      <c r="HH47" s="4"/>
      <c r="HI47" s="4">
        <v>14.436500000000001</v>
      </c>
      <c r="HJ47" s="4">
        <v>482806.16016598197</v>
      </c>
      <c r="HK47" s="4">
        <v>12.3306166666667</v>
      </c>
      <c r="HL47" s="4">
        <v>4279.1170472566</v>
      </c>
      <c r="HM47" s="4">
        <v>8.8630125302989003E-3</v>
      </c>
      <c r="HN47" s="4">
        <v>9.5768322656369005</v>
      </c>
      <c r="HO47" s="4">
        <f>IF(HN47&lt;HN$35,"LOW",IF(HN47&gt;HN$36,"HIGH",HN47))</f>
        <v>9.5768322656369005</v>
      </c>
      <c r="HP47" s="4">
        <f>(HN47/AF47)*100</f>
        <v>13.851607485797501</v>
      </c>
      <c r="HQ47" s="4" t="s">
        <v>57</v>
      </c>
      <c r="HR47" s="4">
        <f>((HP47+HP63)/HN143)*100</f>
        <v>154.03806043324414</v>
      </c>
      <c r="HS47" s="4"/>
      <c r="HT47" s="4"/>
      <c r="HU47" s="4"/>
      <c r="HV47" s="4"/>
      <c r="HW47" s="4"/>
      <c r="HX47" s="4">
        <v>14.436500000000001</v>
      </c>
      <c r="HY47" s="4">
        <v>482806.16016598197</v>
      </c>
      <c r="HZ47" s="4" t="s">
        <v>57</v>
      </c>
      <c r="IA47" s="4" t="s">
        <v>57</v>
      </c>
      <c r="IB47" s="4" t="s">
        <v>57</v>
      </c>
      <c r="IC47" s="4" t="s">
        <v>57</v>
      </c>
      <c r="ID47" s="4" t="s">
        <v>57</v>
      </c>
      <c r="IE47" s="4" t="s">
        <v>57</v>
      </c>
      <c r="IF47" s="4">
        <v>10.02355</v>
      </c>
      <c r="IG47" s="4">
        <v>461176.25447747199</v>
      </c>
      <c r="IH47" s="4">
        <v>14.425183333333299</v>
      </c>
      <c r="II47" s="4">
        <v>3898.1533891082099</v>
      </c>
      <c r="IJ47" s="4">
        <v>8.0739512266539294E-3</v>
      </c>
      <c r="IK47" s="4">
        <v>7.55510036421588</v>
      </c>
      <c r="IL47" s="4">
        <f>IF(IK47&lt;IK$35,"LOW",IF(IK47&gt;IK$36,"HIGH",IK47))</f>
        <v>7.55510036421588</v>
      </c>
      <c r="IM47" s="4">
        <f>(IK47/AT47)*100</f>
        <v>10.101342173877198</v>
      </c>
      <c r="IN47" s="4" t="s">
        <v>57</v>
      </c>
      <c r="IO47" s="4">
        <f>((IM47+IM63)/IK143)*100</f>
        <v>106.17903464721512</v>
      </c>
      <c r="IP47" s="4"/>
      <c r="IQ47" s="4"/>
      <c r="IR47" s="4"/>
      <c r="IS47" s="4"/>
      <c r="IT47" s="4"/>
      <c r="IU47" s="4">
        <v>14.436500000000001</v>
      </c>
      <c r="IV47" s="4">
        <v>482806.16016598197</v>
      </c>
      <c r="IW47" s="4">
        <v>14.48175</v>
      </c>
      <c r="IX47" s="4">
        <v>3132.5811552376499</v>
      </c>
      <c r="IY47" s="4">
        <v>6.4882791763897904E-3</v>
      </c>
      <c r="IZ47" s="4">
        <v>5.2947261166119999</v>
      </c>
      <c r="JA47" s="4">
        <f>IF(IZ47&lt;IZ$35,"LOW",IF(IZ47&gt;IZ$36,"HIGH",IZ47))</f>
        <v>5.2947261166119999</v>
      </c>
      <c r="JB47" s="4">
        <f>(IZ47/AT47)*100</f>
        <v>7.0791700497036025</v>
      </c>
      <c r="JC47" s="4" t="s">
        <v>57</v>
      </c>
      <c r="JD47" s="4">
        <f>((JB47+JB63)/IZ143)*100</f>
        <v>78.725817295743113</v>
      </c>
      <c r="JE47" s="4"/>
      <c r="JF47" s="4"/>
      <c r="JG47" s="4"/>
      <c r="JH47" s="4"/>
      <c r="JI47" s="4"/>
      <c r="JJ47" s="4">
        <v>14.436500000000001</v>
      </c>
      <c r="JK47" s="4">
        <v>482806.16016598197</v>
      </c>
      <c r="JL47" s="4">
        <v>16.4387333333333</v>
      </c>
      <c r="JM47" s="4">
        <v>6322.6953714107003</v>
      </c>
      <c r="JN47" s="4">
        <v>1.4299379632616301E-2</v>
      </c>
      <c r="JO47" s="4">
        <v>6.7127354053446799</v>
      </c>
      <c r="JP47" s="4">
        <f>IF(JO47&lt;JO$35,"LOW",IF(JO47&gt;JO$36,"HIGH",JO47))</f>
        <v>6.7127354053446799</v>
      </c>
      <c r="JQ47" s="4">
        <f>(JO47/AM47)*100</f>
        <v>11.850253278162578</v>
      </c>
      <c r="JR47" s="4" t="s">
        <v>57</v>
      </c>
      <c r="JS47" s="4">
        <f>((JQ47+JQ63)/JO143)*100</f>
        <v>163.14958744978205</v>
      </c>
      <c r="JT47" s="4"/>
      <c r="JU47" s="4"/>
      <c r="JV47" s="4"/>
      <c r="JW47" s="4"/>
      <c r="JX47" s="4"/>
      <c r="JY47" s="4">
        <v>17.117450000000002</v>
      </c>
      <c r="JZ47" s="4">
        <v>442165.71165009798</v>
      </c>
      <c r="KA47" s="4">
        <v>17.011866666666702</v>
      </c>
      <c r="KB47" s="4">
        <v>1834.8354999999899</v>
      </c>
      <c r="KC47" s="4">
        <v>4.1496557775876804E-3</v>
      </c>
      <c r="KD47" s="4">
        <v>5.7793718653021804</v>
      </c>
      <c r="KE47" s="4">
        <f>IF(KD47&lt;KD$35,"LOW",IF(KD47&gt;KD$36,"HIGH",KD47))</f>
        <v>5.7793718653021804</v>
      </c>
      <c r="KF47" s="4">
        <f>(KD47/AM47)*100</f>
        <v>10.202550265572565</v>
      </c>
      <c r="KG47" s="4" t="s">
        <v>57</v>
      </c>
      <c r="KH47" s="4">
        <f>((KF47+KF63)/KD143)*100</f>
        <v>165.61456860648221</v>
      </c>
      <c r="KI47" s="4"/>
      <c r="KJ47" s="4"/>
      <c r="KK47" s="4"/>
      <c r="KL47" s="4"/>
      <c r="KM47" s="4"/>
      <c r="KN47" s="4">
        <v>17.117450000000002</v>
      </c>
      <c r="KO47" s="4">
        <v>442165.71165009798</v>
      </c>
      <c r="KP47" s="4">
        <v>18.961316666666701</v>
      </c>
      <c r="KQ47" s="4">
        <v>3244.2265000000102</v>
      </c>
      <c r="KR47" s="4">
        <v>7.3371281728133904E-3</v>
      </c>
      <c r="KS47" s="4">
        <v>4.8996495501247601</v>
      </c>
      <c r="KT47" s="4">
        <f>IF(KS47&lt;KS$35,"LOW",IF(KS47&gt;KS$36,"HIGH",KS47))</f>
        <v>4.8996495501247601</v>
      </c>
      <c r="KU47" s="4">
        <f>(KS47/AM47)*100</f>
        <v>8.6495421966110424</v>
      </c>
      <c r="KV47" s="4" t="s">
        <v>57</v>
      </c>
      <c r="KW47" s="4">
        <f>((KU47+KU63)/KS143)*100</f>
        <v>149.83331918385321</v>
      </c>
      <c r="KX47" s="4"/>
      <c r="KY47" s="4"/>
      <c r="KZ47" s="4"/>
      <c r="LA47" s="4"/>
      <c r="LB47" s="4"/>
      <c r="LC47" s="4">
        <v>17.117450000000002</v>
      </c>
      <c r="LD47" s="4">
        <v>442165.71165009798</v>
      </c>
      <c r="LE47" s="4">
        <v>19.368549999999999</v>
      </c>
      <c r="LF47" s="4">
        <v>3293.6686396970099</v>
      </c>
      <c r="LG47" s="4">
        <v>7.44894629528264E-3</v>
      </c>
      <c r="LH47" s="4">
        <v>5.1732777936493397</v>
      </c>
      <c r="LI47" s="4">
        <f>IF(LH47&lt;LH$35,"LOW",IF(LH47&gt;LH$36,"HIGH",LH47))</f>
        <v>5.1732777936493397</v>
      </c>
      <c r="LJ47" s="4">
        <f>(LH47/AM47)*100</f>
        <v>9.1325887929722338</v>
      </c>
      <c r="LK47" s="4" t="s">
        <v>57</v>
      </c>
      <c r="LL47" s="4">
        <f>((LJ47+LJ63)/LH143)*100</f>
        <v>119.36068586080376</v>
      </c>
      <c r="LM47" s="4"/>
      <c r="LN47" s="4"/>
      <c r="LO47" s="4"/>
      <c r="LP47" s="4"/>
      <c r="LQ47" s="4"/>
      <c r="LR47" s="4">
        <v>17.117450000000002</v>
      </c>
      <c r="LS47" s="4">
        <v>442165.71165009798</v>
      </c>
    </row>
    <row r="48" spans="1:331" x14ac:dyDescent="0.2">
      <c r="A48" s="2"/>
      <c r="B48" s="2"/>
      <c r="C48" s="2" t="s">
        <v>179</v>
      </c>
      <c r="D48" s="2" t="s">
        <v>35</v>
      </c>
      <c r="E48" s="2" t="s">
        <v>106</v>
      </c>
      <c r="F48" s="2" t="s">
        <v>57</v>
      </c>
      <c r="G48" s="4">
        <v>4.0423166666666699</v>
      </c>
      <c r="H48" s="4">
        <v>0</v>
      </c>
      <c r="I48" s="4">
        <v>0</v>
      </c>
      <c r="J48" s="4">
        <f>(I48/I$136)*100</f>
        <v>0</v>
      </c>
      <c r="K48" s="4">
        <f>(I48/I$143)*100</f>
        <v>0</v>
      </c>
      <c r="L48" s="4">
        <v>4.9309500000000002</v>
      </c>
      <c r="M48" s="4">
        <v>527105.822466432</v>
      </c>
      <c r="N48" s="4">
        <v>6.6302166666666702</v>
      </c>
      <c r="O48" s="4">
        <v>28634.682000000099</v>
      </c>
      <c r="P48" s="4">
        <v>5.89700855296088E-2</v>
      </c>
      <c r="Q48" s="4">
        <f>(P48/P$136)*100</f>
        <v>9.6057910217393427</v>
      </c>
      <c r="R48" s="4">
        <f>(P48/P$143)*100</f>
        <v>10.243463046556949</v>
      </c>
      <c r="S48" s="4">
        <v>10.02365</v>
      </c>
      <c r="T48" s="4">
        <v>485579.79427760403</v>
      </c>
      <c r="U48" s="4">
        <v>10.1116666666667</v>
      </c>
      <c r="V48" s="4">
        <v>145307.61716043801</v>
      </c>
      <c r="W48" s="4">
        <v>0.29924560056419103</v>
      </c>
      <c r="X48" s="4">
        <f>(W48/W$136)*100</f>
        <v>49.691476896594558</v>
      </c>
      <c r="Y48" s="4">
        <f>(W48/W$143)*100</f>
        <v>52.243341760360998</v>
      </c>
      <c r="Z48" s="4">
        <v>10.02365</v>
      </c>
      <c r="AA48" s="4">
        <v>485579.79427760403</v>
      </c>
      <c r="AB48" s="4">
        <v>12.2982833333333</v>
      </c>
      <c r="AC48" s="4">
        <v>157505.041000003</v>
      </c>
      <c r="AD48" s="4">
        <v>0.32436489914973199</v>
      </c>
      <c r="AE48" s="4">
        <f>(AD48/AD$136)*100</f>
        <v>52.113566500963096</v>
      </c>
      <c r="AF48" s="4">
        <f>(AD48/AD$143)*100</f>
        <v>56.313616619497729</v>
      </c>
      <c r="AG48" s="4">
        <v>10.02365</v>
      </c>
      <c r="AH48" s="4">
        <v>485579.79427760403</v>
      </c>
      <c r="AI48" s="4">
        <v>12.6945333333333</v>
      </c>
      <c r="AJ48" s="4">
        <v>130018.903128616</v>
      </c>
      <c r="AK48" s="4">
        <v>0.259388092788019</v>
      </c>
      <c r="AL48" s="4">
        <f>(AK48/AK$136)*100</f>
        <v>45.958545003344632</v>
      </c>
      <c r="AM48" s="4">
        <f>(AK48/AK$143)*100</f>
        <v>48.167531829044364</v>
      </c>
      <c r="AN48" s="4">
        <v>14.432816666666699</v>
      </c>
      <c r="AO48" s="4">
        <v>501252.39648094302</v>
      </c>
      <c r="AP48" s="4">
        <v>14.3800333333333</v>
      </c>
      <c r="AQ48" s="4">
        <v>148102.00130441901</v>
      </c>
      <c r="AR48" s="4">
        <v>0.29546392664488602</v>
      </c>
      <c r="AS48" s="4">
        <f>(AR48/AR$136)*100</f>
        <v>56.05149780033075</v>
      </c>
      <c r="AT48" s="4">
        <f>(AR48/AR$143)*100</f>
        <v>62.913130881492208</v>
      </c>
      <c r="AU48" s="4">
        <v>14.432816666666699</v>
      </c>
      <c r="AV48" s="4">
        <v>501252.39648094302</v>
      </c>
      <c r="AW48" s="4">
        <v>4.9606500000000002</v>
      </c>
      <c r="AX48" s="4">
        <v>371.865703218227</v>
      </c>
      <c r="AY48" s="4">
        <v>7.0548585761810397E-4</v>
      </c>
      <c r="AZ48" s="4">
        <v>0</v>
      </c>
      <c r="BA48" s="4" t="str">
        <f>IF(AZ48&lt;AZ$35,"LOW",IF(AZ48&gt;AZ$36,"HIGH",AZ48))</f>
        <v>LOW</v>
      </c>
      <c r="BB48" s="4">
        <f>(AZ48/R48)*100</f>
        <v>0</v>
      </c>
      <c r="BC48" s="4">
        <f>(AZ48/Y48)*100</f>
        <v>0</v>
      </c>
      <c r="BD48" s="4" t="s">
        <v>57</v>
      </c>
      <c r="BE48" s="4">
        <v>0</v>
      </c>
      <c r="BF48" s="4"/>
      <c r="BG48" s="4"/>
      <c r="BH48" s="4"/>
      <c r="BI48" s="4"/>
      <c r="BJ48" s="4"/>
      <c r="BK48" s="4">
        <v>4.9309500000000002</v>
      </c>
      <c r="BL48" s="4">
        <v>527105.822466432</v>
      </c>
      <c r="BM48" s="4">
        <v>6.0151333333333303</v>
      </c>
      <c r="BN48" s="4">
        <v>573.44507057821897</v>
      </c>
      <c r="BO48" s="4">
        <v>1.08791260907526E-3</v>
      </c>
      <c r="BP48" s="4">
        <v>0</v>
      </c>
      <c r="BQ48" s="4" t="str">
        <f>IF(BP48&lt;BP$35,"LOW",IF(BP48&gt;BP$36,"HIGH",BP48))</f>
        <v>LOW</v>
      </c>
      <c r="BR48" s="4">
        <f>(BP48/R48)*100</f>
        <v>0</v>
      </c>
      <c r="BS48" s="4">
        <f>(BR48/Y48)*100</f>
        <v>0</v>
      </c>
      <c r="BT48" s="4" t="s">
        <v>57</v>
      </c>
      <c r="BU48" s="4">
        <v>0</v>
      </c>
      <c r="BV48" s="4"/>
      <c r="BW48" s="4"/>
      <c r="BX48" s="4"/>
      <c r="BY48" s="4"/>
      <c r="BZ48" s="4"/>
      <c r="CA48" s="4">
        <v>4.9309500000000002</v>
      </c>
      <c r="CB48" s="4">
        <v>527105.822466432</v>
      </c>
      <c r="CC48" s="4">
        <v>6.1636499999999996</v>
      </c>
      <c r="CD48" s="4">
        <v>494.63857624792399</v>
      </c>
      <c r="CE48" s="4">
        <v>9.3840469060541302E-4</v>
      </c>
      <c r="CF48" s="4">
        <v>1.9514336955055001</v>
      </c>
      <c r="CG48" s="4" t="str">
        <f>IF(CF48&lt;CF$35,"LOW",IF(CF48&gt;CF$36,"HIGH",CF48))</f>
        <v>LOW</v>
      </c>
      <c r="CH48" s="4">
        <f>(CF48/R48)*100</f>
        <v>19.050527020365632</v>
      </c>
      <c r="CI48" s="4">
        <f>(CF48/Y48)*100</f>
        <v>3.7352773190824613</v>
      </c>
      <c r="CJ48" s="4" t="s">
        <v>57</v>
      </c>
      <c r="CK48" s="4">
        <f>((CH48+CH64)/CF143)*100</f>
        <v>236.47955467578555</v>
      </c>
      <c r="CL48" s="4"/>
      <c r="CM48" s="4"/>
      <c r="CN48" s="4"/>
      <c r="CO48" s="4"/>
      <c r="CP48" s="4"/>
      <c r="CQ48" s="4">
        <v>4.9309500000000002</v>
      </c>
      <c r="CR48" s="4">
        <v>527105.822466432</v>
      </c>
      <c r="CS48" s="4">
        <v>7.4078833333333298</v>
      </c>
      <c r="CT48" s="4">
        <v>2071.24150041853</v>
      </c>
      <c r="CU48" s="4">
        <v>7.3031921342897998E-3</v>
      </c>
      <c r="CV48" s="4">
        <v>6.5635683163945204</v>
      </c>
      <c r="CW48" s="4">
        <f>IF(CV48&lt;CV$35,"LOW",IF(CV48&gt;CV$36,"HIGH",CV48))</f>
        <v>6.5635683163945204</v>
      </c>
      <c r="CX48" s="4">
        <f>(CV48/R48)*100</f>
        <v>64.075677205675845</v>
      </c>
      <c r="CY48" s="4">
        <f>(CV48/Y48)*100</f>
        <v>12.56345420341114</v>
      </c>
      <c r="CZ48" s="4" t="s">
        <v>57</v>
      </c>
      <c r="DA48" s="4">
        <f>((CX48+CX64)/CV143)*100</f>
        <v>775.29576557884081</v>
      </c>
      <c r="DB48" s="4"/>
      <c r="DC48" s="4"/>
      <c r="DD48" s="4"/>
      <c r="DE48" s="4"/>
      <c r="DF48" s="4"/>
      <c r="DG48" s="4">
        <v>7.6393333333333304</v>
      </c>
      <c r="DH48" s="4">
        <v>283607.69678969297</v>
      </c>
      <c r="DI48" s="4">
        <v>7.6856166666666699</v>
      </c>
      <c r="DJ48" s="4">
        <v>4609.8622560730801</v>
      </c>
      <c r="DK48" s="4">
        <v>1.6254362304883099E-2</v>
      </c>
      <c r="DL48" s="4">
        <v>16.101108735366498</v>
      </c>
      <c r="DM48" s="4">
        <f>IF(DL48&lt;DL$35,"LOW",IF(DL48&gt;DL$36,"HIGH",DL48))</f>
        <v>16.101108735366498</v>
      </c>
      <c r="DN48" s="4">
        <f>(DL48/R48)*100</f>
        <v>157.18423215065368</v>
      </c>
      <c r="DO48" s="4">
        <f>(DL48/Y48)*100</f>
        <v>30.819446445868476</v>
      </c>
      <c r="DP48" s="4" t="s">
        <v>57</v>
      </c>
      <c r="DQ48" s="4">
        <f>((DN48+DN64)/DL143)*100</f>
        <v>1704.055543479285</v>
      </c>
      <c r="DR48" s="4"/>
      <c r="DS48" s="4"/>
      <c r="DT48" s="4"/>
      <c r="DU48" s="4"/>
      <c r="DV48" s="4"/>
      <c r="DW48" s="4">
        <v>7.6393333333333304</v>
      </c>
      <c r="DX48" s="4">
        <v>283607.69678969297</v>
      </c>
      <c r="DY48" s="4">
        <v>8.5280833333333295</v>
      </c>
      <c r="DZ48" s="4">
        <v>7514.2564314548799</v>
      </c>
      <c r="EA48" s="4">
        <v>2.6495248600488502E-2</v>
      </c>
      <c r="EB48" s="4">
        <v>24.182867732778401</v>
      </c>
      <c r="EC48" s="4">
        <f>IF(EB48&lt;EB$35,"LOW",IF(EB48&gt;EB$36,"HIGH",EB48))</f>
        <v>24.182867732778401</v>
      </c>
      <c r="ED48" s="4">
        <f>(EB48/Y48)*100</f>
        <v>46.288899059529264</v>
      </c>
      <c r="EE48" s="4" t="s">
        <v>57</v>
      </c>
      <c r="EF48" s="4">
        <f>(ED48/EB$143)*100</f>
        <v>607.02649139036726</v>
      </c>
      <c r="EG48" s="4"/>
      <c r="EH48" s="4"/>
      <c r="EI48" s="4"/>
      <c r="EJ48" s="4"/>
      <c r="EK48" s="4"/>
      <c r="EL48" s="4">
        <v>7.6393333333333304</v>
      </c>
      <c r="EM48" s="4">
        <v>283607.69678969297</v>
      </c>
      <c r="EN48" s="4">
        <v>8.7548999999999992</v>
      </c>
      <c r="EO48" s="4">
        <v>286.00700000000597</v>
      </c>
      <c r="EP48" s="4">
        <v>5.8900103210739597E-4</v>
      </c>
      <c r="EQ48" s="4">
        <v>162.894113891774</v>
      </c>
      <c r="ER48" s="4">
        <f>IF(EQ48&lt;EQ$35,"LOW",IF(EQ48&gt;EQ$36,"HIGH",EQ48))</f>
        <v>162.894113891774</v>
      </c>
      <c r="ES48" s="4">
        <f>(EQ48/Y48)*100</f>
        <v>311.79880230281884</v>
      </c>
      <c r="ET48" s="4" t="s">
        <v>57</v>
      </c>
      <c r="EU48" s="4"/>
      <c r="EV48" s="4"/>
      <c r="EW48" s="4"/>
      <c r="EX48" s="4"/>
      <c r="EY48" s="4"/>
      <c r="EZ48" s="4"/>
      <c r="FA48" s="4">
        <v>10.02365</v>
      </c>
      <c r="FB48" s="4">
        <v>485579.79427760403</v>
      </c>
      <c r="FC48" s="4">
        <v>9.8522333333333307</v>
      </c>
      <c r="FD48" s="4">
        <v>2102.3241422936599</v>
      </c>
      <c r="FE48" s="4">
        <v>4.3295132274218497E-3</v>
      </c>
      <c r="FF48" s="4">
        <v>118.107254485472</v>
      </c>
      <c r="FG48" s="4">
        <f>IF(FF48&lt;FF$35,"LOW",IF(FF48&gt;FF$36,"HIGH",FF48))</f>
        <v>118.107254485472</v>
      </c>
      <c r="FH48" s="4">
        <f>(FF48/Y48)*100</f>
        <v>226.07140069107228</v>
      </c>
      <c r="FI48" s="4" t="s">
        <v>57</v>
      </c>
      <c r="FJ48" s="4"/>
      <c r="FK48" s="4"/>
      <c r="FL48" s="4"/>
      <c r="FM48" s="4"/>
      <c r="FN48" s="4"/>
      <c r="FO48" s="4"/>
      <c r="FP48" s="4">
        <v>10.02365</v>
      </c>
      <c r="FQ48" s="4">
        <v>485579.79427760403</v>
      </c>
      <c r="FR48" s="4">
        <v>10.0560833333333</v>
      </c>
      <c r="FS48" s="4">
        <v>36374.137498978198</v>
      </c>
      <c r="FT48" s="4">
        <v>7.4908671916820505E-2</v>
      </c>
      <c r="FU48" s="4">
        <v>72.273673572860403</v>
      </c>
      <c r="FV48" s="4">
        <f>IF(FU48&lt;FU$35,"LOW",IF(FU48&gt;FU$36,"HIGH",FU48))</f>
        <v>72.273673572860403</v>
      </c>
      <c r="FW48" s="4">
        <f>(FU48/Y48)*100</f>
        <v>138.34044901717442</v>
      </c>
      <c r="FX48" s="4" t="s">
        <v>57</v>
      </c>
      <c r="FY48" s="4">
        <f>((FW48+FW64)/FU143)*100</f>
        <v>1593.4646609707454</v>
      </c>
      <c r="FZ48" s="4"/>
      <c r="GA48" s="4"/>
      <c r="GB48" s="4"/>
      <c r="GC48" s="4"/>
      <c r="GD48" s="4"/>
      <c r="GE48" s="4">
        <v>10.02365</v>
      </c>
      <c r="GF48" s="4">
        <v>485579.79427760403</v>
      </c>
      <c r="GG48" s="4">
        <v>10.1441</v>
      </c>
      <c r="GH48" s="4">
        <v>3982.5202544239501</v>
      </c>
      <c r="GI48" s="4">
        <v>8.2015773748344307E-3</v>
      </c>
      <c r="GJ48" s="4">
        <v>12.0417266692605</v>
      </c>
      <c r="GK48" s="4">
        <f>IF(GJ48&lt;GJ$35,"LOW",IF(GJ48&gt;GJ$36,"HIGH",GJ48))</f>
        <v>12.0417266692605</v>
      </c>
      <c r="GL48" s="4">
        <f>(GJ48/Y48)*100</f>
        <v>23.049304013697327</v>
      </c>
      <c r="GM48" s="4" t="s">
        <v>57</v>
      </c>
      <c r="GN48" s="4">
        <f>((GL48+GL64)/GJ$143)*100</f>
        <v>232.98124078336699</v>
      </c>
      <c r="GO48" s="4"/>
      <c r="GP48" s="4"/>
      <c r="GQ48" s="4"/>
      <c r="GR48" s="4"/>
      <c r="GS48" s="4"/>
      <c r="GT48" s="4">
        <v>10.02365</v>
      </c>
      <c r="GU48" s="4">
        <v>485579.79427760403</v>
      </c>
      <c r="GV48" s="4">
        <v>11.983266666666699</v>
      </c>
      <c r="GW48" s="4">
        <v>4232.5500000001002</v>
      </c>
      <c r="GX48" s="4">
        <v>8.4439496543354999E-3</v>
      </c>
      <c r="GY48" s="4">
        <v>8.3871543786867893</v>
      </c>
      <c r="GZ48" s="4">
        <f>IF(GY48&lt;GY$35,"LOW",IF(GY48&gt;GY$36,"HIGH",GY48))</f>
        <v>8.3871543786867893</v>
      </c>
      <c r="HA48" s="4">
        <f>(GY48/AF48)*100</f>
        <v>14.893652516330953</v>
      </c>
      <c r="HB48" s="4" t="s">
        <v>57</v>
      </c>
      <c r="HC48" s="4">
        <f>((HA48+HA64)/GY$143)*100</f>
        <v>190.97154427550834</v>
      </c>
      <c r="HD48" s="4"/>
      <c r="HE48" s="4"/>
      <c r="HF48" s="4"/>
      <c r="HG48" s="4"/>
      <c r="HH48" s="4"/>
      <c r="HI48" s="4">
        <v>14.432816666666699</v>
      </c>
      <c r="HJ48" s="4">
        <v>501252.39648094302</v>
      </c>
      <c r="HK48" s="4">
        <v>12.330716666666699</v>
      </c>
      <c r="HL48" s="4">
        <v>4037.3939999999898</v>
      </c>
      <c r="HM48" s="4">
        <v>8.0546128623915393E-3</v>
      </c>
      <c r="HN48" s="4">
        <v>8.7785091824543908</v>
      </c>
      <c r="HO48" s="4">
        <f>IF(HN48&lt;HN$35,"LOW",IF(HN48&gt;HN$36,"HIGH",HN48))</f>
        <v>8.7785091824543908</v>
      </c>
      <c r="HP48" s="4">
        <f>(HN48/AF48)*100</f>
        <v>15.588608420889392</v>
      </c>
      <c r="HQ48" s="4" t="s">
        <v>57</v>
      </c>
      <c r="HR48" s="4">
        <f>((HP48+HP64)/HN143)*100</f>
        <v>171.86816974464452</v>
      </c>
      <c r="HS48" s="4"/>
      <c r="HT48" s="4"/>
      <c r="HU48" s="4"/>
      <c r="HV48" s="4"/>
      <c r="HW48" s="4"/>
      <c r="HX48" s="4">
        <v>14.432816666666699</v>
      </c>
      <c r="HY48" s="4">
        <v>501252.39648094302</v>
      </c>
      <c r="HZ48" s="4" t="s">
        <v>57</v>
      </c>
      <c r="IA48" s="4" t="s">
        <v>57</v>
      </c>
      <c r="IB48" s="4" t="s">
        <v>57</v>
      </c>
      <c r="IC48" s="4" t="s">
        <v>57</v>
      </c>
      <c r="ID48" s="4" t="s">
        <v>57</v>
      </c>
      <c r="IE48" s="4" t="s">
        <v>57</v>
      </c>
      <c r="IF48" s="4">
        <v>10.02365</v>
      </c>
      <c r="IG48" s="4">
        <v>485579.79427760403</v>
      </c>
      <c r="IH48" s="4">
        <v>14.421516666666699</v>
      </c>
      <c r="II48" s="4">
        <v>3522.2420103426098</v>
      </c>
      <c r="IJ48" s="4">
        <v>7.0268831332690202E-3</v>
      </c>
      <c r="IK48" s="4">
        <v>5.9920103740701096</v>
      </c>
      <c r="IL48" s="4">
        <f>IF(IK48&lt;IK$35,"LOW",IF(IK48&gt;IK$36,"HIGH",IK48))</f>
        <v>5.9920103740701096</v>
      </c>
      <c r="IM48" s="4">
        <f>(IK48/AT48)*100</f>
        <v>9.5242603413858067</v>
      </c>
      <c r="IN48" s="4" t="s">
        <v>57</v>
      </c>
      <c r="IO48" s="4">
        <f>((IM48+IM64)/IK143)*100</f>
        <v>93.041160940759198</v>
      </c>
      <c r="IP48" s="4"/>
      <c r="IQ48" s="4"/>
      <c r="IR48" s="4"/>
      <c r="IS48" s="4"/>
      <c r="IT48" s="4"/>
      <c r="IU48" s="4">
        <v>14.432816666666699</v>
      </c>
      <c r="IV48" s="4">
        <v>501252.39648094302</v>
      </c>
      <c r="IW48" s="4">
        <v>14.48185</v>
      </c>
      <c r="IX48" s="4">
        <v>2966.2698581826799</v>
      </c>
      <c r="IY48" s="4">
        <v>5.9177170603222301E-3</v>
      </c>
      <c r="IZ48" s="4">
        <v>4.6794868243390102</v>
      </c>
      <c r="JA48" s="4">
        <f>IF(IZ48&lt;IZ$35,"LOW",IF(IZ48&gt;IZ$36,"HIGH",IZ48))</f>
        <v>4.6794868243390102</v>
      </c>
      <c r="JB48" s="4">
        <f>(IZ48/AT48)*100</f>
        <v>7.4380129533747663</v>
      </c>
      <c r="JC48" s="4" t="s">
        <v>57</v>
      </c>
      <c r="JD48" s="4">
        <f>((JB48+JB64)/IZ143)*100</f>
        <v>82.716426459521116</v>
      </c>
      <c r="JE48" s="4"/>
      <c r="JF48" s="4"/>
      <c r="JG48" s="4"/>
      <c r="JH48" s="4"/>
      <c r="JI48" s="4"/>
      <c r="JJ48" s="4">
        <v>14.432816666666699</v>
      </c>
      <c r="JK48" s="4">
        <v>501252.39648094302</v>
      </c>
      <c r="JL48" s="4">
        <v>16.487850000000002</v>
      </c>
      <c r="JM48" s="4">
        <v>4538.9859999999999</v>
      </c>
      <c r="JN48" s="4">
        <v>1.0027086848789699E-2</v>
      </c>
      <c r="JO48" s="4">
        <v>4.5730558493786901</v>
      </c>
      <c r="JP48" s="4">
        <f>IF(JO48&lt;JO$35,"LOW",IF(JO48&gt;JO$36,"HIGH",JO48))</f>
        <v>4.5730558493786901</v>
      </c>
      <c r="JQ48" s="4">
        <f>(JO48/AM48)*100</f>
        <v>9.4940630664019192</v>
      </c>
      <c r="JR48" s="4" t="s">
        <v>57</v>
      </c>
      <c r="JS48" s="4">
        <f>((JQ48+JQ64)/JO143)*100</f>
        <v>122.3728732468086</v>
      </c>
      <c r="JT48" s="4"/>
      <c r="JU48" s="4"/>
      <c r="JV48" s="4"/>
      <c r="JW48" s="4"/>
      <c r="JX48" s="4"/>
      <c r="JY48" s="4">
        <v>17.113783333333298</v>
      </c>
      <c r="JZ48" s="4">
        <v>452672.45297150803</v>
      </c>
      <c r="KA48" s="4">
        <v>17.004433333333299</v>
      </c>
      <c r="KB48" s="4">
        <v>1559.5479050844101</v>
      </c>
      <c r="KC48" s="4">
        <v>3.4452017012454898E-3</v>
      </c>
      <c r="KD48" s="4">
        <v>4.8688560544630004</v>
      </c>
      <c r="KE48" s="4">
        <f>IF(KD48&lt;KD$35,"LOW",IF(KD48&gt;KD$36,"HIGH",KD48))</f>
        <v>4.8688560544630004</v>
      </c>
      <c r="KF48" s="4">
        <f>(KD48/AM48)*100</f>
        <v>10.108170108743556</v>
      </c>
      <c r="KG48" s="4" t="s">
        <v>57</v>
      </c>
      <c r="KH48" s="4">
        <f>((KF48+KF64)/KD143)*100</f>
        <v>170.94153679439538</v>
      </c>
      <c r="KI48" s="4"/>
      <c r="KJ48" s="4"/>
      <c r="KK48" s="4"/>
      <c r="KL48" s="4"/>
      <c r="KM48" s="4"/>
      <c r="KN48" s="4">
        <v>17.113783333333298</v>
      </c>
      <c r="KO48" s="4">
        <v>452672.45297150803</v>
      </c>
      <c r="KP48" s="4">
        <v>18.961400000000001</v>
      </c>
      <c r="KQ48" s="4">
        <v>2690.7783571893901</v>
      </c>
      <c r="KR48" s="4">
        <v>5.9442061020637104E-3</v>
      </c>
      <c r="KS48" s="4">
        <v>3.8095726250998001</v>
      </c>
      <c r="KT48" s="4">
        <f>IF(KS48&lt;KS$35,"LOW",IF(KS48&gt;KS$36,"HIGH",KS48))</f>
        <v>3.8095726250998001</v>
      </c>
      <c r="KU48" s="4">
        <f>(KS48/AM48)*100</f>
        <v>7.9090052581907049</v>
      </c>
      <c r="KV48" s="4" t="s">
        <v>57</v>
      </c>
      <c r="KW48" s="4">
        <f>((KU48+KU64)/KS143)*100</f>
        <v>137.00522898675104</v>
      </c>
      <c r="KX48" s="4"/>
      <c r="KY48" s="4"/>
      <c r="KZ48" s="4"/>
      <c r="LA48" s="4"/>
      <c r="LB48" s="4"/>
      <c r="LC48" s="4">
        <v>17.113783333333298</v>
      </c>
      <c r="LD48" s="4">
        <v>452672.45297150803</v>
      </c>
      <c r="LE48" s="4">
        <v>19.3686333333333</v>
      </c>
      <c r="LF48" s="4">
        <v>2481.9749933849898</v>
      </c>
      <c r="LG48" s="4">
        <v>5.4829379987503101E-3</v>
      </c>
      <c r="LH48" s="4">
        <v>3.5570519161063898</v>
      </c>
      <c r="LI48" s="4">
        <f>IF(LH48&lt;LH$35,"LOW",IF(LH48&gt;LH$36,"HIGH",LH48))</f>
        <v>3.5570519161063898</v>
      </c>
      <c r="LJ48" s="4">
        <f>(LH48/AM48)*100</f>
        <v>7.3847502270430558</v>
      </c>
      <c r="LK48" s="4" t="s">
        <v>57</v>
      </c>
      <c r="LL48" s="4">
        <f>((LJ48+LJ64)/LH143)*100</f>
        <v>96.516866355450418</v>
      </c>
      <c r="LM48" s="4"/>
      <c r="LN48" s="4"/>
      <c r="LO48" s="4"/>
      <c r="LP48" s="4"/>
      <c r="LQ48" s="4"/>
      <c r="LR48" s="4">
        <v>17.113783333333298</v>
      </c>
      <c r="LS48" s="4">
        <v>452672.45297150803</v>
      </c>
    </row>
    <row r="49" spans="1:331" x14ac:dyDescent="0.2">
      <c r="A49" s="2"/>
      <c r="B49" s="2"/>
      <c r="C49" s="2" t="s">
        <v>97</v>
      </c>
      <c r="D49" s="2" t="s">
        <v>128</v>
      </c>
      <c r="E49" s="2" t="s">
        <v>106</v>
      </c>
      <c r="F49" s="2" t="s">
        <v>57</v>
      </c>
      <c r="G49" s="4">
        <v>4.9580500000000001</v>
      </c>
      <c r="H49" s="4">
        <v>0</v>
      </c>
      <c r="I49" s="4">
        <v>0</v>
      </c>
      <c r="J49" s="4">
        <f>(I49/I$136)*100</f>
        <v>0</v>
      </c>
      <c r="K49" s="4">
        <f>(I49/I$143)*100</f>
        <v>0</v>
      </c>
      <c r="L49" s="4">
        <v>4.9308166666666704</v>
      </c>
      <c r="M49" s="4">
        <v>511509.09919303702</v>
      </c>
      <c r="N49" s="4">
        <v>6.6300833333333298</v>
      </c>
      <c r="O49" s="4">
        <v>6184.6645384615604</v>
      </c>
      <c r="P49" s="4">
        <v>1.3524171224889499E-2</v>
      </c>
      <c r="Q49" s="4">
        <f>(P49/P$136)*100</f>
        <v>2.2029875209063636</v>
      </c>
      <c r="R49" s="4">
        <f>(P49/P$143)*100</f>
        <v>2.3492309182408513</v>
      </c>
      <c r="S49" s="4">
        <v>10.023516666666699</v>
      </c>
      <c r="T49" s="4">
        <v>457304.51320221799</v>
      </c>
      <c r="U49" s="4">
        <v>10.1115333333333</v>
      </c>
      <c r="V49" s="4">
        <v>109664.158618883</v>
      </c>
      <c r="W49" s="4">
        <v>0.23980554631086801</v>
      </c>
      <c r="X49" s="4">
        <f>(W49/W$136)*100</f>
        <v>39.821109288540988</v>
      </c>
      <c r="Y49" s="4">
        <f>(W49/W$143)*100</f>
        <v>41.866089554293467</v>
      </c>
      <c r="Z49" s="4">
        <v>10.023516666666699</v>
      </c>
      <c r="AA49" s="4">
        <v>457304.51320221799</v>
      </c>
      <c r="AB49" s="4">
        <v>12.3027833333333</v>
      </c>
      <c r="AC49" s="4">
        <v>118801.45</v>
      </c>
      <c r="AD49" s="4">
        <v>0.25978630555842802</v>
      </c>
      <c r="AE49" s="4">
        <f>(AD49/AD$136)*100</f>
        <v>41.738150293842736</v>
      </c>
      <c r="AF49" s="4">
        <f>(AD49/AD$143)*100</f>
        <v>45.102002259066246</v>
      </c>
      <c r="AG49" s="4">
        <v>10.023516666666699</v>
      </c>
      <c r="AH49" s="4">
        <v>457304.51320221799</v>
      </c>
      <c r="AI49" s="4">
        <v>12.6944</v>
      </c>
      <c r="AJ49" s="4">
        <v>97647.352403617304</v>
      </c>
      <c r="AK49" s="4">
        <v>0.196989265409416</v>
      </c>
      <c r="AL49" s="4">
        <f>(AK49/AK$136)*100</f>
        <v>34.902681623451201</v>
      </c>
      <c r="AM49" s="4">
        <f>(AK49/AK$143)*100</f>
        <v>36.580270935344885</v>
      </c>
      <c r="AN49" s="4">
        <v>14.4326833333333</v>
      </c>
      <c r="AO49" s="4">
        <v>495698.85039507202</v>
      </c>
      <c r="AP49" s="4">
        <v>14.379899999999999</v>
      </c>
      <c r="AQ49" s="4">
        <v>107569.640337037</v>
      </c>
      <c r="AR49" s="4">
        <v>0.21700603148727099</v>
      </c>
      <c r="AS49" s="4">
        <f>(AR49/AR$136)*100</f>
        <v>41.167506418427969</v>
      </c>
      <c r="AT49" s="4">
        <f>(AR49/AR$143)*100</f>
        <v>46.207092067251523</v>
      </c>
      <c r="AU49" s="4">
        <v>14.4326833333333</v>
      </c>
      <c r="AV49" s="4">
        <v>495698.85039507202</v>
      </c>
      <c r="AW49" s="4">
        <v>4.9580500000000001</v>
      </c>
      <c r="AX49" s="4">
        <v>225.38149999999999</v>
      </c>
      <c r="AY49" s="4">
        <v>4.4062070519481299E-4</v>
      </c>
      <c r="AZ49" s="4">
        <v>0</v>
      </c>
      <c r="BA49" s="4" t="str">
        <f>IF(AZ49&lt;AZ$35,"LOW",IF(AZ49&gt;AZ$36,"HIGH",AZ49))</f>
        <v>LOW</v>
      </c>
      <c r="BB49" s="4">
        <f>(AZ49/R49)*100</f>
        <v>0</v>
      </c>
      <c r="BC49" s="4">
        <f>(AZ49/Y49)*100</f>
        <v>0</v>
      </c>
      <c r="BD49" s="4" t="s">
        <v>57</v>
      </c>
      <c r="BE49" s="4">
        <v>0</v>
      </c>
      <c r="BF49" s="4"/>
      <c r="BG49" s="4"/>
      <c r="BH49" s="4"/>
      <c r="BI49" s="4"/>
      <c r="BJ49" s="4"/>
      <c r="BK49" s="4">
        <v>4.9308166666666704</v>
      </c>
      <c r="BL49" s="4">
        <v>511509.09919303702</v>
      </c>
      <c r="BM49" s="4">
        <v>6.0174666666666701</v>
      </c>
      <c r="BN49" s="4">
        <v>143.491923231181</v>
      </c>
      <c r="BO49" s="4">
        <v>2.8052662886653401E-4</v>
      </c>
      <c r="BP49" s="4">
        <v>0</v>
      </c>
      <c r="BQ49" s="4" t="str">
        <f>IF(BP49&lt;BP$35,"LOW",IF(BP49&gt;BP$36,"HIGH",BP49))</f>
        <v>LOW</v>
      </c>
      <c r="BR49" s="4">
        <f>(BP49/R49)*100</f>
        <v>0</v>
      </c>
      <c r="BS49" s="4">
        <f>(BR49/Y49)*100</f>
        <v>0</v>
      </c>
      <c r="BT49" s="4" t="s">
        <v>57</v>
      </c>
      <c r="BU49" s="4">
        <v>0</v>
      </c>
      <c r="BV49" s="4"/>
      <c r="BW49" s="4"/>
      <c r="BX49" s="4"/>
      <c r="BY49" s="4"/>
      <c r="BZ49" s="4"/>
      <c r="CA49" s="4">
        <v>4.9308166666666704</v>
      </c>
      <c r="CB49" s="4">
        <v>511509.09919303702</v>
      </c>
      <c r="CC49" s="4">
        <v>6.1610333333333296</v>
      </c>
      <c r="CD49" s="4">
        <v>70.945019999999403</v>
      </c>
      <c r="CE49" s="4">
        <v>1.38697474027193E-4</v>
      </c>
      <c r="CF49" s="4">
        <v>0.37142010369713102</v>
      </c>
      <c r="CG49" s="4" t="str">
        <f>IF(CF49&lt;CF$35,"LOW",IF(CF49&gt;CF$36,"HIGH",CF49))</f>
        <v>LOW</v>
      </c>
      <c r="CH49" s="4">
        <f>(CF49/R49)*100</f>
        <v>15.810285009157695</v>
      </c>
      <c r="CI49" s="4">
        <f>(CF49/Y49)*100</f>
        <v>0.88716215832734968</v>
      </c>
      <c r="CJ49" s="4" t="s">
        <v>57</v>
      </c>
      <c r="CK49" s="4">
        <f>(CH49/CF143)*100</f>
        <v>150.7896892967679</v>
      </c>
      <c r="CL49" s="4"/>
      <c r="CM49" s="4"/>
      <c r="CN49" s="4"/>
      <c r="CO49" s="4"/>
      <c r="CP49" s="4"/>
      <c r="CQ49" s="4">
        <v>4.9308166666666704</v>
      </c>
      <c r="CR49" s="4">
        <v>511509.09919303702</v>
      </c>
      <c r="CS49" s="4">
        <v>7.3799666666666699</v>
      </c>
      <c r="CT49" s="4">
        <v>1073.74106405508</v>
      </c>
      <c r="CU49" s="4">
        <v>3.9725824472614003E-3</v>
      </c>
      <c r="CV49" s="4">
        <v>3.5038093473065799</v>
      </c>
      <c r="CW49" s="4" t="str">
        <f>IF(CV49&lt;CV$35,"LOW",IF(CV49&gt;CV$36,"HIGH",CV49))</f>
        <v>LOW</v>
      </c>
      <c r="CX49" s="4">
        <f>(CV49/R49)*100</f>
        <v>149.14708128949277</v>
      </c>
      <c r="CY49" s="4">
        <f>(CV49/Y49)*100</f>
        <v>8.3690867348924787</v>
      </c>
      <c r="CZ49" s="4" t="s">
        <v>57</v>
      </c>
      <c r="DA49" s="4">
        <f>(CX49/CV143)*100</f>
        <v>1703.5692633629442</v>
      </c>
      <c r="DB49" s="4"/>
      <c r="DC49" s="4"/>
      <c r="DD49" s="4"/>
      <c r="DE49" s="4"/>
      <c r="DF49" s="4"/>
      <c r="DG49" s="4">
        <v>7.6391833333333299</v>
      </c>
      <c r="DH49" s="4">
        <v>270287.92436901899</v>
      </c>
      <c r="DI49" s="4">
        <v>7.6901000000000002</v>
      </c>
      <c r="DJ49" s="4">
        <v>2299.1520566478098</v>
      </c>
      <c r="DK49" s="4">
        <v>8.5063069762185001E-3</v>
      </c>
      <c r="DL49" s="4">
        <v>7.2182988784858004</v>
      </c>
      <c r="DM49" s="4">
        <f>IF(DL49&lt;DL$35,"LOW",IF(DL49&gt;DL$36,"HIGH",DL49))</f>
        <v>7.2182988784858004</v>
      </c>
      <c r="DN49" s="4">
        <f>(DL49/R49)*100</f>
        <v>307.26221174932431</v>
      </c>
      <c r="DO49" s="4">
        <f>(DL49/Y49)*100</f>
        <v>17.24139740618681</v>
      </c>
      <c r="DP49" s="4" t="s">
        <v>57</v>
      </c>
      <c r="DQ49" s="4">
        <f>(DN49/DL143)*100</f>
        <v>3331.0712408564227</v>
      </c>
      <c r="DR49" s="4"/>
      <c r="DS49" s="4"/>
      <c r="DT49" s="4"/>
      <c r="DU49" s="4"/>
      <c r="DV49" s="4"/>
      <c r="DW49" s="4">
        <v>7.6391833333333299</v>
      </c>
      <c r="DX49" s="4">
        <v>270287.92436901899</v>
      </c>
      <c r="DY49" s="4">
        <v>8.5279500000000006</v>
      </c>
      <c r="DZ49" s="4">
        <v>5644.9029195842904</v>
      </c>
      <c r="EA49" s="4">
        <v>2.08847766054003E-2</v>
      </c>
      <c r="EB49" s="4">
        <v>18.618204854150999</v>
      </c>
      <c r="EC49" s="4">
        <f>IF(EB49&lt;EB$35,"LOW",IF(EB49&gt;EB$36,"HIGH",EB49))</f>
        <v>18.618204854150999</v>
      </c>
      <c r="ED49" s="4">
        <f>(EB49/Y49)*100</f>
        <v>44.470847534031655</v>
      </c>
      <c r="EE49" s="4" t="s">
        <v>57</v>
      </c>
      <c r="EF49" s="4">
        <f>(ED49/EB$143)*100</f>
        <v>583.18480448244497</v>
      </c>
      <c r="EG49" s="4"/>
      <c r="EH49" s="4"/>
      <c r="EI49" s="4"/>
      <c r="EJ49" s="4"/>
      <c r="EK49" s="4"/>
      <c r="EL49" s="4">
        <v>7.6391833333333299</v>
      </c>
      <c r="EM49" s="4">
        <v>270287.92436901899</v>
      </c>
      <c r="EN49" s="4">
        <v>8.7547666666666704</v>
      </c>
      <c r="EO49" s="4">
        <v>256.902499999996</v>
      </c>
      <c r="EP49" s="4">
        <v>5.6177556219829902E-4</v>
      </c>
      <c r="EQ49" s="4">
        <v>159.68042649138701</v>
      </c>
      <c r="ER49" s="4">
        <f>IF(EQ49&lt;EQ$35,"LOW",IF(EQ49&gt;EQ$36,"HIGH",EQ49))</f>
        <v>159.68042649138701</v>
      </c>
      <c r="ES49" s="4">
        <f>(EQ49/Y49)*100</f>
        <v>381.4075500992459</v>
      </c>
      <c r="ET49" s="4" t="s">
        <v>57</v>
      </c>
      <c r="EU49" s="4"/>
      <c r="EV49" s="4"/>
      <c r="EW49" s="4"/>
      <c r="EX49" s="4"/>
      <c r="EY49" s="4"/>
      <c r="EZ49" s="4"/>
      <c r="FA49" s="4">
        <v>10.023516666666699</v>
      </c>
      <c r="FB49" s="4">
        <v>457304.51320221799</v>
      </c>
      <c r="FC49" s="4">
        <v>9.8521000000000001</v>
      </c>
      <c r="FD49" s="4">
        <v>1964.7386816742201</v>
      </c>
      <c r="FE49" s="4">
        <v>4.2963465807857098E-3</v>
      </c>
      <c r="FF49" s="4">
        <v>117.107719764178</v>
      </c>
      <c r="FG49" s="4">
        <f>IF(FF49&lt;FF$35,"LOW",IF(FF49&gt;FF$36,"HIGH",FF49))</f>
        <v>117.107719764178</v>
      </c>
      <c r="FH49" s="4">
        <f>(FF49/Y49)*100</f>
        <v>279.71974696205734</v>
      </c>
      <c r="FI49" s="4" t="s">
        <v>57</v>
      </c>
      <c r="FJ49" s="4"/>
      <c r="FK49" s="4"/>
      <c r="FL49" s="4"/>
      <c r="FM49" s="4"/>
      <c r="FN49" s="4"/>
      <c r="FO49" s="4"/>
      <c r="FP49" s="4">
        <v>10.023516666666699</v>
      </c>
      <c r="FQ49" s="4">
        <v>457304.51320221799</v>
      </c>
      <c r="FR49" s="4">
        <v>10.0559333333333</v>
      </c>
      <c r="FS49" s="4">
        <v>30033.553779786602</v>
      </c>
      <c r="FT49" s="4">
        <v>6.5675174665301997E-2</v>
      </c>
      <c r="FU49" s="4">
        <v>63.401401773951498</v>
      </c>
      <c r="FV49" s="4">
        <f>IF(FU49&lt;FU$35,"LOW",IF(FU49&gt;FU$36,"HIGH",FU49))</f>
        <v>63.401401773951498</v>
      </c>
      <c r="FW49" s="4">
        <f>(FU49/Y49)*100</f>
        <v>151.43855671480915</v>
      </c>
      <c r="FX49" s="4" t="s">
        <v>57</v>
      </c>
      <c r="FY49" s="4">
        <f>(FW49/FU$143)*100</f>
        <v>1578.9247163335792</v>
      </c>
      <c r="FZ49" s="4"/>
      <c r="GA49" s="4"/>
      <c r="GB49" s="4"/>
      <c r="GC49" s="4"/>
      <c r="GD49" s="4"/>
      <c r="GE49" s="4">
        <v>10.023516666666699</v>
      </c>
      <c r="GF49" s="4">
        <v>457304.51320221799</v>
      </c>
      <c r="GG49" s="4">
        <v>10.143966666666699</v>
      </c>
      <c r="GH49" s="4">
        <v>3157.02620635227</v>
      </c>
      <c r="GI49" s="4">
        <v>6.90355357362556E-3</v>
      </c>
      <c r="GJ49" s="4">
        <v>10.170556990405</v>
      </c>
      <c r="GK49" s="4">
        <f>IF(GJ49&lt;GJ$35,"LOW",IF(GJ49&gt;GJ$36,"HIGH",GJ49))</f>
        <v>10.170556990405</v>
      </c>
      <c r="GL49" s="4">
        <f>(GJ49/Y49)*100</f>
        <v>24.293066533513841</v>
      </c>
      <c r="GM49" s="4" t="s">
        <v>57</v>
      </c>
      <c r="GN49" s="4">
        <f>((GL49/GJ$143)*100)</f>
        <v>226.50746136854721</v>
      </c>
      <c r="GO49" s="4"/>
      <c r="GP49" s="4"/>
      <c r="GQ49" s="4"/>
      <c r="GR49" s="4"/>
      <c r="GS49" s="4"/>
      <c r="GT49" s="4">
        <v>10.023516666666699</v>
      </c>
      <c r="GU49" s="4">
        <v>457304.51320221799</v>
      </c>
      <c r="GV49" s="4">
        <v>11.983133333333299</v>
      </c>
      <c r="GW49" s="4">
        <v>3990.6086960642701</v>
      </c>
      <c r="GX49" s="4">
        <v>8.0504699433612895E-3</v>
      </c>
      <c r="GY49" s="4">
        <v>7.93084006451621</v>
      </c>
      <c r="GZ49" s="4">
        <f>IF(GY49&lt;GY$35,"LOW",IF(GY49&gt;GY$36,"HIGH",GY49))</f>
        <v>7.93084006451621</v>
      </c>
      <c r="HA49" s="4">
        <f>(GY49/AF49)*100</f>
        <v>17.584230560234122</v>
      </c>
      <c r="HB49" s="4" t="s">
        <v>57</v>
      </c>
      <c r="HC49" s="4">
        <f>((HA49)/GY$143)*100</f>
        <v>225.47106301173204</v>
      </c>
      <c r="HD49" s="4"/>
      <c r="HE49" s="4"/>
      <c r="HF49" s="4"/>
      <c r="HG49" s="4"/>
      <c r="HH49" s="4"/>
      <c r="HI49" s="4">
        <v>14.4326833333333</v>
      </c>
      <c r="HJ49" s="4">
        <v>495698.85039507202</v>
      </c>
      <c r="HK49" s="4">
        <v>12.330583333333299</v>
      </c>
      <c r="HL49" s="4">
        <v>3734.2849999999598</v>
      </c>
      <c r="HM49" s="4">
        <v>7.5333743401336103E-3</v>
      </c>
      <c r="HN49" s="4">
        <v>8.2637678228499105</v>
      </c>
      <c r="HO49" s="4">
        <f>IF(HN49&lt;HN$35,"LOW",IF(HN49&gt;HN$36,"HIGH",HN49))</f>
        <v>8.2637678228499105</v>
      </c>
      <c r="HP49" s="4">
        <f>(HN49/AF49)*100</f>
        <v>18.32239680930963</v>
      </c>
      <c r="HQ49" s="4" t="s">
        <v>57</v>
      </c>
      <c r="HR49" s="4">
        <f>(HP49/HN143)*100</f>
        <v>147.79377458735084</v>
      </c>
      <c r="HS49" s="4"/>
      <c r="HT49" s="4"/>
      <c r="HU49" s="4"/>
      <c r="HV49" s="4"/>
      <c r="HW49" s="4"/>
      <c r="HX49" s="4">
        <v>14.4326833333333</v>
      </c>
      <c r="HY49" s="4">
        <v>495698.85039507202</v>
      </c>
      <c r="HZ49" s="4" t="s">
        <v>57</v>
      </c>
      <c r="IA49" s="4" t="s">
        <v>57</v>
      </c>
      <c r="IB49" s="4" t="s">
        <v>57</v>
      </c>
      <c r="IC49" s="4" t="s">
        <v>57</v>
      </c>
      <c r="ID49" s="4" t="s">
        <v>57</v>
      </c>
      <c r="IE49" s="4" t="s">
        <v>57</v>
      </c>
      <c r="IF49" s="4">
        <v>10.023516666666699</v>
      </c>
      <c r="IG49" s="4">
        <v>457304.51320221799</v>
      </c>
      <c r="IH49" s="4">
        <v>14.4213666666667</v>
      </c>
      <c r="II49" s="4">
        <v>3263.90982084699</v>
      </c>
      <c r="IJ49" s="4">
        <v>6.5844611466128102E-3</v>
      </c>
      <c r="IK49" s="4">
        <v>5.3315515336835801</v>
      </c>
      <c r="IL49" s="4">
        <f>IF(IK49&lt;IK$35,"LOW",IF(IK49&gt;IK$36,"HIGH",IK49))</f>
        <v>5.3315515336835801</v>
      </c>
      <c r="IM49" s="4">
        <f>(IK49/AT49)*100</f>
        <v>11.538383601209619</v>
      </c>
      <c r="IN49" s="4" t="s">
        <v>57</v>
      </c>
      <c r="IO49" s="4">
        <f>(IM49/IK143)*100</f>
        <v>112.7168480445125</v>
      </c>
      <c r="IP49" s="4"/>
      <c r="IQ49" s="4"/>
      <c r="IR49" s="4"/>
      <c r="IS49" s="4"/>
      <c r="IT49" s="4"/>
      <c r="IU49" s="4">
        <v>14.4326833333333</v>
      </c>
      <c r="IV49" s="4">
        <v>495698.85039507202</v>
      </c>
      <c r="IW49" s="4">
        <v>14.4817</v>
      </c>
      <c r="IX49" s="4">
        <v>2744.9237784158599</v>
      </c>
      <c r="IY49" s="4">
        <v>5.5374826393649202E-3</v>
      </c>
      <c r="IZ49" s="4">
        <v>4.2694786070743502</v>
      </c>
      <c r="JA49" s="4">
        <f>IF(IZ49&lt;IZ$35,"LOW",IF(IZ49&gt;IZ$36,"HIGH",IZ49))</f>
        <v>4.2694786070743502</v>
      </c>
      <c r="JB49" s="4">
        <f>(IZ49/AT49)*100</f>
        <v>9.2398772916945138</v>
      </c>
      <c r="JC49" s="4" t="s">
        <v>57</v>
      </c>
      <c r="JD49" s="4">
        <f>(JB49/IZ143)*100</f>
        <v>102.75454416178124</v>
      </c>
      <c r="JE49" s="4"/>
      <c r="JF49" s="4"/>
      <c r="JG49" s="4"/>
      <c r="JH49" s="4"/>
      <c r="JI49" s="4"/>
      <c r="JJ49" s="4">
        <v>14.4326833333333</v>
      </c>
      <c r="JK49" s="4">
        <v>495698.85039507202</v>
      </c>
      <c r="JL49" s="4">
        <v>16.434916666666702</v>
      </c>
      <c r="JM49" s="4">
        <v>5204.8180851788602</v>
      </c>
      <c r="JN49" s="4">
        <v>1.1109894045964699E-2</v>
      </c>
      <c r="JO49" s="4">
        <v>5.1153549239221903</v>
      </c>
      <c r="JP49" s="4">
        <f>IF(JO49&lt;JO$35,"LOW",IF(JO49&gt;JO$36,"HIGH",JO49))</f>
        <v>5.1153549239221903</v>
      </c>
      <c r="JQ49" s="4">
        <f>(JO49/AM49)*100</f>
        <v>13.983917541134423</v>
      </c>
      <c r="JR49" s="4" t="s">
        <v>57</v>
      </c>
      <c r="JS49" s="4">
        <f>(JQ49/JO143)*100</f>
        <v>180.24444927177001</v>
      </c>
      <c r="JT49" s="4"/>
      <c r="JU49" s="4"/>
      <c r="JV49" s="4"/>
      <c r="JW49" s="4"/>
      <c r="JX49" s="4"/>
      <c r="JY49" s="4">
        <v>17.113633333333301</v>
      </c>
      <c r="JZ49" s="4">
        <v>468484.94356877898</v>
      </c>
      <c r="KA49" s="4">
        <v>17.0080666666667</v>
      </c>
      <c r="KB49" s="4">
        <v>1617.17896820495</v>
      </c>
      <c r="KC49" s="4">
        <v>3.4519337075931602E-3</v>
      </c>
      <c r="KD49" s="4">
        <v>4.8775572578828799</v>
      </c>
      <c r="KE49" s="4">
        <f>IF(KD49&lt;KD$35,"LOW",IF(KD49&gt;KD$36,"HIGH",KD49))</f>
        <v>4.8775572578828799</v>
      </c>
      <c r="KF49" s="4">
        <f>(KD49/AM49)*100</f>
        <v>13.333846724382918</v>
      </c>
      <c r="KG49" s="4" t="s">
        <v>57</v>
      </c>
      <c r="KH49" s="4">
        <f>(KF49/KD143)*100</f>
        <v>192.59214402653001</v>
      </c>
      <c r="KI49" s="4"/>
      <c r="KJ49" s="4"/>
      <c r="KK49" s="4"/>
      <c r="KL49" s="4"/>
      <c r="KM49" s="4"/>
      <c r="KN49" s="4">
        <v>17.113633333333301</v>
      </c>
      <c r="KO49" s="4">
        <v>468484.94356877898</v>
      </c>
      <c r="KP49" s="4">
        <v>18.961266666666699</v>
      </c>
      <c r="KQ49" s="4">
        <v>2913.7751193460299</v>
      </c>
      <c r="KR49" s="4">
        <v>6.2195704671952996E-3</v>
      </c>
      <c r="KS49" s="4">
        <v>4.02506805496441</v>
      </c>
      <c r="KT49" s="4">
        <f>IF(KS49&lt;KS$35,"LOW",IF(KS49&gt;KS$36,"HIGH",KS49))</f>
        <v>4.02506805496441</v>
      </c>
      <c r="KU49" s="4">
        <f>(KS49/AM49)*100</f>
        <v>11.003385027078288</v>
      </c>
      <c r="KV49" s="4" t="s">
        <v>57</v>
      </c>
      <c r="KW49" s="4">
        <f>(KU49/KS143)*100</f>
        <v>190.60820369325623</v>
      </c>
      <c r="KX49" s="4"/>
      <c r="KY49" s="4"/>
      <c r="KZ49" s="4"/>
      <c r="LA49" s="4"/>
      <c r="LB49" s="4"/>
      <c r="LC49" s="4">
        <v>17.113633333333301</v>
      </c>
      <c r="LD49" s="4">
        <v>468484.94356877898</v>
      </c>
      <c r="LE49" s="4">
        <v>19.364733333333302</v>
      </c>
      <c r="LF49" s="4">
        <v>2863.86150000002</v>
      </c>
      <c r="LG49" s="4">
        <v>6.1130278343290599E-3</v>
      </c>
      <c r="LH49" s="4">
        <v>4.0750393016303397</v>
      </c>
      <c r="LI49" s="4">
        <f>IF(LH49&lt;LH$35,"LOW",IF(LH49&gt;LH$36,"HIGH",LH49))</f>
        <v>4.0750393016303397</v>
      </c>
      <c r="LJ49" s="4">
        <f>(LH49/AM49)*100</f>
        <v>11.139992125353348</v>
      </c>
      <c r="LK49" s="4" t="s">
        <v>57</v>
      </c>
      <c r="LL49" s="4">
        <f>(LJ49/LH143)*100</f>
        <v>145.59695292416427</v>
      </c>
      <c r="LM49" s="4"/>
      <c r="LN49" s="4"/>
      <c r="LO49" s="4"/>
      <c r="LP49" s="4"/>
      <c r="LQ49" s="4"/>
      <c r="LR49" s="4">
        <v>17.113633333333301</v>
      </c>
      <c r="LS49" s="4">
        <v>468484.94356877898</v>
      </c>
    </row>
    <row r="50" spans="1:331" x14ac:dyDescent="0.2">
      <c r="A50" s="2"/>
      <c r="B50" s="2"/>
      <c r="C50" s="2" t="s">
        <v>75</v>
      </c>
      <c r="D50" s="2" t="s">
        <v>184</v>
      </c>
      <c r="E50" s="2" t="s">
        <v>106</v>
      </c>
      <c r="F50" s="2" t="s">
        <v>57</v>
      </c>
      <c r="G50" s="4">
        <v>4.03738333333333</v>
      </c>
      <c r="H50" s="4">
        <v>0</v>
      </c>
      <c r="I50" s="4">
        <v>0</v>
      </c>
      <c r="J50" s="4">
        <f>(I50/I$136)*100</f>
        <v>0</v>
      </c>
      <c r="K50" s="4">
        <f>(I50/I$143)*100</f>
        <v>0</v>
      </c>
      <c r="L50" s="4">
        <v>4.9309666666666701</v>
      </c>
      <c r="M50" s="4">
        <v>458881.19672005798</v>
      </c>
      <c r="N50" s="4">
        <v>6.6302333333333303</v>
      </c>
      <c r="O50" s="4">
        <v>57762.690499999502</v>
      </c>
      <c r="P50" s="4">
        <v>0.13491447970361001</v>
      </c>
      <c r="Q50" s="4">
        <f>(P50/P$136)*100</f>
        <v>21.976571446362776</v>
      </c>
      <c r="R50" s="4">
        <f>(P50/P$143)*100</f>
        <v>23.435466896100916</v>
      </c>
      <c r="S50" s="4">
        <v>10.019033333333301</v>
      </c>
      <c r="T50" s="4">
        <v>428143.00308533799</v>
      </c>
      <c r="U50" s="4">
        <v>10.1116833333333</v>
      </c>
      <c r="V50" s="4">
        <v>127777.864111139</v>
      </c>
      <c r="W50" s="4">
        <v>0.29844669465652901</v>
      </c>
      <c r="X50" s="4">
        <f>(W50/W$136)*100</f>
        <v>49.5588139121487</v>
      </c>
      <c r="Y50" s="4">
        <f>(W50/W$143)*100</f>
        <v>52.103865977627116</v>
      </c>
      <c r="Z50" s="4">
        <v>10.019033333333301</v>
      </c>
      <c r="AA50" s="4">
        <v>428143.00308533799</v>
      </c>
      <c r="AB50" s="4">
        <v>12.298299999999999</v>
      </c>
      <c r="AC50" s="4">
        <v>139561.35849999901</v>
      </c>
      <c r="AD50" s="4">
        <v>0.32596902785815601</v>
      </c>
      <c r="AE50" s="4">
        <f>(AD50/AD$136)*100</f>
        <v>52.371291268167234</v>
      </c>
      <c r="AF50" s="4">
        <f>(AD50/AD$143)*100</f>
        <v>56.592112502780154</v>
      </c>
      <c r="AG50" s="4">
        <v>10.019033333333301</v>
      </c>
      <c r="AH50" s="4">
        <v>428143.00308533799</v>
      </c>
      <c r="AI50" s="4">
        <v>12.69455</v>
      </c>
      <c r="AJ50" s="4">
        <v>117411.85099559699</v>
      </c>
      <c r="AK50" s="4">
        <v>0.263762220014645</v>
      </c>
      <c r="AL50" s="4">
        <f>(AK50/AK$136)*100</f>
        <v>46.733555609400227</v>
      </c>
      <c r="AM50" s="4">
        <f>(AK50/AK$143)*100</f>
        <v>48.97979314045692</v>
      </c>
      <c r="AN50" s="4">
        <v>14.432833333333299</v>
      </c>
      <c r="AO50" s="4">
        <v>445142.79182620603</v>
      </c>
      <c r="AP50" s="4">
        <v>14.3762666666667</v>
      </c>
      <c r="AQ50" s="4">
        <v>132801.31762008701</v>
      </c>
      <c r="AR50" s="4">
        <v>0.298334197607171</v>
      </c>
      <c r="AS50" s="4">
        <f>(AR50/AR$136)*100</f>
        <v>56.596007542537741</v>
      </c>
      <c r="AT50" s="4">
        <f>(AR50/AR$143)*100</f>
        <v>63.524297648163575</v>
      </c>
      <c r="AU50" s="4">
        <v>14.432833333333299</v>
      </c>
      <c r="AV50" s="4">
        <v>445142.79182620603</v>
      </c>
      <c r="AW50" s="4">
        <v>4.9606666666666701</v>
      </c>
      <c r="AX50" s="4">
        <v>574.879016969178</v>
      </c>
      <c r="AY50" s="4">
        <v>1.2527839908853E-3</v>
      </c>
      <c r="AZ50" s="4">
        <v>0</v>
      </c>
      <c r="BA50" s="4" t="str">
        <f>IF(AZ50&lt;AZ$35,"LOW",IF(AZ50&gt;AZ$36,"HIGH",AZ50))</f>
        <v>LOW</v>
      </c>
      <c r="BB50" s="4">
        <f>(AZ50/R50)*100</f>
        <v>0</v>
      </c>
      <c r="BC50" s="4">
        <f>(AZ50/Y50)*100</f>
        <v>0</v>
      </c>
      <c r="BD50" s="4" t="s">
        <v>57</v>
      </c>
      <c r="BE50" s="4">
        <v>0</v>
      </c>
      <c r="BF50" s="4"/>
      <c r="BG50" s="4"/>
      <c r="BH50" s="4"/>
      <c r="BI50" s="4"/>
      <c r="BJ50" s="4"/>
      <c r="BK50" s="4">
        <v>4.9309666666666701</v>
      </c>
      <c r="BL50" s="4">
        <v>458881.19672005798</v>
      </c>
      <c r="BM50" s="4">
        <v>6.0151333333333303</v>
      </c>
      <c r="BN50" s="4">
        <v>2214.5394497881898</v>
      </c>
      <c r="BO50" s="4">
        <v>4.8259537885122199E-3</v>
      </c>
      <c r="BP50" s="4">
        <v>6.8082049981792103</v>
      </c>
      <c r="BQ50" s="4">
        <f>IF(BP50&lt;BP$35,"LOW",IF(BP50&gt;BP$36,"HIGH",BP50))</f>
        <v>6.8082049981792103</v>
      </c>
      <c r="BR50" s="4">
        <f>(BP50/R50)*100</f>
        <v>29.050861364797164</v>
      </c>
      <c r="BS50" s="4">
        <f>(BP50/Y50)*100</f>
        <v>13.066602392042437</v>
      </c>
      <c r="BT50" s="4" t="s">
        <v>57</v>
      </c>
      <c r="BU50" s="4">
        <f>(BR50/BP143)*100</f>
        <v>374.93243011855293</v>
      </c>
      <c r="BV50" s="4"/>
      <c r="BW50" s="4"/>
      <c r="BX50" s="4"/>
      <c r="BY50" s="4"/>
      <c r="BZ50" s="4"/>
      <c r="CA50" s="4">
        <v>4.9309666666666701</v>
      </c>
      <c r="CB50" s="4">
        <v>458881.19672005798</v>
      </c>
      <c r="CC50" s="4">
        <v>6.1611833333333301</v>
      </c>
      <c r="CD50" s="4">
        <v>1546.79667720815</v>
      </c>
      <c r="CE50" s="4">
        <v>3.3707998677308501E-3</v>
      </c>
      <c r="CF50" s="4">
        <v>6.75721431225627</v>
      </c>
      <c r="CG50" s="4">
        <f>IF(CF50&lt;CF$35,"LOW",IF(CF50&gt;CF$36,"HIGH",CF50))</f>
        <v>6.75721431225627</v>
      </c>
      <c r="CH50" s="4">
        <f>(CF50/R50)*100</f>
        <v>28.833282230790562</v>
      </c>
      <c r="CI50" s="4">
        <f>(CF50/Y50)*100</f>
        <v>12.968738855496348</v>
      </c>
      <c r="CJ50" s="4" t="s">
        <v>57</v>
      </c>
      <c r="CK50" s="4">
        <f>(CH50/CF143)*100</f>
        <v>274.9957806876094</v>
      </c>
      <c r="CL50" s="4"/>
      <c r="CM50" s="4"/>
      <c r="CN50" s="4"/>
      <c r="CO50" s="4"/>
      <c r="CP50" s="4"/>
      <c r="CQ50" s="4">
        <v>4.9309666666666701</v>
      </c>
      <c r="CR50" s="4">
        <v>458881.19672005798</v>
      </c>
      <c r="CS50" s="4">
        <v>7.4078833333333298</v>
      </c>
      <c r="CT50" s="4">
        <v>2024.2938622202901</v>
      </c>
      <c r="CU50" s="4">
        <v>8.2495229601658206E-3</v>
      </c>
      <c r="CV50" s="4">
        <v>7.4329419459362001</v>
      </c>
      <c r="CW50" s="4">
        <f>IF(CV50&lt;CV$35,"LOW",IF(CV50&gt;CV$36,"HIGH",CV50))</f>
        <v>7.4329419459362001</v>
      </c>
      <c r="CX50" s="4">
        <f>(CV50/R50)*100</f>
        <v>31.716636919970469</v>
      </c>
      <c r="CY50" s="4">
        <f>(CV50/Y50)*100</f>
        <v>14.265624645065362</v>
      </c>
      <c r="CZ50" s="4" t="s">
        <v>57</v>
      </c>
      <c r="DA50" s="4">
        <f>(CX50/CV143)*100</f>
        <v>362.26983006948387</v>
      </c>
      <c r="DB50" s="4"/>
      <c r="DC50" s="4"/>
      <c r="DD50" s="4"/>
      <c r="DE50" s="4"/>
      <c r="DF50" s="4"/>
      <c r="DG50" s="4">
        <v>7.6393333333333304</v>
      </c>
      <c r="DH50" s="4">
        <v>245383.14178830999</v>
      </c>
      <c r="DI50" s="4">
        <v>7.68563333333333</v>
      </c>
      <c r="DJ50" s="4">
        <v>5877.4733677516697</v>
      </c>
      <c r="DK50" s="4">
        <v>2.3952229663854099E-2</v>
      </c>
      <c r="DL50" s="4">
        <v>24.926380258693801</v>
      </c>
      <c r="DM50" s="4">
        <f>IF(DL50&lt;DL$35,"LOW",IF(DL50&gt;DL$36,"HIGH",DL50))</f>
        <v>24.926380258693801</v>
      </c>
      <c r="DN50" s="4">
        <f>(DL50/R50)*100</f>
        <v>106.36178220473576</v>
      </c>
      <c r="DO50" s="4">
        <f>(DL50/Y50)*100</f>
        <v>47.839790370635725</v>
      </c>
      <c r="DP50" s="4" t="s">
        <v>57</v>
      </c>
      <c r="DQ50" s="4">
        <f>(DN50/DL143)*100</f>
        <v>1153.0824822594179</v>
      </c>
      <c r="DR50" s="4"/>
      <c r="DS50" s="4"/>
      <c r="DT50" s="4"/>
      <c r="DU50" s="4"/>
      <c r="DV50" s="4"/>
      <c r="DW50" s="4">
        <v>7.6393333333333304</v>
      </c>
      <c r="DX50" s="4">
        <v>245383.14178830999</v>
      </c>
      <c r="DY50" s="4">
        <v>8.5281000000000002</v>
      </c>
      <c r="DZ50" s="4">
        <v>7982.4887850919904</v>
      </c>
      <c r="EA50" s="4">
        <v>3.2530713915051301E-2</v>
      </c>
      <c r="EB50" s="4">
        <v>30.1690538897709</v>
      </c>
      <c r="EC50" s="4">
        <f>IF(EB50&lt;EB$35,"LOW",IF(EB50&gt;EB$36,"HIGH",EB50))</f>
        <v>30.1690538897709</v>
      </c>
      <c r="ED50" s="4">
        <f>(EB50/Y50)*100</f>
        <v>57.901757045677172</v>
      </c>
      <c r="EE50" s="4" t="s">
        <v>57</v>
      </c>
      <c r="EF50" s="4">
        <f>(ED50/EB$143)*100</f>
        <v>759.31597291984349</v>
      </c>
      <c r="EG50" s="4"/>
      <c r="EH50" s="4"/>
      <c r="EI50" s="4"/>
      <c r="EJ50" s="4"/>
      <c r="EK50" s="4"/>
      <c r="EL50" s="4">
        <v>7.6393333333333304</v>
      </c>
      <c r="EM50" s="4">
        <v>245383.14178830999</v>
      </c>
      <c r="EN50" s="4">
        <v>8.75491666666667</v>
      </c>
      <c r="EO50" s="4">
        <v>243.27099999999999</v>
      </c>
      <c r="EP50" s="4">
        <v>5.6820034018285903E-4</v>
      </c>
      <c r="EQ50" s="4">
        <v>160.438805616824</v>
      </c>
      <c r="ER50" s="4">
        <f>IF(EQ50&lt;EQ$35,"LOW",IF(EQ50&gt;EQ$36,"HIGH",EQ50))</f>
        <v>160.438805616824</v>
      </c>
      <c r="ES50" s="4">
        <f>(EQ50/Y50)*100</f>
        <v>307.92111603717626</v>
      </c>
      <c r="ET50" s="4" t="s">
        <v>57</v>
      </c>
      <c r="EU50" s="4"/>
      <c r="EV50" s="4"/>
      <c r="EW50" s="4"/>
      <c r="EX50" s="4"/>
      <c r="EY50" s="4"/>
      <c r="EZ50" s="4"/>
      <c r="FA50" s="4">
        <v>10.019033333333301</v>
      </c>
      <c r="FB50" s="4">
        <v>428143.00308533799</v>
      </c>
      <c r="FC50" s="4">
        <v>9.8522499999999997</v>
      </c>
      <c r="FD50" s="4">
        <v>2395.4360165509802</v>
      </c>
      <c r="FE50" s="4">
        <v>5.5949437437694599E-3</v>
      </c>
      <c r="FF50" s="4">
        <v>156.24320933043501</v>
      </c>
      <c r="FG50" s="4">
        <f>IF(FF50&lt;FF$35,"LOW",IF(FF50&gt;FF$36,"HIGH",FF50))</f>
        <v>156.24320933043501</v>
      </c>
      <c r="FH50" s="4">
        <f>(FF50/Y50)*100</f>
        <v>299.86874562729048</v>
      </c>
      <c r="FI50" s="4" t="s">
        <v>57</v>
      </c>
      <c r="FJ50" s="4"/>
      <c r="FK50" s="4"/>
      <c r="FL50" s="4"/>
      <c r="FM50" s="4"/>
      <c r="FN50" s="4"/>
      <c r="FO50" s="4"/>
      <c r="FP50" s="4">
        <v>10.019033333333301</v>
      </c>
      <c r="FQ50" s="4">
        <v>428143.00308533799</v>
      </c>
      <c r="FR50" s="4">
        <v>10.0560833333333</v>
      </c>
      <c r="FS50" s="4">
        <v>41713.995100553198</v>
      </c>
      <c r="FT50" s="4">
        <v>9.7430052108637893E-2</v>
      </c>
      <c r="FU50" s="4">
        <v>93.913990443643897</v>
      </c>
      <c r="FV50" s="4">
        <f>IF(FU50&lt;FU$35,"LOW",IF(FU50&gt;FU$36,"HIGH",FU50))</f>
        <v>93.913990443643897</v>
      </c>
      <c r="FW50" s="4">
        <f>(FU50/Y50)*100</f>
        <v>180.24380471877006</v>
      </c>
      <c r="FX50" s="4" t="s">
        <v>57</v>
      </c>
      <c r="FY50" s="4">
        <f>(FW50/FU$143)*100</f>
        <v>1879.2532391365492</v>
      </c>
      <c r="FZ50" s="4"/>
      <c r="GA50" s="4"/>
      <c r="GB50" s="4"/>
      <c r="GC50" s="4"/>
      <c r="GD50" s="4"/>
      <c r="GE50" s="4">
        <v>10.019033333333301</v>
      </c>
      <c r="GF50" s="4">
        <v>428143.00308533799</v>
      </c>
      <c r="GG50" s="4">
        <v>10.139483333333301</v>
      </c>
      <c r="GH50" s="4">
        <v>3579.9426607462501</v>
      </c>
      <c r="GI50" s="4">
        <v>8.3615582526119104E-3</v>
      </c>
      <c r="GJ50" s="4">
        <v>12.2723475310776</v>
      </c>
      <c r="GK50" s="4">
        <f>IF(GJ50&lt;GJ$35,"LOW",IF(GJ50&gt;GJ$36,"HIGH",GJ50))</f>
        <v>12.2723475310776</v>
      </c>
      <c r="GL50" s="4">
        <f>(GJ50/Y50)*100</f>
        <v>23.553621791417982</v>
      </c>
      <c r="GM50" s="4" t="s">
        <v>57</v>
      </c>
      <c r="GN50" s="4">
        <f>((GL50/GJ$143)*100)</f>
        <v>219.61291180135319</v>
      </c>
      <c r="GO50" s="4"/>
      <c r="GP50" s="4"/>
      <c r="GQ50" s="4"/>
      <c r="GR50" s="4"/>
      <c r="GS50" s="4"/>
      <c r="GT50" s="4">
        <v>10.019033333333301</v>
      </c>
      <c r="GU50" s="4">
        <v>428143.00308533799</v>
      </c>
      <c r="GV50" s="4">
        <v>11.97865</v>
      </c>
      <c r="GW50" s="4">
        <v>4042.8669999999402</v>
      </c>
      <c r="GX50" s="4">
        <v>9.0821800874591498E-3</v>
      </c>
      <c r="GY50" s="4">
        <v>9.1273035509339309</v>
      </c>
      <c r="GZ50" s="4">
        <f>IF(GY50&lt;GY$35,"LOW",IF(GY50&gt;GY$36,"HIGH",GY50))</f>
        <v>9.1273035509339309</v>
      </c>
      <c r="HA50" s="4">
        <f>(GY50/AF50)*100</f>
        <v>16.128225555258329</v>
      </c>
      <c r="HB50" s="4" t="s">
        <v>57</v>
      </c>
      <c r="HC50" s="4">
        <f>((HA50)/GY$143)*100</f>
        <v>206.8016651613251</v>
      </c>
      <c r="HD50" s="4"/>
      <c r="HE50" s="4"/>
      <c r="HF50" s="4"/>
      <c r="HG50" s="4"/>
      <c r="HH50" s="4"/>
      <c r="HI50" s="4">
        <v>14.432833333333299</v>
      </c>
      <c r="HJ50" s="4">
        <v>445142.79182620603</v>
      </c>
      <c r="HK50" s="4">
        <v>12.3261</v>
      </c>
      <c r="HL50" s="4">
        <v>3444.9045000000101</v>
      </c>
      <c r="HM50" s="4">
        <v>7.73887517276699E-3</v>
      </c>
      <c r="HN50" s="4">
        <v>8.4667071173812101</v>
      </c>
      <c r="HO50" s="4">
        <f>IF(HN50&lt;HN$35,"LOW",IF(HN50&gt;HN$36,"HIGH",HN50))</f>
        <v>8.4667071173812101</v>
      </c>
      <c r="HP50" s="4">
        <f>(HN50/AF50)*100</f>
        <v>14.960931378847667</v>
      </c>
      <c r="HQ50" s="4" t="s">
        <v>57</v>
      </c>
      <c r="HR50" s="4">
        <f>(HP50/HN143)*100</f>
        <v>120.67921805398063</v>
      </c>
      <c r="HS50" s="4"/>
      <c r="HT50" s="4"/>
      <c r="HU50" s="4"/>
      <c r="HV50" s="4"/>
      <c r="HW50" s="4"/>
      <c r="HX50" s="4">
        <v>14.432833333333299</v>
      </c>
      <c r="HY50" s="4">
        <v>445142.79182620603</v>
      </c>
      <c r="HZ50" s="4" t="s">
        <v>57</v>
      </c>
      <c r="IA50" s="4" t="s">
        <v>57</v>
      </c>
      <c r="IB50" s="4" t="s">
        <v>57</v>
      </c>
      <c r="IC50" s="4" t="s">
        <v>57</v>
      </c>
      <c r="ID50" s="4" t="s">
        <v>57</v>
      </c>
      <c r="IE50" s="4" t="s">
        <v>57</v>
      </c>
      <c r="IF50" s="4">
        <v>10.019033333333301</v>
      </c>
      <c r="IG50" s="4">
        <v>428143.00308533799</v>
      </c>
      <c r="IH50" s="4">
        <v>14.4253</v>
      </c>
      <c r="II50" s="4">
        <v>2869.6012403595701</v>
      </c>
      <c r="IJ50" s="4">
        <v>6.4464735654529703E-3</v>
      </c>
      <c r="IK50" s="4">
        <v>5.1255601485596998</v>
      </c>
      <c r="IL50" s="4">
        <f>IF(IK50&lt;IK$35,"LOW",IF(IK50&gt;IK$36,"HIGH",IK50))</f>
        <v>5.1255601485596998</v>
      </c>
      <c r="IM50" s="4">
        <f>(IK50/AT50)*100</f>
        <v>8.06866087201497</v>
      </c>
      <c r="IN50" s="4" t="s">
        <v>57</v>
      </c>
      <c r="IO50" s="4">
        <f>(IM50/IK143)*100</f>
        <v>78.821614263047309</v>
      </c>
      <c r="IP50" s="4"/>
      <c r="IQ50" s="4"/>
      <c r="IR50" s="4"/>
      <c r="IS50" s="4"/>
      <c r="IT50" s="4"/>
      <c r="IU50" s="4">
        <v>14.432833333333299</v>
      </c>
      <c r="IV50" s="4">
        <v>445142.79182620603</v>
      </c>
      <c r="IW50" s="4">
        <v>14.48185</v>
      </c>
      <c r="IX50" s="4">
        <v>2192.0129826350399</v>
      </c>
      <c r="IY50" s="4">
        <v>4.9242917618462804E-3</v>
      </c>
      <c r="IZ50" s="4">
        <v>3.6082725597591399</v>
      </c>
      <c r="JA50" s="4">
        <f>IF(IZ50&lt;IZ$35,"LOW",IF(IZ50&gt;IZ$36,"HIGH",IZ50))</f>
        <v>3.6082725597591399</v>
      </c>
      <c r="JB50" s="4">
        <f>(IZ50/AT50)*100</f>
        <v>5.6801455401269623</v>
      </c>
      <c r="JC50" s="4" t="s">
        <v>57</v>
      </c>
      <c r="JD50" s="4">
        <f>(JB50/IZ143)*100</f>
        <v>63.167588412993133</v>
      </c>
      <c r="JE50" s="4"/>
      <c r="JF50" s="4"/>
      <c r="JG50" s="4"/>
      <c r="JH50" s="4"/>
      <c r="JI50" s="4"/>
      <c r="JJ50" s="4">
        <v>14.432833333333299</v>
      </c>
      <c r="JK50" s="4">
        <v>445142.79182620603</v>
      </c>
      <c r="JL50" s="4">
        <v>16.4350666666667</v>
      </c>
      <c r="JM50" s="4">
        <v>3556.7105000000502</v>
      </c>
      <c r="JN50" s="4">
        <v>8.6222738317861692E-3</v>
      </c>
      <c r="JO50" s="4">
        <v>3.8694875677720302</v>
      </c>
      <c r="JP50" s="4">
        <f>IF(JO50&lt;JO$35,"LOW",IF(JO50&gt;JO$36,"HIGH",JO50))</f>
        <v>3.8694875677720302</v>
      </c>
      <c r="JQ50" s="4">
        <f>(JO50/AM50)*100</f>
        <v>7.9001713148842692</v>
      </c>
      <c r="JR50" s="4" t="s">
        <v>57</v>
      </c>
      <c r="JS50" s="4">
        <f>(JQ50/JO143)*100</f>
        <v>101.82854866065189</v>
      </c>
      <c r="JT50" s="4"/>
      <c r="JU50" s="4"/>
      <c r="JV50" s="4"/>
      <c r="JW50" s="4"/>
      <c r="JX50" s="4"/>
      <c r="JY50" s="4">
        <v>17.110016666666699</v>
      </c>
      <c r="JZ50" s="4">
        <v>412502.61466855399</v>
      </c>
      <c r="KA50" s="4">
        <v>17.008199999999999</v>
      </c>
      <c r="KB50" s="4">
        <v>1218.87149999999</v>
      </c>
      <c r="KC50" s="4">
        <v>2.9548212705981401E-3</v>
      </c>
      <c r="KD50" s="4">
        <v>4.2350331404854797</v>
      </c>
      <c r="KE50" s="4">
        <f>IF(KD50&lt;KD$35,"LOW",IF(KD50&gt;KD$36,"HIGH",KD50))</f>
        <v>4.2350331404854797</v>
      </c>
      <c r="KF50" s="4">
        <f>(KD50/AM50)*100</f>
        <v>8.646490458505788</v>
      </c>
      <c r="KG50" s="4" t="s">
        <v>57</v>
      </c>
      <c r="KH50" s="4">
        <f>(KF50/KD143)*100</f>
        <v>124.88865142445459</v>
      </c>
      <c r="KI50" s="4"/>
      <c r="KJ50" s="4"/>
      <c r="KK50" s="4"/>
      <c r="KL50" s="4"/>
      <c r="KM50" s="4"/>
      <c r="KN50" s="4">
        <v>17.110016666666699</v>
      </c>
      <c r="KO50" s="4">
        <v>412502.61466855399</v>
      </c>
      <c r="KP50" s="4">
        <v>18.9651833333333</v>
      </c>
      <c r="KQ50" s="4">
        <v>1877.5060710621999</v>
      </c>
      <c r="KR50" s="4">
        <v>4.5515010191408698E-3</v>
      </c>
      <c r="KS50" s="4">
        <v>2.7196655110269599</v>
      </c>
      <c r="KT50" s="4">
        <f>IF(KS50&lt;KS$35,"LOW",IF(KS50&gt;KS$36,"HIGH",KS50))</f>
        <v>2.7196655110269599</v>
      </c>
      <c r="KU50" s="4">
        <f>(KS50/AM50)*100</f>
        <v>5.5526275973193888</v>
      </c>
      <c r="KV50" s="4" t="s">
        <v>57</v>
      </c>
      <c r="KW50" s="4">
        <f>(KU50/KS143)*100</f>
        <v>96.186434401603321</v>
      </c>
      <c r="KX50" s="4"/>
      <c r="KY50" s="4"/>
      <c r="KZ50" s="4"/>
      <c r="LA50" s="4"/>
      <c r="LB50" s="4"/>
      <c r="LC50" s="4">
        <v>17.110016666666699</v>
      </c>
      <c r="LD50" s="4">
        <v>412502.61466855399</v>
      </c>
      <c r="LE50" s="4">
        <v>19.368649999999999</v>
      </c>
      <c r="LF50" s="4">
        <v>1742.66300000001</v>
      </c>
      <c r="LG50" s="4">
        <v>4.2246107976800003E-3</v>
      </c>
      <c r="LH50" s="4">
        <v>2.5226000328802902</v>
      </c>
      <c r="LI50" s="4">
        <f>IF(LH50&lt;LH$35,"LOW",IF(LH50&gt;LH$36,"HIGH",LH50))</f>
        <v>2.5226000328802902</v>
      </c>
      <c r="LJ50" s="4">
        <f>(LH50/AM50)*100</f>
        <v>5.1502872330357858</v>
      </c>
      <c r="LK50" s="4" t="s">
        <v>57</v>
      </c>
      <c r="LL50" s="4">
        <f>(LJ50/LH143)*100</f>
        <v>67.312985447056633</v>
      </c>
      <c r="LM50" s="4"/>
      <c r="LN50" s="4"/>
      <c r="LO50" s="4"/>
      <c r="LP50" s="4"/>
      <c r="LQ50" s="4"/>
      <c r="LR50" s="4">
        <v>17.110016666666699</v>
      </c>
      <c r="LS50" s="4">
        <v>412502.61466855399</v>
      </c>
    </row>
    <row r="51" spans="1:331" x14ac:dyDescent="0.2">
      <c r="A51" s="2"/>
      <c r="B51" s="2"/>
      <c r="C51" s="10" t="s">
        <v>204</v>
      </c>
      <c r="D51" s="2"/>
      <c r="E51" s="2"/>
      <c r="F51" s="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>
        <f>AVERAGE(AZ40,AZ41,AZ44,AZ46:AZ50)</f>
        <v>7.6126056698331626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>
        <f>AVERAGE(BP40,BP41,BP44,BP46:BP50)</f>
        <v>8.657973466888544</v>
      </c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>
        <f>AVERAGE(CF40,CF41,CF44,CF46:CF50)</f>
        <v>6.8986780573143243</v>
      </c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>
        <f>AVERAGE(CV40,CV41,CV44,CV46:CV50)</f>
        <v>5.8628556477282174</v>
      </c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>
        <f>AVERAGE(DL40,DL41,DL44,DL46:DL50)</f>
        <v>15.560597990323002</v>
      </c>
      <c r="DM51" s="4"/>
      <c r="DN51" s="4">
        <f>AVERAGE(DN40,DN41,DN44,DN46:DN50)</f>
        <v>125.81021723894567</v>
      </c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>
        <f>AVERAGE(EB40,EB41,EB44,EB46:EB50)</f>
        <v>22.024330697197012</v>
      </c>
      <c r="EC51" s="4"/>
      <c r="ED51" s="4">
        <f>AVERAGE(ED40,ED41,ED44,ED46:ED50)</f>
        <v>41.707664999973915</v>
      </c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>
        <f>AVERAGE(EQ40,EQ41,EQ44,EQ46:EQ50)</f>
        <v>161.60267640859254</v>
      </c>
      <c r="ER51" s="4"/>
      <c r="ES51" s="4">
        <f>AVERAGE(ES40,ES41,ES44,ES46:ES50)</f>
        <v>308.55843755218257</v>
      </c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>
        <f>AVERAGE(FF40,FF41,FF44,FF46:FF50)</f>
        <v>116.85037633485754</v>
      </c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>
        <f>AVERAGE(FU40,FU41,FU44,FU46:FU50)</f>
        <v>70.252194783316</v>
      </c>
      <c r="FV51" s="4"/>
      <c r="FW51" s="4">
        <f>AVERAGE(FW40,FW41,FW44,FW46:FW50)</f>
        <v>135.28123816196745</v>
      </c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>
        <f>AVERAGE(GJ40,GJ41,GJ44,GJ46:GJ50)</f>
        <v>11.359204609170538</v>
      </c>
      <c r="GK51" s="4"/>
      <c r="GL51" s="4">
        <f>AVERAGE(GL40,GL41,GL44,GL46:GL50)</f>
        <v>21.576592447531045</v>
      </c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>
        <f>AVERAGE(GY40,GY41,GY44,GY46:GY50)</f>
        <v>9.1450328304381738</v>
      </c>
      <c r="GZ51" s="4"/>
      <c r="HA51" s="4">
        <f>AVERAGE(HA40,HA41,HA44,HA46:HA50)</f>
        <v>15.914907264206487</v>
      </c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>
        <f>AVERAGE(HN40,HN41,HN44,HN46:HN50)</f>
        <v>8.7061123548612702</v>
      </c>
      <c r="HO51" s="4"/>
      <c r="HP51" s="4">
        <f>AVERAGE(HP40,HP41,HP44,HP46:HP50)</f>
        <v>15.172619391419021</v>
      </c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>
        <f>AVERAGE(IK40,IK41,IK44,IK46:IK50)</f>
        <v>6.6274252683964221</v>
      </c>
      <c r="IL51" s="4"/>
      <c r="IM51" s="4">
        <f>AVERAGE(IM40,IM41,IM44,IM46:IM50)</f>
        <v>10.222606219281108</v>
      </c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>
        <f>AVERAGE(IZ40,IZ41,IZ44,IZ46:IZ50)</f>
        <v>4.3159450444613485</v>
      </c>
      <c r="JA51" s="4"/>
      <c r="JB51" s="4">
        <f>AVERAGE(JB40,JB41,JB44,JB46:JB50)</f>
        <v>6.7681145787821917</v>
      </c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>
        <f>AVERAGE(JO40,JO41,JO44,JO46:JO50)</f>
        <v>4.8871473357922435</v>
      </c>
      <c r="JP51" s="4"/>
      <c r="JQ51" s="4">
        <f>AVERAGE(JQ40,JQ41,JQ44,JQ46:JQ50)</f>
        <v>10.321085260866459</v>
      </c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>
        <f>AVERAGE(KD40,KD41,KD44,KD46:KD50)</f>
        <v>4.9549378746479356</v>
      </c>
      <c r="KE51" s="4"/>
      <c r="KF51" s="4">
        <f>AVERAGE(KF40,KF41,KF44,KF46:KF50)</f>
        <v>10.467710094289345</v>
      </c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>
        <f>AVERAGE(KS40,KS41,KS44,KS46:KS50)</f>
        <v>3.3869286711854754</v>
      </c>
      <c r="KT51" s="4"/>
      <c r="KU51" s="4">
        <f>AVERAGE(KU40,KU41,KU44,KU46:KU50)</f>
        <v>7.1521509055589654</v>
      </c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>
        <f>AVERAGE(LH40,LH41,LH44,LH46:LH50)</f>
        <v>3.3855922009190684</v>
      </c>
      <c r="LI51" s="4"/>
      <c r="LJ51" s="4">
        <f>AVERAGE(LJ40,LJ41,LJ44,LJ46:LJ50)</f>
        <v>7.1520488534598439</v>
      </c>
      <c r="LK51" s="4"/>
      <c r="LL51" s="4"/>
      <c r="LM51" s="4"/>
      <c r="LN51" s="4"/>
      <c r="LO51" s="4"/>
      <c r="LP51" s="4"/>
      <c r="LQ51" s="4"/>
      <c r="LR51" s="4"/>
      <c r="LS51" s="4"/>
    </row>
    <row r="52" spans="1:331" x14ac:dyDescent="0.2">
      <c r="A52" s="2"/>
      <c r="B52" s="2"/>
      <c r="C52" s="10" t="s">
        <v>202</v>
      </c>
      <c r="D52" s="2"/>
      <c r="E52" s="2"/>
      <c r="F52" s="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>
        <f>_xlfn.STDEV.P(AZ40:AZ41,AZ44,AZ46:AZ50)</f>
        <v>13.481479348559475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>
        <f>_xlfn.STDEV.P(BP40:BP41,BP44,BP46:BP50)</f>
        <v>12.310829527909847</v>
      </c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>
        <f>_xlfn.STDEV.P(CF40:CF41,CF44,CF46:CF50)</f>
        <v>8.1216662914688307</v>
      </c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>
        <f>_xlfn.STDEV.P(CV40:CV41,CV44,CV46:CV50)</f>
        <v>2.6889657890830092</v>
      </c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>
        <f>_xlfn.STDEV.P(DL40:DL41,DL44,DL46:DL50)</f>
        <v>8.6205641934273487</v>
      </c>
      <c r="DM52" s="4"/>
      <c r="DN52" s="4">
        <f>_xlfn.STDEV.P(DN40:DN41,DN44,DN46:DN50)</f>
        <v>98.399862635541737</v>
      </c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>
        <f>_xlfn.STDEV.P(EB40:EB41,EB44,EB46:EB50)</f>
        <v>6.1115870929966372</v>
      </c>
      <c r="EC52" s="4"/>
      <c r="ED52" s="4">
        <f>_xlfn.STDEV.P(ED40:ED41,ED44,ED46:ED50)</f>
        <v>11.659548152701229</v>
      </c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>
        <f>_xlfn.STDEV.P(EQ40:EQ41,EQ44,EQ46:EQ50)</f>
        <v>22.06015650357967</v>
      </c>
      <c r="ER52" s="4"/>
      <c r="ES52" s="4">
        <f>_xlfn.STDEV.P(ES40:ES41,ES44,ES46:ES50)</f>
        <v>55.825318714935975</v>
      </c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>
        <f>_xlfn.STDEV.P(FF40:FF41,FF44,FF46:FF50)</f>
        <v>22.021453395619087</v>
      </c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>
        <f>_xlfn.STDEV.P(FU40:FU41,FU44,FU46:FU50)</f>
        <v>14.833755957334356</v>
      </c>
      <c r="FV52" s="4"/>
      <c r="FW52" s="4">
        <f>_xlfn.STDEV.P(FW40:FW41,FW44,FW46:FW50)</f>
        <v>35.399467943000374</v>
      </c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>
        <f>_xlfn.STDEV.P(GJ40:GJ41,GJ44,GJ46:GJ50)</f>
        <v>1.0559124074983623</v>
      </c>
      <c r="GK52" s="4"/>
      <c r="GL52" s="4">
        <f>_xlfn.STDEV.P(GL40:GL41,GL44,GL46:GL50)</f>
        <v>2.3928610223616804</v>
      </c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>
        <f>_xlfn.STDEV.P(GY40:GY41,GY44,GY46:GY50)</f>
        <v>1.874663513083288</v>
      </c>
      <c r="GZ52" s="4"/>
      <c r="HA52" s="4">
        <f>_xlfn.STDEV.P(HA40:HA41,HA44,HA46:HA50)</f>
        <v>2.748562401184325</v>
      </c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>
        <f>_xlfn.STDEV.P(HN40:HN41,HN44,HN46:HN50)</f>
        <v>1.0436480148521958</v>
      </c>
      <c r="HO52" s="4"/>
      <c r="HP52" s="4">
        <f>_xlfn.STDEV.P(HP40:HP41,HP44,HP46:HP50)</f>
        <v>1.5564231517934295</v>
      </c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>
        <f>_xlfn.STDEV.P(IK40:IK41,IK44,IK46:IK50)</f>
        <v>2.4503813878432159</v>
      </c>
      <c r="IL52" s="4"/>
      <c r="IM52" s="4">
        <f>_xlfn.STDEV.P(IM40:IM41,IM44,IM46:IM50)</f>
        <v>2.5931446827119045</v>
      </c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>
        <f>_xlfn.STDEV.P(IZ40:IZ41,IZ44,IZ46:IZ50)</f>
        <v>1.1515614961739262</v>
      </c>
      <c r="JA52" s="4"/>
      <c r="JB52" s="4">
        <f>_xlfn.STDEV.P(JB40:JB41,JB44,JB46:JB50)</f>
        <v>1.4693606835766682</v>
      </c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>
        <f>_xlfn.STDEV.P(JO40:JO41,JO44,JO46:JO50)</f>
        <v>0.98103410862106188</v>
      </c>
      <c r="JP52" s="4"/>
      <c r="JQ52" s="4">
        <f>_xlfn.STDEV.P(JQ40:JQ41,JQ44,JQ46:JQ50)</f>
        <v>1.8231960581296158</v>
      </c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>
        <f>_xlfn.STDEV.P(KD40:KD41,KD44,KD46:KD50)</f>
        <v>0.81422219385887273</v>
      </c>
      <c r="KE52" s="4"/>
      <c r="KF52" s="4">
        <f>_xlfn.STDEV.P(KF40:KF41,KF44,KF46:KF50)</f>
        <v>1.4448247639425353</v>
      </c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>
        <f>_xlfn.STDEV.P(KS40:KS41,KS44,KS46:KS50)</f>
        <v>0.94409870849720789</v>
      </c>
      <c r="KT52" s="4"/>
      <c r="KU52" s="4">
        <f>_xlfn.STDEV.P(KU40:KU41,KU44,KU46:KU50)</f>
        <v>1.982492284419024</v>
      </c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>
        <f>_xlfn.STDEV.P(LH40:LH41,LH44,LH46:LH50)</f>
        <v>0.96813886581813358</v>
      </c>
      <c r="LI52" s="4"/>
      <c r="LJ52" s="4">
        <f>_xlfn.STDEV.P(LJ40:LJ41,LJ44,LJ46:LJ50)</f>
        <v>2.0099398551013241</v>
      </c>
      <c r="LK52" s="4"/>
      <c r="LL52" s="4"/>
      <c r="LM52" s="4"/>
      <c r="LN52" s="4"/>
      <c r="LO52" s="4"/>
      <c r="LP52" s="4"/>
      <c r="LQ52" s="4"/>
      <c r="LR52" s="4"/>
      <c r="LS52" s="4"/>
    </row>
    <row r="53" spans="1:331" x14ac:dyDescent="0.2">
      <c r="A53" s="2"/>
      <c r="B53" s="2"/>
      <c r="C53" s="10" t="s">
        <v>203</v>
      </c>
      <c r="D53" s="2"/>
      <c r="E53" s="2"/>
      <c r="F53" s="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>
        <f>(AZ52/AZ51)*100</f>
        <v>177.0941505874024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>
        <f>(BP52/BP51)*100</f>
        <v>142.19065899186739</v>
      </c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>
        <f>(CF52/CF51)*100</f>
        <v>117.7278635702942</v>
      </c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>
        <f>(CV52/CV51)*100</f>
        <v>45.864437923266102</v>
      </c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>
        <f>(DL52/DL51)*100</f>
        <v>55.399954415559108</v>
      </c>
      <c r="DM53" s="4"/>
      <c r="DN53" s="4">
        <f>(DN52/DN51)*100</f>
        <v>78.2129343665748</v>
      </c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>
        <f>(EB52/EB51)*100</f>
        <v>27.749252302020899</v>
      </c>
      <c r="EC53" s="4"/>
      <c r="ED53" s="4">
        <f>(ED52/ED51)*100</f>
        <v>27.955408562691105</v>
      </c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>
        <f>(EQ52/EQ51)*100</f>
        <v>13.65086086062292</v>
      </c>
      <c r="ER53" s="4"/>
      <c r="ES53" s="4">
        <f>(ES52/ES51)*100</f>
        <v>18.092300167774521</v>
      </c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>
        <f>(FF52/FF51)*100</f>
        <v>18.845855774150284</v>
      </c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>
        <f>(FU52/FU51)*100</f>
        <v>21.115007158263452</v>
      </c>
      <c r="FV53" s="4"/>
      <c r="FW53" s="4">
        <f>(FW52/FW51)*100</f>
        <v>26.167315160597393</v>
      </c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>
        <f>(GJ52/GJ51)*100</f>
        <v>9.2956544390960332</v>
      </c>
      <c r="GK53" s="4"/>
      <c r="GL53" s="4">
        <f>(GL52/GL51)*100</f>
        <v>11.09007841799176</v>
      </c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>
        <f>(GY52/GY51)*100</f>
        <v>20.499254052360421</v>
      </c>
      <c r="GZ53" s="4"/>
      <c r="HA53" s="4">
        <f>(HA52/HA51)*100</f>
        <v>17.270363914504202</v>
      </c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>
        <f>(HN52/HN51)*100</f>
        <v>11.987532118965241</v>
      </c>
      <c r="HO53" s="4"/>
      <c r="HP53" s="4">
        <f>(HP52/HP51)*100</f>
        <v>10.258104494954082</v>
      </c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>
        <f>(IK52/IK51)*100</f>
        <v>36.973353732528956</v>
      </c>
      <c r="IL53" s="4"/>
      <c r="IM53" s="4">
        <f>(IM52/IM51)*100</f>
        <v>25.366766821369986</v>
      </c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>
        <f>(IZ52/IZ51)*100</f>
        <v>26.681560685109389</v>
      </c>
      <c r="JA53" s="4"/>
      <c r="JB53" s="4">
        <f>(JB52/JB51)*100</f>
        <v>21.710044451420249</v>
      </c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>
        <f>(JO52/JO51)*100</f>
        <v>20.073757577067784</v>
      </c>
      <c r="JP53" s="4"/>
      <c r="JQ53" s="4">
        <f>(JQ52/JQ51)*100</f>
        <v>17.664770826402005</v>
      </c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>
        <f>(KD52/KD51)*100</f>
        <v>16.432540920943957</v>
      </c>
      <c r="KE53" s="4"/>
      <c r="KF53" s="4">
        <f>(KF52/KF51)*100</f>
        <v>13.802682257419022</v>
      </c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>
        <f>(KS52/KS51)*100</f>
        <v>27.874773877855517</v>
      </c>
      <c r="KT53" s="4"/>
      <c r="KU53" s="4">
        <f>(KU52/KU51)*100</f>
        <v>27.718826274738472</v>
      </c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>
        <f>(LH52/LH51)*100</f>
        <v>28.595849953674811</v>
      </c>
      <c r="LI53" s="4"/>
      <c r="LJ53" s="4">
        <f>(LJ52/LJ51)*100</f>
        <v>28.102993929201205</v>
      </c>
      <c r="LK53" s="4"/>
      <c r="LL53" s="4"/>
      <c r="LM53" s="4"/>
      <c r="LN53" s="4"/>
      <c r="LO53" s="4"/>
      <c r="LP53" s="4"/>
      <c r="LQ53" s="4"/>
      <c r="LR53" s="4"/>
      <c r="LS53" s="4"/>
    </row>
    <row r="54" spans="1:331" x14ac:dyDescent="0.2">
      <c r="A54" s="2"/>
      <c r="B54" s="2"/>
      <c r="C54" s="2"/>
      <c r="D54" s="2"/>
      <c r="E54" s="2"/>
      <c r="F54" s="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</row>
    <row r="55" spans="1:331" x14ac:dyDescent="0.2">
      <c r="A55" s="2"/>
      <c r="B55" s="2"/>
      <c r="C55" s="2"/>
      <c r="D55" s="2"/>
      <c r="E55" s="2"/>
      <c r="F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</row>
    <row r="56" spans="1:331" ht="12" customHeight="1" x14ac:dyDescent="0.2">
      <c r="A56" s="2"/>
      <c r="B56" s="2"/>
      <c r="C56" s="2" t="s">
        <v>31</v>
      </c>
      <c r="D56" s="2" t="s">
        <v>12</v>
      </c>
      <c r="E56" s="2" t="s">
        <v>106</v>
      </c>
      <c r="F56" s="2" t="s">
        <v>57</v>
      </c>
      <c r="G56" s="4">
        <v>4.0024666666666704</v>
      </c>
      <c r="H56" s="4">
        <v>10668.5276017775</v>
      </c>
      <c r="I56" s="4">
        <v>1.7202438730626799E-2</v>
      </c>
      <c r="J56" s="4">
        <f>(I56/I$136)*100</f>
        <v>21.533396885863123</v>
      </c>
      <c r="K56" s="4">
        <f>(I56/I$143)*100</f>
        <v>21.822928022714329</v>
      </c>
      <c r="L56" s="4">
        <v>4.9554499999999999</v>
      </c>
      <c r="M56" s="4">
        <v>620175.30007437197</v>
      </c>
      <c r="N56" s="4">
        <v>6.6484833333333304</v>
      </c>
      <c r="O56" s="4">
        <v>39095.308491725802</v>
      </c>
      <c r="P56" s="4">
        <v>7.7298524070278707E-2</v>
      </c>
      <c r="Q56" s="4">
        <f>(P56/P$136)*100</f>
        <v>12.591358174903283</v>
      </c>
      <c r="R56" s="4">
        <f>(P56/P$143)*100</f>
        <v>13.427224460607723</v>
      </c>
      <c r="S56" s="4">
        <v>10.041916666666699</v>
      </c>
      <c r="T56" s="4">
        <v>505770.43949999497</v>
      </c>
      <c r="U56" s="4">
        <v>10.1345666666667</v>
      </c>
      <c r="V56" s="4">
        <v>78521.462188271704</v>
      </c>
      <c r="W56" s="4">
        <v>0.15525118918752601</v>
      </c>
      <c r="X56" s="4">
        <f>(W56/W$136)*100</f>
        <v>25.780365245590009</v>
      </c>
      <c r="Y56" s="4">
        <f>(W56/W$143)*100</f>
        <v>27.104294666769981</v>
      </c>
      <c r="Z56" s="4">
        <v>10.041916666666699</v>
      </c>
      <c r="AA56" s="4">
        <v>505770.43949999497</v>
      </c>
      <c r="AB56" s="4">
        <v>12.321199999999999</v>
      </c>
      <c r="AC56" s="4">
        <v>109967.625000001</v>
      </c>
      <c r="AD56" s="4">
        <v>0.217425963266487</v>
      </c>
      <c r="AE56" s="4">
        <f>(AD56/AD$136)*100</f>
        <v>34.932393811494165</v>
      </c>
      <c r="AF56" s="4">
        <f>(AD56/AD$143)*100</f>
        <v>37.747741419030362</v>
      </c>
      <c r="AG56" s="4">
        <v>10.041916666666699</v>
      </c>
      <c r="AH56" s="4">
        <v>505770.43949999497</v>
      </c>
      <c r="AI56" s="4">
        <v>12.716900000000001</v>
      </c>
      <c r="AJ56" s="4">
        <v>97202.621444580203</v>
      </c>
      <c r="AK56" s="4">
        <v>0.169248488124733</v>
      </c>
      <c r="AL56" s="4">
        <f>(AK56/AK$136)*100</f>
        <v>29.987553301397579</v>
      </c>
      <c r="AM56" s="4">
        <f>(AK56/AK$143)*100</f>
        <v>31.428898108395607</v>
      </c>
      <c r="AN56" s="4">
        <v>14.458966666666701</v>
      </c>
      <c r="AO56" s="4">
        <v>574318.99405177496</v>
      </c>
      <c r="AP56" s="4">
        <v>14.4024</v>
      </c>
      <c r="AQ56" s="4">
        <v>107645.59826199499</v>
      </c>
      <c r="AR56" s="4">
        <v>0.18743172239971401</v>
      </c>
      <c r="AS56" s="4">
        <f>(AR56/AR$136)*100</f>
        <v>35.55706070483042</v>
      </c>
      <c r="AT56" s="4">
        <f>(AR56/AR$143)*100</f>
        <v>39.909834735423601</v>
      </c>
      <c r="AU56" s="4">
        <v>14.458966666666701</v>
      </c>
      <c r="AV56" s="4">
        <v>574318.99405177496</v>
      </c>
      <c r="AW56" s="4">
        <v>4.98515</v>
      </c>
      <c r="AX56" s="4">
        <v>2003.0887248373199</v>
      </c>
      <c r="AY56" s="4">
        <v>3.2298750443577901E-3</v>
      </c>
      <c r="AZ56" s="4">
        <v>1.3304033022767501</v>
      </c>
      <c r="BA56" s="4" t="str">
        <f>IF(AZ56&lt;AZ$35,"LOW",IF(AZ56&gt;AZ$36,"HIGH",AZ56))</f>
        <v>LOW</v>
      </c>
      <c r="BB56" s="4">
        <f>(AZ56/R56)*100</f>
        <v>9.908252492388403</v>
      </c>
      <c r="BC56" s="4">
        <f>(AZ56/Y56)*100</f>
        <v>4.9084594107067181</v>
      </c>
      <c r="BD56" s="4" t="s">
        <v>57</v>
      </c>
      <c r="BE56" s="4"/>
      <c r="BF56" s="4"/>
      <c r="BG56" s="4"/>
      <c r="BH56" s="4"/>
      <c r="BI56" s="4"/>
      <c r="BJ56" s="4"/>
      <c r="BK56" s="4">
        <v>4.9554499999999999</v>
      </c>
      <c r="BL56" s="4">
        <v>620175.30007437197</v>
      </c>
      <c r="BM56" s="4">
        <v>6.0371499999999996</v>
      </c>
      <c r="BN56" s="4">
        <v>781.65839937927899</v>
      </c>
      <c r="BO56" s="4">
        <v>1.26038299056015E-3</v>
      </c>
      <c r="BP56" s="4">
        <v>6.87530866818198E-2</v>
      </c>
      <c r="BQ56" s="4" t="str">
        <f>IF(BP56&lt;BP$35,"LOW",IF(BP56&gt;BP$36,"HIGH",BP56))</f>
        <v>LOW</v>
      </c>
      <c r="BR56" s="4">
        <f>(BP56/R56)*100</f>
        <v>0.5120424320269984</v>
      </c>
      <c r="BS56" s="4">
        <f>(BP56/Y56)*100</f>
        <v>0.25366122796071677</v>
      </c>
      <c r="BT56" s="4" t="s">
        <v>57</v>
      </c>
      <c r="BU56" s="4"/>
      <c r="BV56" s="4"/>
      <c r="BW56" s="4"/>
      <c r="BX56" s="4"/>
      <c r="BY56" s="4"/>
      <c r="BZ56" s="4"/>
      <c r="CA56" s="4">
        <v>4.9554499999999999</v>
      </c>
      <c r="CB56" s="4">
        <v>620175.30007437197</v>
      </c>
      <c r="CC56" s="4">
        <v>6.1831833333333304</v>
      </c>
      <c r="CD56" s="4">
        <v>386.22771429148497</v>
      </c>
      <c r="CE56" s="4">
        <v>6.2277184248577401E-4</v>
      </c>
      <c r="CF56" s="4">
        <v>1.3278252301673099</v>
      </c>
      <c r="CG56" s="4" t="str">
        <f>IF(CF56&lt;CF$35,"LOW",IF(CF56&gt;CF$36,"HIGH",CF56))</f>
        <v>LOW</v>
      </c>
      <c r="CH56" s="4">
        <f>(CF56/R56)*100</f>
        <v>9.8890521571515588</v>
      </c>
      <c r="CI56" s="4">
        <f>(CF56/Y56)*100</f>
        <v>4.8989477368515741</v>
      </c>
      <c r="CJ56" s="4" t="s">
        <v>57</v>
      </c>
      <c r="CK56" s="4"/>
      <c r="CL56" s="4"/>
      <c r="CM56" s="4"/>
      <c r="CN56" s="4"/>
      <c r="CO56" s="4"/>
      <c r="CP56" s="4"/>
      <c r="CQ56" s="4">
        <v>4.9554499999999999</v>
      </c>
      <c r="CR56" s="4">
        <v>620175.30007437197</v>
      </c>
      <c r="CS56" s="4">
        <v>7.4307666666666696</v>
      </c>
      <c r="CT56" s="4">
        <v>300.23574212968703</v>
      </c>
      <c r="CU56" s="4">
        <v>9.3288726028065399E-4</v>
      </c>
      <c r="CV56" s="4">
        <v>0.71130722738509899</v>
      </c>
      <c r="CW56" s="4" t="str">
        <f>IF(CV56&lt;CV$35,"LOW",IF(CV56&gt;CV$36,"HIGH",CV56))</f>
        <v>LOW</v>
      </c>
      <c r="CX56" s="4">
        <f>(CV56/R56)*100</f>
        <v>5.2975000862754991</v>
      </c>
      <c r="CY56" s="4">
        <f>(CV56/Y56)*100</f>
        <v>2.6243340257703354</v>
      </c>
      <c r="CZ56" s="4" t="s">
        <v>57</v>
      </c>
      <c r="DA56" s="4"/>
      <c r="DB56" s="4"/>
      <c r="DC56" s="4"/>
      <c r="DD56" s="4"/>
      <c r="DE56" s="4"/>
      <c r="DF56" s="4"/>
      <c r="DG56" s="4">
        <v>7.6575833333333296</v>
      </c>
      <c r="DH56" s="4">
        <v>321834.96861063602</v>
      </c>
      <c r="DI56" s="4">
        <v>7.7084999999999999</v>
      </c>
      <c r="DJ56" s="4">
        <v>338.650882635752</v>
      </c>
      <c r="DK56" s="4">
        <v>1.0522501147023E-3</v>
      </c>
      <c r="DL56" s="4">
        <v>0</v>
      </c>
      <c r="DM56" s="4" t="str">
        <f>IF(DL56&lt;DL$35,"LOW",IF(DL56&gt;DL$36,"HIGH",DL56))</f>
        <v>LOW</v>
      </c>
      <c r="DN56" s="4">
        <f>(DL56/R56)*100</f>
        <v>0</v>
      </c>
      <c r="DO56" s="4">
        <f>(DL56/Y56)*100</f>
        <v>0</v>
      </c>
      <c r="DP56" s="4" t="s">
        <v>57</v>
      </c>
      <c r="DQ56" s="4"/>
      <c r="DR56" s="4"/>
      <c r="DS56" s="4"/>
      <c r="DT56" s="4"/>
      <c r="DU56" s="4"/>
      <c r="DV56" s="4"/>
      <c r="DW56" s="4">
        <v>7.6575833333333296</v>
      </c>
      <c r="DX56" s="4">
        <v>321834.96861063602</v>
      </c>
      <c r="DY56" s="4">
        <v>8.5509666666666693</v>
      </c>
      <c r="DZ56" s="4">
        <v>283.02800000000099</v>
      </c>
      <c r="EA56" s="4">
        <v>8.7941966412734805E-4</v>
      </c>
      <c r="EB56" s="4">
        <v>0</v>
      </c>
      <c r="EC56" s="4" t="str">
        <f>IF(EB56&lt;EB$35,"LOW",IF(EB56&gt;EB$36,"HIGH",EB56))</f>
        <v>LOW</v>
      </c>
      <c r="ED56" s="4">
        <f>(EB56/Y56)*100</f>
        <v>0</v>
      </c>
      <c r="EE56" s="4" t="s">
        <v>57</v>
      </c>
      <c r="EF56" s="4"/>
      <c r="EG56" s="4"/>
      <c r="EH56" s="4"/>
      <c r="EI56" s="4"/>
      <c r="EJ56" s="4"/>
      <c r="EK56" s="4"/>
      <c r="EL56" s="4">
        <v>7.6575833333333296</v>
      </c>
      <c r="EM56" s="4">
        <v>321834.96861063602</v>
      </c>
      <c r="EN56" s="4">
        <v>8.7083499999999994</v>
      </c>
      <c r="EO56" s="4">
        <v>0</v>
      </c>
      <c r="EP56" s="4">
        <v>0</v>
      </c>
      <c r="EQ56" s="4">
        <v>0</v>
      </c>
      <c r="ER56" s="4" t="str">
        <f>IF(EQ56&lt;EQ$35,"LOW",IF(EQ56&gt;EQ$36,"HIGH",EQ56))</f>
        <v>LOW</v>
      </c>
      <c r="ES56" s="4">
        <f>(EQ56/Y56)*100</f>
        <v>0</v>
      </c>
      <c r="ET56" s="4" t="s">
        <v>57</v>
      </c>
      <c r="EU56" s="4"/>
      <c r="EV56" s="4"/>
      <c r="EW56" s="4"/>
      <c r="EX56" s="4"/>
      <c r="EY56" s="4"/>
      <c r="EZ56" s="4"/>
      <c r="FA56" s="4">
        <v>10.041916666666699</v>
      </c>
      <c r="FB56" s="4">
        <v>505770.43949999497</v>
      </c>
      <c r="FC56" s="4">
        <v>9.8751499999999997</v>
      </c>
      <c r="FD56" s="4">
        <v>341.92790924717002</v>
      </c>
      <c r="FE56" s="4">
        <v>6.7605356609057798E-4</v>
      </c>
      <c r="FF56" s="4">
        <v>8.00387790928235</v>
      </c>
      <c r="FG56" s="4">
        <f>IF(FF56&lt;FF$35,"LOW",IF(FF56&gt;FF$36,"HIGH",FF56))</f>
        <v>8.00387790928235</v>
      </c>
      <c r="FH56" s="4">
        <f>(FF56/Y56)*100</f>
        <v>29.529925082666509</v>
      </c>
      <c r="FI56" s="4" t="s">
        <v>57</v>
      </c>
      <c r="FJ56" s="4"/>
      <c r="FK56" s="4"/>
      <c r="FL56" s="4"/>
      <c r="FM56" s="4"/>
      <c r="FN56" s="4"/>
      <c r="FO56" s="4"/>
      <c r="FP56" s="4">
        <v>10.041916666666699</v>
      </c>
      <c r="FQ56" s="4">
        <v>505770.43949999497</v>
      </c>
      <c r="FR56" s="4">
        <v>10.0789833333333</v>
      </c>
      <c r="FS56" s="4">
        <v>2381.9684102254901</v>
      </c>
      <c r="FT56" s="4">
        <v>4.7095840804383497E-3</v>
      </c>
      <c r="FU56" s="4">
        <v>4.8208579869308599</v>
      </c>
      <c r="FV56" s="4">
        <f>IF(FU56&lt;FU$35,"LOW",IF(FU56&gt;FU$36,"HIGH",FU56))</f>
        <v>4.8208579869308599</v>
      </c>
      <c r="FW56" s="4">
        <f>(FU56/Y56)*100</f>
        <v>17.786325179091484</v>
      </c>
      <c r="FX56" s="4" t="s">
        <v>57</v>
      </c>
      <c r="FY56" s="4"/>
      <c r="FZ56" s="4"/>
      <c r="GA56" s="4"/>
      <c r="GB56" s="4"/>
      <c r="GC56" s="4"/>
      <c r="GD56" s="4"/>
      <c r="GE56" s="4">
        <v>10.041916666666699</v>
      </c>
      <c r="GF56" s="4">
        <v>505770.43949999497</v>
      </c>
      <c r="GG56" s="4">
        <v>10.162366666666699</v>
      </c>
      <c r="GH56" s="4">
        <v>695.67653013699601</v>
      </c>
      <c r="GI56" s="4">
        <v>1.3754788255809099E-3</v>
      </c>
      <c r="GJ56" s="4">
        <v>2.2015460667573801</v>
      </c>
      <c r="GK56" s="4" t="str">
        <f>IF(GJ56&lt;GJ$35,"LOW",IF(GJ56&gt;GJ$36,"HIGH",GJ56))</f>
        <v>LOW</v>
      </c>
      <c r="GL56" s="4">
        <f>(GJ56/Y56)*100</f>
        <v>8.1224990128833277</v>
      </c>
      <c r="GM56" s="4" t="s">
        <v>57</v>
      </c>
      <c r="GN56" s="4"/>
      <c r="GO56" s="4"/>
      <c r="GP56" s="4"/>
      <c r="GQ56" s="4"/>
      <c r="GR56" s="4"/>
      <c r="GS56" s="4"/>
      <c r="GT56" s="4">
        <v>10.041916666666699</v>
      </c>
      <c r="GU56" s="4">
        <v>505770.43949999497</v>
      </c>
      <c r="GV56" s="4">
        <v>12.001533333333301</v>
      </c>
      <c r="GW56" s="4">
        <v>1271.5264999999899</v>
      </c>
      <c r="GX56" s="4">
        <v>2.2139725712873801E-3</v>
      </c>
      <c r="GY56" s="4">
        <v>1.16231497613924</v>
      </c>
      <c r="GZ56" s="4" t="str">
        <f>IF(GY56&lt;GY$35,"LOW",IF(GY56&gt;GY$36,"HIGH",GY56))</f>
        <v>LOW</v>
      </c>
      <c r="HA56" s="4">
        <f>(GY56/AF56)*100</f>
        <v>3.0791642955179932</v>
      </c>
      <c r="HB56" s="4" t="s">
        <v>57</v>
      </c>
      <c r="HC56" s="4"/>
      <c r="HD56" s="4"/>
      <c r="HE56" s="4"/>
      <c r="HF56" s="4"/>
      <c r="HG56" s="4"/>
      <c r="HH56" s="4"/>
      <c r="HI56" s="4">
        <v>14.458966666666701</v>
      </c>
      <c r="HJ56" s="4">
        <v>574318.99405177496</v>
      </c>
      <c r="HK56" s="4">
        <v>12.348983333333299</v>
      </c>
      <c r="HL56" s="4">
        <v>1400.9485</v>
      </c>
      <c r="HM56" s="4">
        <v>2.4393212039121701E-3</v>
      </c>
      <c r="HN56" s="4">
        <v>3.2332113208526398</v>
      </c>
      <c r="HO56" s="4" t="str">
        <f>IF(HN56&lt;HN$35,"LOW",IF(HN56&gt;HN$36,"HIGH",HN56))</f>
        <v>LOW</v>
      </c>
      <c r="HP56" s="4">
        <f>(HN56/AF56)*100</f>
        <v>8.5653106631238867</v>
      </c>
      <c r="HQ56" s="4" t="s">
        <v>57</v>
      </c>
      <c r="HR56" s="4"/>
      <c r="HS56" s="4"/>
      <c r="HT56" s="4"/>
      <c r="HU56" s="4"/>
      <c r="HV56" s="4"/>
      <c r="HW56" s="4"/>
      <c r="HX56" s="4">
        <v>14.458966666666701</v>
      </c>
      <c r="HY56" s="4">
        <v>574318.99405177496</v>
      </c>
      <c r="HZ56" s="4" t="s">
        <v>57</v>
      </c>
      <c r="IA56" s="4" t="s">
        <v>57</v>
      </c>
      <c r="IB56" s="4" t="s">
        <v>57</v>
      </c>
      <c r="IC56" s="4" t="s">
        <v>57</v>
      </c>
      <c r="ID56" s="4" t="s">
        <v>57</v>
      </c>
      <c r="IE56" s="4" t="s">
        <v>57</v>
      </c>
      <c r="IF56" s="4">
        <v>10.041916666666699</v>
      </c>
      <c r="IG56" s="4">
        <v>505770.43949999497</v>
      </c>
      <c r="IH56" s="4">
        <v>14.451416666666701</v>
      </c>
      <c r="II56" s="4">
        <v>2681.5368990860802</v>
      </c>
      <c r="IJ56" s="4">
        <v>4.66907228710659E-3</v>
      </c>
      <c r="IK56" s="4">
        <v>2.4722101284342899</v>
      </c>
      <c r="IL56" s="4">
        <f>IF(IK56&lt;IK$35,"LOW",IF(IK56&gt;IK$36,"HIGH",IK56))</f>
        <v>2.4722101284342899</v>
      </c>
      <c r="IM56" s="4">
        <f>(IK56/AT56)*100</f>
        <v>6.1944885134790573</v>
      </c>
      <c r="IN56" s="4" t="s">
        <v>57</v>
      </c>
      <c r="IO56" s="4"/>
      <c r="IP56" s="4"/>
      <c r="IQ56" s="4"/>
      <c r="IR56" s="4"/>
      <c r="IS56" s="4"/>
      <c r="IT56" s="4"/>
      <c r="IU56" s="4">
        <v>14.458966666666701</v>
      </c>
      <c r="IV56" s="4">
        <v>574318.99405177496</v>
      </c>
      <c r="IW56" s="4">
        <v>14.5079833333333</v>
      </c>
      <c r="IX56" s="4">
        <v>1445.7132747416299</v>
      </c>
      <c r="IY56" s="4">
        <v>2.5172652997983501E-3</v>
      </c>
      <c r="IZ56" s="4">
        <v>1.0127668027358201</v>
      </c>
      <c r="JA56" s="4" t="str">
        <f>IF(IZ56&lt;IZ$35,"LOW",IF(IZ56&gt;IZ$36,"HIGH",IZ56))</f>
        <v>LOW</v>
      </c>
      <c r="JB56" s="4">
        <f>(IZ56/AT56)*100</f>
        <v>2.5376371750216684</v>
      </c>
      <c r="JC56" s="4" t="s">
        <v>57</v>
      </c>
      <c r="JD56" s="4"/>
      <c r="JE56" s="4"/>
      <c r="JF56" s="4"/>
      <c r="JG56" s="4"/>
      <c r="JH56" s="4"/>
      <c r="JI56" s="4"/>
      <c r="JJ56" s="4">
        <v>14.458966666666701</v>
      </c>
      <c r="JK56" s="4">
        <v>574318.99405177496</v>
      </c>
      <c r="JL56" s="4">
        <v>16.5139833333333</v>
      </c>
      <c r="JM56" s="4">
        <v>2736.0457606495502</v>
      </c>
      <c r="JN56" s="4">
        <v>5.2774148700514504E-3</v>
      </c>
      <c r="JO56" s="4">
        <v>2.1942919058297901</v>
      </c>
      <c r="JP56" s="4">
        <f>IF(JO56&lt;JO$35,"LOW",IF(JO56&gt;JO$36,"HIGH",JO56))</f>
        <v>2.1942919058297901</v>
      </c>
      <c r="JQ56" s="4">
        <f>(JO56/AM56)*100</f>
        <v>6.9817653112172851</v>
      </c>
      <c r="JR56" s="4" t="s">
        <v>57</v>
      </c>
      <c r="JS56" s="4"/>
      <c r="JT56" s="4"/>
      <c r="JU56" s="4"/>
      <c r="JV56" s="4"/>
      <c r="JW56" s="4"/>
      <c r="JX56" s="4"/>
      <c r="JY56" s="4">
        <v>17.1399166666667</v>
      </c>
      <c r="JZ56" s="4">
        <v>518444.319429236</v>
      </c>
      <c r="KA56" s="4">
        <v>17.030566666666701</v>
      </c>
      <c r="KB56" s="4">
        <v>852.07277886244901</v>
      </c>
      <c r="KC56" s="4">
        <v>1.6435184009741101E-3</v>
      </c>
      <c r="KD56" s="4">
        <v>2.5401575826762302</v>
      </c>
      <c r="KE56" s="4">
        <f>IF(KD56&lt;KD$35,"LOW",IF(KD56&gt;KD$36,"HIGH",KD56))</f>
        <v>2.5401575826762302</v>
      </c>
      <c r="KF56" s="4">
        <f>(KD56/AM56)*100</f>
        <v>8.0822355715922392</v>
      </c>
      <c r="KG56" s="4" t="s">
        <v>57</v>
      </c>
      <c r="KH56" s="4"/>
      <c r="KI56" s="4"/>
      <c r="KJ56" s="4"/>
      <c r="KK56" s="4"/>
      <c r="KL56" s="4"/>
      <c r="KM56" s="4"/>
      <c r="KN56" s="4">
        <v>17.1399166666667</v>
      </c>
      <c r="KO56" s="4">
        <v>518444.319429236</v>
      </c>
      <c r="KP56" s="4">
        <v>18.976233333333301</v>
      </c>
      <c r="KQ56" s="4">
        <v>2133.4449999999802</v>
      </c>
      <c r="KR56" s="4">
        <v>4.1150899335703596E-3</v>
      </c>
      <c r="KS56" s="4">
        <v>2.3781376795744298</v>
      </c>
      <c r="KT56" s="4">
        <f>IF(KS56&lt;KS$35,"LOW",IF(KS56&gt;KS$36,"HIGH",KS56))</f>
        <v>2.3781376795744298</v>
      </c>
      <c r="KU56" s="4">
        <f>(KS56/AM56)*100</f>
        <v>7.5667230565081676</v>
      </c>
      <c r="KV56" s="4" t="s">
        <v>57</v>
      </c>
      <c r="KW56" s="4"/>
      <c r="KX56" s="4"/>
      <c r="KY56" s="4"/>
      <c r="KZ56" s="4"/>
      <c r="LA56" s="4"/>
      <c r="LB56" s="4"/>
      <c r="LC56" s="4">
        <v>17.1399166666667</v>
      </c>
      <c r="LD56" s="4">
        <v>518444.319429236</v>
      </c>
      <c r="LE56" s="4">
        <v>19.383466666666699</v>
      </c>
      <c r="LF56" s="4">
        <v>1912.49350000001</v>
      </c>
      <c r="LG56" s="4">
        <v>3.6889081977125502E-3</v>
      </c>
      <c r="LH56" s="4">
        <v>2.0822069754035901</v>
      </c>
      <c r="LI56" s="4">
        <f>IF(LH56&lt;LH$35,"LOW",IF(LH56&gt;LH$36,"HIGH",LH56))</f>
        <v>2.0822069754035901</v>
      </c>
      <c r="LJ56" s="4">
        <f>(LH56/AM56)*100</f>
        <v>6.6251351486209753</v>
      </c>
      <c r="LK56" s="4" t="s">
        <v>57</v>
      </c>
      <c r="LL56" s="4"/>
      <c r="LM56" s="4"/>
      <c r="LN56" s="4"/>
      <c r="LO56" s="4"/>
      <c r="LP56" s="4"/>
      <c r="LQ56" s="4"/>
      <c r="LR56" s="4">
        <v>17.1399166666667</v>
      </c>
      <c r="LS56" s="4">
        <v>518444.319429236</v>
      </c>
    </row>
    <row r="57" spans="1:331" x14ac:dyDescent="0.2">
      <c r="A57" s="2"/>
      <c r="B57" s="2"/>
      <c r="C57" s="2" t="s">
        <v>88</v>
      </c>
      <c r="D57" s="2" t="s">
        <v>61</v>
      </c>
      <c r="E57" s="2" t="s">
        <v>106</v>
      </c>
      <c r="F57" s="2" t="s">
        <v>57</v>
      </c>
      <c r="G57" s="4">
        <v>3.9903666666666702</v>
      </c>
      <c r="H57" s="4">
        <v>4735.0202183388401</v>
      </c>
      <c r="I57" s="4">
        <v>7.7227448489891404E-3</v>
      </c>
      <c r="J57" s="4">
        <f>(I57/I$136)*100</f>
        <v>9.6670554963504838</v>
      </c>
      <c r="K57" s="4">
        <f>(I57/I$143)*100</f>
        <v>9.7970356189803489</v>
      </c>
      <c r="L57" s="4">
        <v>4.9458333333333302</v>
      </c>
      <c r="M57" s="4">
        <v>613126.590471084</v>
      </c>
      <c r="N57" s="4">
        <v>6.6533833333333297</v>
      </c>
      <c r="O57" s="4">
        <v>17846.2565</v>
      </c>
      <c r="P57" s="4">
        <v>3.7157785379850101E-2</v>
      </c>
      <c r="Q57" s="4">
        <f>(P57/P$136)*100</f>
        <v>6.0527285654057161</v>
      </c>
      <c r="R57" s="4">
        <f>(P57/P$143)*100</f>
        <v>6.4545336506130315</v>
      </c>
      <c r="S57" s="4">
        <v>10.042199999999999</v>
      </c>
      <c r="T57" s="4">
        <v>480283.10399999499</v>
      </c>
      <c r="U57" s="4">
        <v>10.130233333333299</v>
      </c>
      <c r="V57" s="4">
        <v>44074.224061308603</v>
      </c>
      <c r="W57" s="4">
        <v>9.1767175847412494E-2</v>
      </c>
      <c r="X57" s="4">
        <f>(W57/W$136)*100</f>
        <v>15.238474650554654</v>
      </c>
      <c r="Y57" s="4">
        <f>(W57/W$143)*100</f>
        <v>16.021033963876469</v>
      </c>
      <c r="Z57" s="4">
        <v>10.042199999999999</v>
      </c>
      <c r="AA57" s="4">
        <v>480283.10399999499</v>
      </c>
      <c r="AB57" s="4">
        <v>12.321483333333299</v>
      </c>
      <c r="AC57" s="4">
        <v>65453.242500000997</v>
      </c>
      <c r="AD57" s="4">
        <v>0.136280543610382</v>
      </c>
      <c r="AE57" s="4">
        <f>(AD57/AD$136)*100</f>
        <v>21.895295054563277</v>
      </c>
      <c r="AF57" s="4">
        <f>(AD57/AD$143)*100</f>
        <v>23.65992838833386</v>
      </c>
      <c r="AG57" s="4">
        <v>10.042199999999999</v>
      </c>
      <c r="AH57" s="4">
        <v>480283.10399999499</v>
      </c>
      <c r="AI57" s="4">
        <v>12.713416666666699</v>
      </c>
      <c r="AJ57" s="4">
        <v>49687.221703086601</v>
      </c>
      <c r="AK57" s="4">
        <v>8.91817393128643E-2</v>
      </c>
      <c r="AL57" s="4">
        <f>(AK57/AK$136)*100</f>
        <v>15.801276518257119</v>
      </c>
      <c r="AM57" s="4">
        <f>(AK57/AK$143)*100</f>
        <v>16.560761215945618</v>
      </c>
      <c r="AN57" s="4">
        <v>14.4554666666667</v>
      </c>
      <c r="AO57" s="4">
        <v>557145.69020430895</v>
      </c>
      <c r="AP57" s="4">
        <v>14.3989166666667</v>
      </c>
      <c r="AQ57" s="4">
        <v>55296.233318738698</v>
      </c>
      <c r="AR57" s="4">
        <v>9.92491448663297E-2</v>
      </c>
      <c r="AS57" s="4">
        <f>(AR57/AR$136)*100</f>
        <v>18.828231548705961</v>
      </c>
      <c r="AT57" s="4">
        <f>(AR57/AR$143)*100</f>
        <v>21.133119402275618</v>
      </c>
      <c r="AU57" s="4">
        <v>14.4554666666667</v>
      </c>
      <c r="AV57" s="4">
        <v>557145.69020430895</v>
      </c>
      <c r="AW57" s="4">
        <v>4.9755333333333303</v>
      </c>
      <c r="AX57" s="4">
        <v>789.823766340362</v>
      </c>
      <c r="AY57" s="4">
        <v>1.2881903649514101E-3</v>
      </c>
      <c r="AZ57" s="4">
        <v>0</v>
      </c>
      <c r="BA57" s="4" t="str">
        <f>IF(AZ57&lt;AZ$35,"LOW",IF(AZ57&gt;AZ$36,"HIGH",AZ57))</f>
        <v>LOW</v>
      </c>
      <c r="BB57" s="4">
        <f>(AZ57/R57)*100</f>
        <v>0</v>
      </c>
      <c r="BC57" s="4">
        <f>(AZ57/Y57)*100</f>
        <v>0</v>
      </c>
      <c r="BD57" s="4" t="s">
        <v>57</v>
      </c>
      <c r="BE57" s="4"/>
      <c r="BF57" s="4"/>
      <c r="BG57" s="4"/>
      <c r="BH57" s="4"/>
      <c r="BI57" s="4"/>
      <c r="BJ57" s="4"/>
      <c r="BK57" s="4">
        <v>4.9458333333333302</v>
      </c>
      <c r="BL57" s="4">
        <v>613126.590471084</v>
      </c>
      <c r="BM57" s="4">
        <v>6.0399166666666702</v>
      </c>
      <c r="BN57" s="4">
        <v>262.59785753424597</v>
      </c>
      <c r="BO57" s="4">
        <v>4.2829305010647903E-4</v>
      </c>
      <c r="BP57" s="4">
        <v>0</v>
      </c>
      <c r="BQ57" s="4" t="str">
        <f>IF(BP57&lt;BP$35,"LOW",IF(BP57&gt;BP$36,"HIGH",BP57))</f>
        <v>LOW</v>
      </c>
      <c r="BR57" s="4">
        <f>(BP57/R57)*100</f>
        <v>0</v>
      </c>
      <c r="BS57" s="4">
        <f>(BP57/Y57)*100</f>
        <v>0</v>
      </c>
      <c r="BT57" s="4" t="s">
        <v>57</v>
      </c>
      <c r="BU57" s="4"/>
      <c r="BV57" s="4"/>
      <c r="BW57" s="4"/>
      <c r="BX57" s="4"/>
      <c r="BY57" s="4"/>
      <c r="BZ57" s="4"/>
      <c r="CA57" s="4">
        <v>4.9458333333333302</v>
      </c>
      <c r="CB57" s="4">
        <v>613126.590471084</v>
      </c>
      <c r="CC57" s="4">
        <v>6.181</v>
      </c>
      <c r="CD57" s="4">
        <v>106.1845</v>
      </c>
      <c r="CE57" s="4">
        <v>1.73185279598484E-4</v>
      </c>
      <c r="CF57" s="4">
        <v>0.439559043079772</v>
      </c>
      <c r="CG57" s="4" t="str">
        <f>IF(CF57&lt;CF$35,"LOW",IF(CF57&gt;CF$36,"HIGH",CF57))</f>
        <v>LOW</v>
      </c>
      <c r="CH57" s="4">
        <f>(CF57/R57)*100</f>
        <v>6.8100821356477717</v>
      </c>
      <c r="CI57" s="4">
        <f>(CF57/Y57)*100</f>
        <v>2.7436371714264549</v>
      </c>
      <c r="CJ57" s="4" t="s">
        <v>57</v>
      </c>
      <c r="CK57" s="4"/>
      <c r="CL57" s="4"/>
      <c r="CM57" s="4"/>
      <c r="CN57" s="4"/>
      <c r="CO57" s="4"/>
      <c r="CP57" s="4"/>
      <c r="CQ57" s="4">
        <v>4.9458333333333302</v>
      </c>
      <c r="CR57" s="4">
        <v>613126.590471084</v>
      </c>
      <c r="CS57" s="4">
        <v>7.4310499999999999</v>
      </c>
      <c r="CT57" s="4">
        <v>114.446500000001</v>
      </c>
      <c r="CU57" s="4">
        <v>3.7452667259638302E-4</v>
      </c>
      <c r="CV57" s="4">
        <v>0.19835345114226899</v>
      </c>
      <c r="CW57" s="4" t="str">
        <f>IF(CV57&lt;CV$35,"LOW",IF(CV57&gt;CV$36,"HIGH",CV57))</f>
        <v>LOW</v>
      </c>
      <c r="CX57" s="4">
        <f>(CV57/R57)*100</f>
        <v>3.0730872574106107</v>
      </c>
      <c r="CY57" s="4">
        <f>(CV57/Y57)*100</f>
        <v>1.2380814595956025</v>
      </c>
      <c r="CZ57" s="4" t="s">
        <v>57</v>
      </c>
      <c r="DA57" s="4"/>
      <c r="DB57" s="4"/>
      <c r="DC57" s="4"/>
      <c r="DD57" s="4"/>
      <c r="DE57" s="4"/>
      <c r="DF57" s="4"/>
      <c r="DG57" s="4">
        <v>7.6578666666666697</v>
      </c>
      <c r="DH57" s="4">
        <v>305576.36711587902</v>
      </c>
      <c r="DI57" s="4">
        <v>7.7087833333333302</v>
      </c>
      <c r="DJ57" s="4">
        <v>200.60829750092901</v>
      </c>
      <c r="DK57" s="4">
        <v>6.5649153236007696E-4</v>
      </c>
      <c r="DL57" s="4">
        <v>0</v>
      </c>
      <c r="DM57" s="4" t="str">
        <f>IF(DL57&lt;DL$35,"LOW",IF(DL57&gt;DL$36,"HIGH",DL57))</f>
        <v>LOW</v>
      </c>
      <c r="DN57" s="4">
        <f>(DL57/R57)*100</f>
        <v>0</v>
      </c>
      <c r="DO57" s="4">
        <f>(DL57/Y57)*100</f>
        <v>0</v>
      </c>
      <c r="DP57" s="4" t="s">
        <v>57</v>
      </c>
      <c r="DQ57" s="4"/>
      <c r="DR57" s="4"/>
      <c r="DS57" s="4"/>
      <c r="DT57" s="4"/>
      <c r="DU57" s="4"/>
      <c r="DV57" s="4"/>
      <c r="DW57" s="4">
        <v>7.6578666666666697</v>
      </c>
      <c r="DX57" s="4">
        <v>305576.36711587902</v>
      </c>
      <c r="DY57" s="4">
        <v>8.5512499999999996</v>
      </c>
      <c r="DZ57" s="4">
        <v>292.51207336587902</v>
      </c>
      <c r="EA57" s="4">
        <v>9.5724704147344799E-4</v>
      </c>
      <c r="EB57" s="4">
        <v>0</v>
      </c>
      <c r="EC57" s="4" t="str">
        <f>IF(EB57&lt;EB$35,"LOW",IF(EB57&gt;EB$36,"HIGH",EB57))</f>
        <v>LOW</v>
      </c>
      <c r="ED57" s="4">
        <f>(EB57/Y57)*100</f>
        <v>0</v>
      </c>
      <c r="EE57" s="4" t="s">
        <v>57</v>
      </c>
      <c r="EF57" s="4"/>
      <c r="EG57" s="4"/>
      <c r="EH57" s="4"/>
      <c r="EI57" s="4"/>
      <c r="EJ57" s="4"/>
      <c r="EK57" s="4"/>
      <c r="EL57" s="4">
        <v>7.6578666666666697</v>
      </c>
      <c r="EM57" s="4">
        <v>305576.36711587902</v>
      </c>
      <c r="EN57" s="4">
        <v>8.72715</v>
      </c>
      <c r="EO57" s="4">
        <v>0</v>
      </c>
      <c r="EP57" s="4">
        <v>0</v>
      </c>
      <c r="EQ57" s="4">
        <v>0</v>
      </c>
      <c r="ER57" s="4" t="str">
        <f>IF(EQ57&lt;EQ$35,"LOW",IF(EQ57&gt;EQ$36,"HIGH",EQ57))</f>
        <v>LOW</v>
      </c>
      <c r="ES57" s="4">
        <f>(EQ57/Y57)*100</f>
        <v>0</v>
      </c>
      <c r="ET57" s="4" t="s">
        <v>57</v>
      </c>
      <c r="EU57" s="4"/>
      <c r="EV57" s="4"/>
      <c r="EW57" s="4"/>
      <c r="EX57" s="4"/>
      <c r="EY57" s="4"/>
      <c r="EZ57" s="4"/>
      <c r="FA57" s="4">
        <v>10.042199999999999</v>
      </c>
      <c r="FB57" s="4">
        <v>480283.10399999499</v>
      </c>
      <c r="FC57" s="4">
        <v>9.87543333333333</v>
      </c>
      <c r="FD57" s="4">
        <v>339.108938688156</v>
      </c>
      <c r="FE57" s="4">
        <v>7.0606052110498501E-4</v>
      </c>
      <c r="FF57" s="4">
        <v>8.9081898147413305</v>
      </c>
      <c r="FG57" s="4">
        <f>IF(FF57&lt;FF$35,"LOW",IF(FF57&gt;FF$36,"HIGH",FF57))</f>
        <v>8.9081898147413305</v>
      </c>
      <c r="FH57" s="4">
        <f>(FF57/Y57)*100</f>
        <v>55.603089256455796</v>
      </c>
      <c r="FI57" s="4" t="s">
        <v>57</v>
      </c>
      <c r="FJ57" s="4"/>
      <c r="FK57" s="4"/>
      <c r="FL57" s="4"/>
      <c r="FM57" s="4"/>
      <c r="FN57" s="4"/>
      <c r="FO57" s="4"/>
      <c r="FP57" s="4">
        <v>10.042199999999999</v>
      </c>
      <c r="FQ57" s="4">
        <v>480283.10399999499</v>
      </c>
      <c r="FR57" s="4">
        <v>10.079266666666699</v>
      </c>
      <c r="FS57" s="4">
        <v>1814.72538079635</v>
      </c>
      <c r="FT57" s="4">
        <v>3.7784493472341001E-3</v>
      </c>
      <c r="FU57" s="4">
        <v>3.9261503578107999</v>
      </c>
      <c r="FV57" s="4">
        <f>IF(FU57&lt;FU$35,"LOW",IF(FU57&gt;FU$36,"HIGH",FU57))</f>
        <v>3.9261503578107999</v>
      </c>
      <c r="FW57" s="4">
        <f>(FU57/Y57)*100</f>
        <v>24.50622329784278</v>
      </c>
      <c r="FX57" s="4" t="s">
        <v>57</v>
      </c>
      <c r="FY57" s="4"/>
      <c r="FZ57" s="4"/>
      <c r="GA57" s="4"/>
      <c r="GB57" s="4"/>
      <c r="GC57" s="4"/>
      <c r="GD57" s="4"/>
      <c r="GE57" s="4">
        <v>10.042199999999999</v>
      </c>
      <c r="GF57" s="4">
        <v>480283.10399999499</v>
      </c>
      <c r="GG57" s="4">
        <v>10.162649999999999</v>
      </c>
      <c r="GH57" s="4">
        <v>605.14447609553804</v>
      </c>
      <c r="GI57" s="4">
        <v>1.25997452555721E-3</v>
      </c>
      <c r="GJ57" s="4">
        <v>2.0350405344393301</v>
      </c>
      <c r="GK57" s="4" t="str">
        <f>IF(GJ57&lt;GJ$35,"LOW",IF(GJ57&gt;GJ$36,"HIGH",GJ57))</f>
        <v>LOW</v>
      </c>
      <c r="GL57" s="4">
        <f>(GJ57/Y57)*100</f>
        <v>12.70230460173701</v>
      </c>
      <c r="GM57" s="4" t="s">
        <v>57</v>
      </c>
      <c r="GN57" s="4"/>
      <c r="GO57" s="4"/>
      <c r="GP57" s="4"/>
      <c r="GQ57" s="4"/>
      <c r="GR57" s="4"/>
      <c r="GS57" s="4"/>
      <c r="GT57" s="4">
        <v>10.042199999999999</v>
      </c>
      <c r="GU57" s="4">
        <v>480283.10399999499</v>
      </c>
      <c r="GV57" s="4">
        <v>12.0018166666667</v>
      </c>
      <c r="GW57" s="4">
        <v>1980.6062383799001</v>
      </c>
      <c r="GX57" s="4">
        <v>3.55491619733E-3</v>
      </c>
      <c r="GY57" s="4">
        <v>2.7173933041782301</v>
      </c>
      <c r="GZ57" s="4">
        <f>IF(GY57&lt;GY$35,"LOW",IF(GY57&gt;GY$36,"HIGH",GY57))</f>
        <v>2.7173933041782301</v>
      </c>
      <c r="HA57" s="4">
        <f>(GY57/AF57)*100</f>
        <v>11.485213562683947</v>
      </c>
      <c r="HB57" s="4" t="s">
        <v>57</v>
      </c>
      <c r="HC57" s="4"/>
      <c r="HD57" s="4"/>
      <c r="HE57" s="4"/>
      <c r="HF57" s="4"/>
      <c r="HG57" s="4"/>
      <c r="HH57" s="4"/>
      <c r="HI57" s="4">
        <v>14.4554666666667</v>
      </c>
      <c r="HJ57" s="4">
        <v>557145.69020430895</v>
      </c>
      <c r="HK57" s="4">
        <v>12.349266666666701</v>
      </c>
      <c r="HL57" s="4">
        <v>1954.05150000001</v>
      </c>
      <c r="HM57" s="4">
        <v>3.5072540887527001E-3</v>
      </c>
      <c r="HN57" s="4">
        <v>4.28783257702512</v>
      </c>
      <c r="HO57" s="4">
        <f>IF(HN57&lt;HN$35,"LOW",IF(HN57&gt;HN$36,"HIGH",HN57))</f>
        <v>4.28783257702512</v>
      </c>
      <c r="HP57" s="4">
        <f>(HN57/AF57)*100</f>
        <v>18.122762278263473</v>
      </c>
      <c r="HQ57" s="4" t="s">
        <v>57</v>
      </c>
      <c r="HR57" s="4"/>
      <c r="HS57" s="4"/>
      <c r="HT57" s="4"/>
      <c r="HU57" s="4"/>
      <c r="HV57" s="4"/>
      <c r="HW57" s="4"/>
      <c r="HX57" s="4">
        <v>14.4554666666667</v>
      </c>
      <c r="HY57" s="4">
        <v>557145.69020430895</v>
      </c>
      <c r="HZ57" s="4" t="s">
        <v>57</v>
      </c>
      <c r="IA57" s="4" t="s">
        <v>57</v>
      </c>
      <c r="IB57" s="4" t="s">
        <v>57</v>
      </c>
      <c r="IC57" s="4" t="s">
        <v>57</v>
      </c>
      <c r="ID57" s="4" t="s">
        <v>57</v>
      </c>
      <c r="IE57" s="4" t="s">
        <v>57</v>
      </c>
      <c r="IF57" s="4">
        <v>10.042199999999999</v>
      </c>
      <c r="IG57" s="4">
        <v>480283.10399999499</v>
      </c>
      <c r="IH57" s="4">
        <v>14.4479333333333</v>
      </c>
      <c r="II57" s="4">
        <v>3684.4685014023498</v>
      </c>
      <c r="IJ57" s="4">
        <v>6.6131149646894496E-3</v>
      </c>
      <c r="IK57" s="4">
        <v>5.3743266850782296</v>
      </c>
      <c r="IL57" s="4">
        <f>IF(IK57&lt;IK$35,"LOW",IF(IK57&gt;IK$36,"HIGH",IK57))</f>
        <v>5.3743266850782296</v>
      </c>
      <c r="IM57" s="4">
        <f>(IK57/AT57)*100</f>
        <v>25.430825344693414</v>
      </c>
      <c r="IN57" s="4" t="s">
        <v>57</v>
      </c>
      <c r="IO57" s="4"/>
      <c r="IP57" s="4"/>
      <c r="IQ57" s="4"/>
      <c r="IR57" s="4"/>
      <c r="IS57" s="4"/>
      <c r="IT57" s="4"/>
      <c r="IU57" s="4">
        <v>14.4554666666667</v>
      </c>
      <c r="IV57" s="4">
        <v>557145.69020430895</v>
      </c>
      <c r="IW57" s="4">
        <v>14.5045</v>
      </c>
      <c r="IX57" s="4">
        <v>3062.1361436612401</v>
      </c>
      <c r="IY57" s="4">
        <v>5.4961138486745399E-3</v>
      </c>
      <c r="IZ57" s="4">
        <v>4.2248704832788899</v>
      </c>
      <c r="JA57" s="4">
        <f>IF(IZ57&lt;IZ$35,"LOW",IF(IZ57&gt;IZ$36,"HIGH",IZ57))</f>
        <v>4.2248704832788899</v>
      </c>
      <c r="JB57" s="4">
        <f>(IZ57/AT57)*100</f>
        <v>19.991703083946781</v>
      </c>
      <c r="JC57" s="4" t="s">
        <v>57</v>
      </c>
      <c r="JD57" s="4"/>
      <c r="JE57" s="4"/>
      <c r="JF57" s="4"/>
      <c r="JG57" s="4"/>
      <c r="JH57" s="4"/>
      <c r="JI57" s="4"/>
      <c r="JJ57" s="4">
        <v>14.4554666666667</v>
      </c>
      <c r="JK57" s="4">
        <v>557145.69020430895</v>
      </c>
      <c r="JL57" s="4">
        <v>16.506716666666701</v>
      </c>
      <c r="JM57" s="4">
        <v>5228.2958867365496</v>
      </c>
      <c r="JN57" s="4">
        <v>1.00027316934128E-2</v>
      </c>
      <c r="JO57" s="4">
        <v>4.5608581301025799</v>
      </c>
      <c r="JP57" s="4">
        <f>IF(JO57&lt;JO$35,"LOW",IF(JO57&gt;JO$36,"HIGH",JO57))</f>
        <v>4.5608581301025799</v>
      </c>
      <c r="JQ57" s="4">
        <f>(JO57/AM57)*100</f>
        <v>27.540147887109999</v>
      </c>
      <c r="JR57" s="4" t="s">
        <v>57</v>
      </c>
      <c r="JS57" s="4"/>
      <c r="JT57" s="4"/>
      <c r="JU57" s="4"/>
      <c r="JV57" s="4"/>
      <c r="JW57" s="4"/>
      <c r="JX57" s="4"/>
      <c r="JY57" s="4">
        <v>17.136433333333301</v>
      </c>
      <c r="JZ57" s="4">
        <v>522686.80666298501</v>
      </c>
      <c r="KA57" s="4">
        <v>17.030850000000001</v>
      </c>
      <c r="KB57" s="4">
        <v>1562.5985593624</v>
      </c>
      <c r="KC57" s="4">
        <v>2.9895504142118498E-3</v>
      </c>
      <c r="KD57" s="4">
        <v>4.2799209982169399</v>
      </c>
      <c r="KE57" s="4">
        <f>IF(KD57&lt;KD$35,"LOW",IF(KD57&gt;KD$36,"HIGH",KD57))</f>
        <v>4.2799209982169399</v>
      </c>
      <c r="KF57" s="4">
        <f>(KD57/AM57)*100</f>
        <v>25.84374560087247</v>
      </c>
      <c r="KG57" s="4" t="s">
        <v>57</v>
      </c>
      <c r="KH57" s="4"/>
      <c r="KI57" s="4"/>
      <c r="KJ57" s="4"/>
      <c r="KK57" s="4"/>
      <c r="KL57" s="4"/>
      <c r="KM57" s="4"/>
      <c r="KN57" s="4">
        <v>17.136433333333301</v>
      </c>
      <c r="KO57" s="4">
        <v>522686.80666298501</v>
      </c>
      <c r="KP57" s="4">
        <v>18.976516666666701</v>
      </c>
      <c r="KQ57" s="4">
        <v>3330.41000967536</v>
      </c>
      <c r="KR57" s="4">
        <v>6.3717124044853097E-3</v>
      </c>
      <c r="KS57" s="4">
        <v>4.1441317259701904</v>
      </c>
      <c r="KT57" s="4">
        <f>IF(KS57&lt;KS$35,"LOW",IF(KS57&gt;KS$36,"HIGH",KS57))</f>
        <v>4.1441317259701904</v>
      </c>
      <c r="KU57" s="4">
        <f>(KS57/AM57)*100</f>
        <v>25.023799763382804</v>
      </c>
      <c r="KV57" s="4" t="s">
        <v>57</v>
      </c>
      <c r="KW57" s="4"/>
      <c r="KX57" s="4"/>
      <c r="KY57" s="4"/>
      <c r="KZ57" s="4"/>
      <c r="LA57" s="4"/>
      <c r="LB57" s="4"/>
      <c r="LC57" s="4">
        <v>17.136433333333301</v>
      </c>
      <c r="LD57" s="4">
        <v>522686.80666298501</v>
      </c>
      <c r="LE57" s="4">
        <v>19.383749999999999</v>
      </c>
      <c r="LF57" s="4">
        <v>3218.7439260300498</v>
      </c>
      <c r="LG57" s="4">
        <v>6.1580737929461801E-3</v>
      </c>
      <c r="LH57" s="4">
        <v>4.1120709073077499</v>
      </c>
      <c r="LI57" s="4">
        <f>IF(LH57&lt;LH$35,"LOW",IF(LH57&gt;LH$36,"HIGH",LH57))</f>
        <v>4.1120709073077499</v>
      </c>
      <c r="LJ57" s="4">
        <f>(LH57/AM57)*100</f>
        <v>24.830204684965931</v>
      </c>
      <c r="LK57" s="4" t="s">
        <v>57</v>
      </c>
      <c r="LL57" s="4"/>
      <c r="LM57" s="4"/>
      <c r="LN57" s="4"/>
      <c r="LO57" s="4"/>
      <c r="LP57" s="4"/>
      <c r="LQ57" s="4"/>
      <c r="LR57" s="4">
        <v>17.136433333333301</v>
      </c>
      <c r="LS57" s="4">
        <v>522686.80666298501</v>
      </c>
    </row>
    <row r="58" spans="1:331" x14ac:dyDescent="0.2">
      <c r="A58" s="2"/>
      <c r="B58" s="2"/>
      <c r="C58" s="2" t="s">
        <v>37</v>
      </c>
      <c r="D58" s="2" t="s">
        <v>13</v>
      </c>
      <c r="E58" s="2" t="s">
        <v>106</v>
      </c>
      <c r="F58" s="2" t="s">
        <v>57</v>
      </c>
      <c r="G58" s="4">
        <v>3.9680833333333299</v>
      </c>
      <c r="H58" s="4">
        <v>2775.3372565009299</v>
      </c>
      <c r="I58" s="4">
        <v>8.3131282600379195E-3</v>
      </c>
      <c r="J58" s="4">
        <f>(I58/I$136)*100</f>
        <v>10.406076312178717</v>
      </c>
      <c r="K58" s="4">
        <f>(I58/I$143)*100</f>
        <v>10.545993071285288</v>
      </c>
      <c r="L58" s="4">
        <v>4.92106666666667</v>
      </c>
      <c r="M58" s="4">
        <v>333849.92624765198</v>
      </c>
      <c r="N58" s="4">
        <v>6.6302333333333303</v>
      </c>
      <c r="O58" s="4">
        <v>10938.751866603699</v>
      </c>
      <c r="P58" s="4">
        <v>3.7354861504917097E-2</v>
      </c>
      <c r="Q58" s="4">
        <f>(P58/P$136)*100</f>
        <v>6.0848308093785057</v>
      </c>
      <c r="R58" s="4">
        <f>(P58/P$143)*100</f>
        <v>6.4887669739387839</v>
      </c>
      <c r="S58" s="4">
        <v>10.0144</v>
      </c>
      <c r="T58" s="4">
        <v>292833.42049505003</v>
      </c>
      <c r="U58" s="4">
        <v>10.1116833333333</v>
      </c>
      <c r="V58" s="4">
        <v>31213.575552701201</v>
      </c>
      <c r="W58" s="4">
        <v>0.106591575169026</v>
      </c>
      <c r="X58" s="4">
        <f>(W58/W$136)*100</f>
        <v>17.700152600061656</v>
      </c>
      <c r="Y58" s="4">
        <f>(W58/W$143)*100</f>
        <v>18.609129356727482</v>
      </c>
      <c r="Z58" s="4">
        <v>10.0144</v>
      </c>
      <c r="AA58" s="4">
        <v>292833.42049505003</v>
      </c>
      <c r="AB58" s="4">
        <v>12.298299999999999</v>
      </c>
      <c r="AC58" s="4">
        <v>42921.764999999497</v>
      </c>
      <c r="AD58" s="4">
        <v>0.14657399735125201</v>
      </c>
      <c r="AE58" s="4">
        <f>(AD58/AD$136)*100</f>
        <v>23.549076297402973</v>
      </c>
      <c r="AF58" s="4">
        <f>(AD58/AD$143)*100</f>
        <v>25.446994773054815</v>
      </c>
      <c r="AG58" s="4">
        <v>10.0144</v>
      </c>
      <c r="AH58" s="4">
        <v>292833.42049505003</v>
      </c>
      <c r="AI58" s="4">
        <v>12.6907833333333</v>
      </c>
      <c r="AJ58" s="4">
        <v>32047.261800943899</v>
      </c>
      <c r="AK58" s="4">
        <v>9.8603286419942204E-2</v>
      </c>
      <c r="AL58" s="4">
        <f>(AK58/AK$136)*100</f>
        <v>17.470592145153045</v>
      </c>
      <c r="AM58" s="4">
        <f>(AK58/AK$143)*100</f>
        <v>18.310312111984196</v>
      </c>
      <c r="AN58" s="4">
        <v>14.429066666666699</v>
      </c>
      <c r="AO58" s="4">
        <v>325012.10623404098</v>
      </c>
      <c r="AP58" s="4">
        <v>14.3725166666667</v>
      </c>
      <c r="AQ58" s="4">
        <v>34633.492269709401</v>
      </c>
      <c r="AR58" s="4">
        <v>0.10656062222116</v>
      </c>
      <c r="AS58" s="4">
        <f>(AR58/AR$136)*100</f>
        <v>20.215268069627836</v>
      </c>
      <c r="AT58" s="4">
        <f>(AR58/AR$143)*100</f>
        <v>22.689952200732122</v>
      </c>
      <c r="AU58" s="4">
        <v>14.429066666666699</v>
      </c>
      <c r="AV58" s="4">
        <v>325012.10623404098</v>
      </c>
      <c r="AW58" s="4">
        <v>4.9482999999999997</v>
      </c>
      <c r="AX58" s="4">
        <v>275.03750000000002</v>
      </c>
      <c r="AY58" s="4">
        <v>8.23835736887285E-4</v>
      </c>
      <c r="AZ58" s="4">
        <v>0</v>
      </c>
      <c r="BA58" s="4" t="str">
        <f>IF(AZ58&lt;AZ$35,"LOW",IF(AZ58&gt;AZ$36,"HIGH",AZ58))</f>
        <v>LOW</v>
      </c>
      <c r="BB58" s="4">
        <f>(AZ58/R58)*100</f>
        <v>0</v>
      </c>
      <c r="BC58" s="4">
        <f>(AZ58/Y58)*100</f>
        <v>0</v>
      </c>
      <c r="BD58" s="4" t="s">
        <v>57</v>
      </c>
      <c r="BE58" s="4"/>
      <c r="BF58" s="4"/>
      <c r="BG58" s="4"/>
      <c r="BH58" s="4"/>
      <c r="BI58" s="4"/>
      <c r="BJ58" s="4"/>
      <c r="BK58" s="4">
        <v>4.92106666666667</v>
      </c>
      <c r="BL58" s="4">
        <v>333849.92624765198</v>
      </c>
      <c r="BM58" s="4">
        <v>6.0399000000000003</v>
      </c>
      <c r="BN58" s="4">
        <v>0</v>
      </c>
      <c r="BO58" s="4">
        <v>0</v>
      </c>
      <c r="BP58" s="4">
        <v>0</v>
      </c>
      <c r="BQ58" s="4" t="str">
        <f>IF(BP58&lt;BP$35,"LOW",IF(BP58&gt;BP$36,"HIGH",BP58))</f>
        <v>LOW</v>
      </c>
      <c r="BR58" s="4">
        <f>(BP58/R58)*100</f>
        <v>0</v>
      </c>
      <c r="BS58" s="4">
        <f>(BP58/Y58)*100</f>
        <v>0</v>
      </c>
      <c r="BT58" s="4" t="s">
        <v>57</v>
      </c>
      <c r="BU58" s="4"/>
      <c r="BV58" s="4"/>
      <c r="BW58" s="4"/>
      <c r="BX58" s="4"/>
      <c r="BY58" s="4"/>
      <c r="BZ58" s="4"/>
      <c r="CA58" s="4">
        <v>4.92106666666667</v>
      </c>
      <c r="CB58" s="4">
        <v>333849.92624765198</v>
      </c>
      <c r="CC58" s="4">
        <v>6.1661333333333301</v>
      </c>
      <c r="CD58" s="4">
        <v>0</v>
      </c>
      <c r="CE58" s="4">
        <v>0</v>
      </c>
      <c r="CF58" s="4">
        <v>9.7389946697767099E-2</v>
      </c>
      <c r="CG58" s="4" t="str">
        <f>IF(CF58&lt;CF$35,"LOW",IF(CF58&gt;CF$36,"HIGH",CF58))</f>
        <v>LOW</v>
      </c>
      <c r="CH58" s="4">
        <f>(CF58/R58)*100</f>
        <v>1.5009006655489412</v>
      </c>
      <c r="CI58" s="4">
        <f>(CF58/Y58)*100</f>
        <v>0.52334499283040958</v>
      </c>
      <c r="CJ58" s="4" t="s">
        <v>57</v>
      </c>
      <c r="CK58" s="4"/>
      <c r="CL58" s="4"/>
      <c r="CM58" s="4"/>
      <c r="CN58" s="4"/>
      <c r="CO58" s="4"/>
      <c r="CP58" s="4"/>
      <c r="CQ58" s="4">
        <v>4.92106666666667</v>
      </c>
      <c r="CR58" s="4">
        <v>333849.92624765198</v>
      </c>
      <c r="CS58" s="4">
        <v>7.4125333333333296</v>
      </c>
      <c r="CT58" s="4">
        <v>0</v>
      </c>
      <c r="CU58" s="4">
        <v>0</v>
      </c>
      <c r="CV58" s="4">
        <v>0</v>
      </c>
      <c r="CW58" s="4" t="str">
        <f>IF(CV58&lt;CV$35,"LOW",IF(CV58&gt;CV$36,"HIGH",CV58))</f>
        <v>LOW</v>
      </c>
      <c r="CX58" s="4">
        <f>(CV58/R58)*100</f>
        <v>0</v>
      </c>
      <c r="CY58" s="4">
        <f>(CV58/Y58)*100</f>
        <v>0</v>
      </c>
      <c r="CZ58" s="4" t="s">
        <v>57</v>
      </c>
      <c r="DA58" s="4"/>
      <c r="DB58" s="4"/>
      <c r="DC58" s="4"/>
      <c r="DD58" s="4"/>
      <c r="DE58" s="4"/>
      <c r="DF58" s="4"/>
      <c r="DG58" s="4">
        <v>7.6300833333333298</v>
      </c>
      <c r="DH58" s="4">
        <v>179070.494093324</v>
      </c>
      <c r="DI58" s="4">
        <v>7.681</v>
      </c>
      <c r="DJ58" s="4">
        <v>74.439606819827105</v>
      </c>
      <c r="DK58" s="4">
        <v>4.15700013543451E-4</v>
      </c>
      <c r="DL58" s="4">
        <v>0</v>
      </c>
      <c r="DM58" s="4" t="str">
        <f>IF(DL58&lt;DL$35,"LOW",IF(DL58&gt;DL$36,"HIGH",DL58))</f>
        <v>LOW</v>
      </c>
      <c r="DN58" s="4">
        <f>(DL58/R58)*100</f>
        <v>0</v>
      </c>
      <c r="DO58" s="4">
        <f>(DL58/Y58)*100</f>
        <v>0</v>
      </c>
      <c r="DP58" s="4" t="s">
        <v>57</v>
      </c>
      <c r="DQ58" s="4"/>
      <c r="DR58" s="4"/>
      <c r="DS58" s="4"/>
      <c r="DT58" s="4"/>
      <c r="DU58" s="4"/>
      <c r="DV58" s="4"/>
      <c r="DW58" s="4">
        <v>7.6300833333333298</v>
      </c>
      <c r="DX58" s="4">
        <v>179070.494093324</v>
      </c>
      <c r="DY58" s="4">
        <v>8.53735</v>
      </c>
      <c r="DZ58" s="4">
        <v>76.253780174189302</v>
      </c>
      <c r="EA58" s="4">
        <v>4.2583107038532598E-4</v>
      </c>
      <c r="EB58" s="4">
        <v>0</v>
      </c>
      <c r="EC58" s="4" t="str">
        <f>IF(EB58&lt;EB$35,"LOW",IF(EB58&gt;EB$36,"HIGH",EB58))</f>
        <v>LOW</v>
      </c>
      <c r="ED58" s="4">
        <f>(EB58/Y58)*100</f>
        <v>0</v>
      </c>
      <c r="EE58" s="4" t="s">
        <v>57</v>
      </c>
      <c r="EF58" s="4"/>
      <c r="EG58" s="4"/>
      <c r="EH58" s="4"/>
      <c r="EI58" s="4"/>
      <c r="EJ58" s="4"/>
      <c r="EK58" s="4"/>
      <c r="EL58" s="4">
        <v>7.6300833333333298</v>
      </c>
      <c r="EM58" s="4">
        <v>179070.494093324</v>
      </c>
      <c r="EN58" s="4">
        <v>8.8937833333333298</v>
      </c>
      <c r="EO58" s="4">
        <v>0</v>
      </c>
      <c r="EP58" s="4">
        <v>0</v>
      </c>
      <c r="EQ58" s="4">
        <v>0</v>
      </c>
      <c r="ER58" s="4" t="str">
        <f>IF(EQ58&lt;EQ$35,"LOW",IF(EQ58&gt;EQ$36,"HIGH",EQ58))</f>
        <v>LOW</v>
      </c>
      <c r="ES58" s="4">
        <f>(EQ58/Y58)*100</f>
        <v>0</v>
      </c>
      <c r="ET58" s="4" t="s">
        <v>57</v>
      </c>
      <c r="EU58" s="4"/>
      <c r="EV58" s="4"/>
      <c r="EW58" s="4"/>
      <c r="EX58" s="4"/>
      <c r="EY58" s="4"/>
      <c r="EZ58" s="4"/>
      <c r="FA58" s="4">
        <v>10.0144</v>
      </c>
      <c r="FB58" s="4">
        <v>292833.42049505003</v>
      </c>
      <c r="FC58" s="4">
        <v>9.8568833333333306</v>
      </c>
      <c r="FD58" s="4">
        <v>119.30963587684001</v>
      </c>
      <c r="FE58" s="4">
        <v>4.0743175992392E-4</v>
      </c>
      <c r="FF58" s="4">
        <v>0</v>
      </c>
      <c r="FG58" s="4" t="str">
        <f>IF(FF58&lt;FF$35,"LOW",IF(FF58&gt;FF$36,"HIGH",FF58))</f>
        <v>LOW</v>
      </c>
      <c r="FH58" s="4">
        <f>(FF58/Y58)*100</f>
        <v>0</v>
      </c>
      <c r="FI58" s="4" t="s">
        <v>57</v>
      </c>
      <c r="FJ58" s="4"/>
      <c r="FK58" s="4"/>
      <c r="FL58" s="4"/>
      <c r="FM58" s="4"/>
      <c r="FN58" s="4"/>
      <c r="FO58" s="4"/>
      <c r="FP58" s="4">
        <v>10.0144</v>
      </c>
      <c r="FQ58" s="4">
        <v>292833.42049505003</v>
      </c>
      <c r="FR58" s="4">
        <v>10.0514666666667</v>
      </c>
      <c r="FS58" s="4">
        <v>515.59799999999905</v>
      </c>
      <c r="FT58" s="4">
        <v>1.7607211606119101E-3</v>
      </c>
      <c r="FU58" s="4">
        <v>1.9873581103676401</v>
      </c>
      <c r="FV58" s="4" t="str">
        <f>IF(FU58&lt;FU$35,"LOW",IF(FU58&gt;FU$36,"HIGH",FU58))</f>
        <v>LOW</v>
      </c>
      <c r="FW58" s="4">
        <f>(FU58/Y58)*100</f>
        <v>10.679479261339972</v>
      </c>
      <c r="FX58" s="4" t="s">
        <v>57</v>
      </c>
      <c r="FY58" s="4"/>
      <c r="FZ58" s="4"/>
      <c r="GA58" s="4"/>
      <c r="GB58" s="4"/>
      <c r="GC58" s="4"/>
      <c r="GD58" s="4"/>
      <c r="GE58" s="4">
        <v>10.0144</v>
      </c>
      <c r="GF58" s="4">
        <v>292833.42049505003</v>
      </c>
      <c r="GG58" s="4">
        <v>10.139483333333301</v>
      </c>
      <c r="GH58" s="4">
        <v>0</v>
      </c>
      <c r="GI58" s="4">
        <v>0</v>
      </c>
      <c r="GJ58" s="4">
        <v>0.21872089056428501</v>
      </c>
      <c r="GK58" s="4" t="str">
        <f>IF(GJ58&lt;GJ$35,"LOW",IF(GJ58&gt;GJ$36,"HIGH",GJ58))</f>
        <v>LOW</v>
      </c>
      <c r="GL58" s="4">
        <f>(GJ58/Y58)*100</f>
        <v>1.1753418785560439</v>
      </c>
      <c r="GM58" s="4" t="s">
        <v>57</v>
      </c>
      <c r="GN58" s="4"/>
      <c r="GO58" s="4"/>
      <c r="GP58" s="4"/>
      <c r="GQ58" s="4"/>
      <c r="GR58" s="4"/>
      <c r="GS58" s="4"/>
      <c r="GT58" s="4">
        <v>10.0144</v>
      </c>
      <c r="GU58" s="4">
        <v>292833.42049505003</v>
      </c>
      <c r="GV58" s="4">
        <v>11.987916666666701</v>
      </c>
      <c r="GW58" s="4">
        <v>377.59588907232302</v>
      </c>
      <c r="GX58" s="4">
        <v>1.16179022820896E-3</v>
      </c>
      <c r="GY58" s="4">
        <v>0</v>
      </c>
      <c r="GZ58" s="4" t="str">
        <f>IF(GY58&lt;GY$35,"LOW",IF(GY58&gt;GY$36,"HIGH",GY58))</f>
        <v>LOW</v>
      </c>
      <c r="HA58" s="4">
        <f>(GY58/AF58)*100</f>
        <v>0</v>
      </c>
      <c r="HB58" s="4" t="s">
        <v>57</v>
      </c>
      <c r="HC58" s="4"/>
      <c r="HD58" s="4"/>
      <c r="HE58" s="4"/>
      <c r="HF58" s="4"/>
      <c r="HG58" s="4"/>
      <c r="HH58" s="4"/>
      <c r="HI58" s="4">
        <v>14.429066666666699</v>
      </c>
      <c r="HJ58" s="4">
        <v>325012.10623404098</v>
      </c>
      <c r="HK58" s="4">
        <v>12.3261</v>
      </c>
      <c r="HL58" s="4">
        <v>427.28599999999898</v>
      </c>
      <c r="HM58" s="4">
        <v>1.31467718218567E-3</v>
      </c>
      <c r="HN58" s="4">
        <v>2.1225858238981301</v>
      </c>
      <c r="HO58" s="4" t="str">
        <f>IF(HN58&lt;HN$35,"LOW",IF(HN58&gt;HN$36,"HIGH",HN58))</f>
        <v>LOW</v>
      </c>
      <c r="HP58" s="4">
        <f>(HN58/AF58)*100</f>
        <v>8.3412043065520773</v>
      </c>
      <c r="HQ58" s="4" t="s">
        <v>57</v>
      </c>
      <c r="HR58" s="4"/>
      <c r="HS58" s="4"/>
      <c r="HT58" s="4"/>
      <c r="HU58" s="4"/>
      <c r="HV58" s="4"/>
      <c r="HW58" s="4"/>
      <c r="HX58" s="4">
        <v>14.429066666666699</v>
      </c>
      <c r="HY58" s="4">
        <v>325012.10623404098</v>
      </c>
      <c r="HZ58" s="4" t="s">
        <v>57</v>
      </c>
      <c r="IA58" s="4" t="s">
        <v>57</v>
      </c>
      <c r="IB58" s="4" t="s">
        <v>57</v>
      </c>
      <c r="IC58" s="4" t="s">
        <v>57</v>
      </c>
      <c r="ID58" s="4" t="s">
        <v>57</v>
      </c>
      <c r="IE58" s="4" t="s">
        <v>57</v>
      </c>
      <c r="IF58" s="4">
        <v>10.0144</v>
      </c>
      <c r="IG58" s="4">
        <v>292833.42049505003</v>
      </c>
      <c r="IH58" s="4">
        <v>14.429066666666699</v>
      </c>
      <c r="II58" s="4">
        <v>925.01830020121599</v>
      </c>
      <c r="IJ58" s="4">
        <v>2.8461041372259202E-3</v>
      </c>
      <c r="IK58" s="4">
        <v>0</v>
      </c>
      <c r="IL58" s="4" t="str">
        <f>IF(IK58&lt;IK$35,"LOW",IF(IK58&gt;IK$36,"HIGH",IK58))</f>
        <v>LOW</v>
      </c>
      <c r="IM58" s="4">
        <f>(IK58/AT58)*100</f>
        <v>0</v>
      </c>
      <c r="IN58" s="4" t="s">
        <v>57</v>
      </c>
      <c r="IO58" s="4"/>
      <c r="IP58" s="4"/>
      <c r="IQ58" s="4"/>
      <c r="IR58" s="4"/>
      <c r="IS58" s="4"/>
      <c r="IT58" s="4"/>
      <c r="IU58" s="4">
        <v>14.429066666666699</v>
      </c>
      <c r="IV58" s="4">
        <v>325012.10623404098</v>
      </c>
      <c r="IW58" s="4">
        <v>14.4780833333333</v>
      </c>
      <c r="IX58" s="4">
        <v>224.030032737563</v>
      </c>
      <c r="IY58" s="4">
        <v>6.8929750135595996E-4</v>
      </c>
      <c r="IZ58" s="4">
        <v>0</v>
      </c>
      <c r="JA58" s="4" t="str">
        <f>IF(IZ58&lt;IZ$35,"LOW",IF(IZ58&gt;IZ$36,"HIGH",IZ58))</f>
        <v>LOW</v>
      </c>
      <c r="JB58" s="4">
        <f>(IZ58/AT58)*100</f>
        <v>0</v>
      </c>
      <c r="JC58" s="4" t="s">
        <v>57</v>
      </c>
      <c r="JD58" s="4"/>
      <c r="JE58" s="4"/>
      <c r="JF58" s="4"/>
      <c r="JG58" s="4"/>
      <c r="JH58" s="4"/>
      <c r="JI58" s="4"/>
      <c r="JJ58" s="4">
        <v>14.429066666666699</v>
      </c>
      <c r="JK58" s="4">
        <v>325012.10623404098</v>
      </c>
      <c r="JL58" s="4">
        <v>16.480316666666699</v>
      </c>
      <c r="JM58" s="4">
        <v>0</v>
      </c>
      <c r="JN58" s="4">
        <v>0</v>
      </c>
      <c r="JO58" s="4">
        <v>0</v>
      </c>
      <c r="JP58" s="4" t="str">
        <f>IF(JO58&lt;JO$35,"LOW",IF(JO58&gt;JO$36,"HIGH",JO58))</f>
        <v>LOW</v>
      </c>
      <c r="JQ58" s="4">
        <f>(JO58/AM58)*100</f>
        <v>0</v>
      </c>
      <c r="JR58" s="4" t="s">
        <v>57</v>
      </c>
      <c r="JS58" s="4"/>
      <c r="JT58" s="4"/>
      <c r="JU58" s="4"/>
      <c r="JV58" s="4"/>
      <c r="JW58" s="4"/>
      <c r="JX58" s="4"/>
      <c r="JY58" s="4">
        <v>17.110016666666699</v>
      </c>
      <c r="JZ58" s="4">
        <v>286407.85621042602</v>
      </c>
      <c r="KA58" s="4">
        <v>17.106249999999999</v>
      </c>
      <c r="KB58" s="4">
        <v>0</v>
      </c>
      <c r="KC58" s="4">
        <v>0</v>
      </c>
      <c r="KD58" s="4">
        <v>0.41588924532450799</v>
      </c>
      <c r="KE58" s="4" t="str">
        <f>IF(KD58&lt;KD$35,"LOW",IF(KD58&gt;KD$36,"HIGH",KD58))</f>
        <v>LOW</v>
      </c>
      <c r="KF58" s="4">
        <f>(KD58/AM58)*100</f>
        <v>2.271338919735324</v>
      </c>
      <c r="KG58" s="4" t="s">
        <v>57</v>
      </c>
      <c r="KH58" s="4"/>
      <c r="KI58" s="4"/>
      <c r="KJ58" s="4"/>
      <c r="KK58" s="4"/>
      <c r="KL58" s="4"/>
      <c r="KM58" s="4"/>
      <c r="KN58" s="4">
        <v>17.110016666666699</v>
      </c>
      <c r="KO58" s="4">
        <v>286407.85621042602</v>
      </c>
      <c r="KP58" s="4">
        <v>18.708783333333301</v>
      </c>
      <c r="KQ58" s="4">
        <v>0</v>
      </c>
      <c r="KR58" s="4">
        <v>0</v>
      </c>
      <c r="KS58" s="4">
        <v>0</v>
      </c>
      <c r="KT58" s="4" t="str">
        <f>IF(KS58&lt;KS$35,"LOW",IF(KS58&gt;KS$36,"HIGH",KS58))</f>
        <v>LOW</v>
      </c>
      <c r="KU58" s="4">
        <f>(KS58/AM58)*100</f>
        <v>0</v>
      </c>
      <c r="KV58" s="4" t="s">
        <v>57</v>
      </c>
      <c r="KW58" s="4"/>
      <c r="KX58" s="4"/>
      <c r="KY58" s="4"/>
      <c r="KZ58" s="4"/>
      <c r="LA58" s="4"/>
      <c r="LB58" s="4"/>
      <c r="LC58" s="4">
        <v>17.110016666666699</v>
      </c>
      <c r="LD58" s="4">
        <v>286407.85621042602</v>
      </c>
      <c r="LE58" s="4">
        <v>19.474233333333299</v>
      </c>
      <c r="LF58" s="4">
        <v>0</v>
      </c>
      <c r="LG58" s="4">
        <v>0</v>
      </c>
      <c r="LH58" s="4">
        <v>0</v>
      </c>
      <c r="LI58" s="4" t="str">
        <f>IF(LH58&lt;LH$35,"LOW",IF(LH58&gt;LH$36,"HIGH",LH58))</f>
        <v>LOW</v>
      </c>
      <c r="LJ58" s="4">
        <f>(LH58/AM58)*100</f>
        <v>0</v>
      </c>
      <c r="LK58" s="4" t="s">
        <v>57</v>
      </c>
      <c r="LL58" s="4"/>
      <c r="LM58" s="4"/>
      <c r="LN58" s="4"/>
      <c r="LO58" s="4"/>
      <c r="LP58" s="4"/>
      <c r="LQ58" s="4"/>
      <c r="LR58" s="4">
        <v>17.110016666666699</v>
      </c>
      <c r="LS58" s="4">
        <v>286407.85621042602</v>
      </c>
    </row>
    <row r="59" spans="1:331" x14ac:dyDescent="0.2">
      <c r="A59" s="2"/>
      <c r="B59" s="2"/>
      <c r="C59" s="10" t="s">
        <v>198</v>
      </c>
      <c r="D59" s="2"/>
      <c r="E59" s="2"/>
      <c r="F59" s="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>
        <f>AVERAGE(AZ57:AZ58)</f>
        <v>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>
        <f>AVERAGE(BP57:BP58)</f>
        <v>0</v>
      </c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>
        <f>AVERAGE(CF57:CF58)</f>
        <v>0.26847449488876957</v>
      </c>
      <c r="CG59" s="4"/>
      <c r="CH59" s="4">
        <f>AVERAGE(CH57:CH58)</f>
        <v>4.1554914005983568</v>
      </c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>
        <f>AVERAGE(CV57:CV58)</f>
        <v>9.9176725571134494E-2</v>
      </c>
      <c r="CW59" s="4"/>
      <c r="CX59" s="4">
        <f>AVERAGE(CX57:CX58)</f>
        <v>1.5365436287053054</v>
      </c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>
        <f>AVERAGE(DL57:DL58)</f>
        <v>0</v>
      </c>
      <c r="DM59" s="4"/>
      <c r="DN59" s="4">
        <f>AVERAGE(DN57:DN58)</f>
        <v>0</v>
      </c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>
        <f>AVERAGE(EB57:EB58)</f>
        <v>0</v>
      </c>
      <c r="EC59" s="4"/>
      <c r="ED59" s="4">
        <f>AVERAGE(ED57:ED58)</f>
        <v>0</v>
      </c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>
        <v>0</v>
      </c>
      <c r="ER59" s="4"/>
      <c r="ES59" s="4">
        <v>0</v>
      </c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>
        <f>AVERAGE(FF57:FF58)</f>
        <v>4.4540949073706653</v>
      </c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>
        <f>AVERAGE(FU57:FU58)</f>
        <v>2.9567542340892201</v>
      </c>
      <c r="FV59" s="4"/>
      <c r="FW59" s="4">
        <f>AVERAGE(FW57:FW58)</f>
        <v>17.592851279591375</v>
      </c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>
        <f>AVERAGE(GJ57:GJ58)</f>
        <v>1.1268807125018077</v>
      </c>
      <c r="GK59" s="4"/>
      <c r="GL59" s="4">
        <f>AVERAGE(GL57:GL58)</f>
        <v>6.9388232401465268</v>
      </c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>
        <f>AVERAGE(GY57:GY58)</f>
        <v>1.3586966520891151</v>
      </c>
      <c r="GZ59" s="4"/>
      <c r="HA59" s="4">
        <f>AVERAGE(HA57:HA58)</f>
        <v>5.7426067813419737</v>
      </c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>
        <f>AVERAGE(HN57:HN58)</f>
        <v>3.2052092004616251</v>
      </c>
      <c r="HO59" s="4"/>
      <c r="HP59" s="4">
        <f>AVERAGE(HP57:HP58)</f>
        <v>13.231983292407776</v>
      </c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>
        <f>AVERAGE(IK57:IK58)</f>
        <v>2.6871633425391148</v>
      </c>
      <c r="IL59" s="4"/>
      <c r="IM59" s="4">
        <f>AVERAGE(IM57:IM58)</f>
        <v>12.715412672346707</v>
      </c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>
        <f>AVERAGE(IZ57:IZ58)</f>
        <v>2.112435241639445</v>
      </c>
      <c r="JA59" s="4"/>
      <c r="JB59" s="4">
        <f>AVERAGE(JB57:JB58)</f>
        <v>9.9958515419733907</v>
      </c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>
        <f>AVERAGE(JO57:JO58)</f>
        <v>2.2804290650512899</v>
      </c>
      <c r="JP59" s="4"/>
      <c r="JQ59" s="4">
        <f>AVERAGE(JQ57:JQ58)</f>
        <v>13.770073943554999</v>
      </c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>
        <f>AVERAGE(KD57:KD58)</f>
        <v>2.3479051217707241</v>
      </c>
      <c r="KE59" s="4"/>
      <c r="KF59" s="4">
        <f>AVERAGE(KF57:KF58)</f>
        <v>14.057542260303897</v>
      </c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>
        <f>AVERAGE(KS57:KS58)</f>
        <v>2.0720658629850952</v>
      </c>
      <c r="KT59" s="4"/>
      <c r="KU59" s="4">
        <f>AVERAGE(KU57:KU58)</f>
        <v>12.511899881691402</v>
      </c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>
        <f>AVERAGE(LH57:LH58)</f>
        <v>2.056035453653875</v>
      </c>
      <c r="LI59" s="4"/>
      <c r="LJ59" s="4">
        <f>AVERAGE(LJ57:LJ58)</f>
        <v>12.415102342482966</v>
      </c>
      <c r="LK59" s="4"/>
      <c r="LL59" s="4"/>
      <c r="LM59" s="4"/>
      <c r="LN59" s="4"/>
      <c r="LO59" s="4"/>
      <c r="LP59" s="4"/>
      <c r="LQ59" s="4"/>
      <c r="LR59" s="4"/>
      <c r="LS59" s="4"/>
    </row>
    <row r="60" spans="1:331" x14ac:dyDescent="0.2">
      <c r="A60" s="2"/>
      <c r="B60" s="2"/>
      <c r="C60" s="10" t="s">
        <v>199</v>
      </c>
      <c r="D60" s="2"/>
      <c r="E60" s="2"/>
      <c r="F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>
        <v>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>
        <v>0</v>
      </c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>
        <f>(STDEV(CF57:CF58))/CF59*100</f>
        <v>90.120325383023896</v>
      </c>
      <c r="CG60" s="4"/>
      <c r="CH60" s="4">
        <f>(STDEV(CH57:CH58))/CH59*100</f>
        <v>90.342100563997718</v>
      </c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>
        <f>(STDEV(CV57:CV58))/CV59*100</f>
        <v>141.42135623730951</v>
      </c>
      <c r="CW60" s="4"/>
      <c r="CX60" s="4">
        <f>(STDEV(CX57:CX58))/CX59*100</f>
        <v>141.42135623730948</v>
      </c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>
        <v>0</v>
      </c>
      <c r="DM60" s="4"/>
      <c r="DN60" s="4">
        <v>0</v>
      </c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>
        <v>0</v>
      </c>
      <c r="EC60" s="4"/>
      <c r="ED60" s="4">
        <v>0</v>
      </c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>
        <v>0</v>
      </c>
      <c r="ER60" s="4"/>
      <c r="ES60" s="4">
        <v>0</v>
      </c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>
        <f>(STDEV(FF57:FF58))/FF59*100</f>
        <v>141.42135623730948</v>
      </c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>
        <f>(STDEV(FU57:FU58))/FU59*100</f>
        <v>46.366151426219524</v>
      </c>
      <c r="FV60" s="4"/>
      <c r="FW60" s="4">
        <f>(STDEV(FW57:FW58))/FW59*100</f>
        <v>55.573620867719157</v>
      </c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>
        <f>(STDEV(GJ57:GJ58))/GJ59*100</f>
        <v>113.97230627321781</v>
      </c>
      <c r="GK60" s="4"/>
      <c r="GL60" s="4">
        <f>(STDEV(GL57:GL58))/GL59*100</f>
        <v>117.46651018413452</v>
      </c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>
        <f>(STDEV(GY57:GY58))/GY59*100</f>
        <v>141.42135623730951</v>
      </c>
      <c r="GZ60" s="4"/>
      <c r="HA60" s="4">
        <f>(STDEV(HA57:HA58))/HA59*100</f>
        <v>141.42135623730948</v>
      </c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>
        <f>(STDEV(HN57:HN58))/HN59*100</f>
        <v>47.767885536386835</v>
      </c>
      <c r="HO60" s="4"/>
      <c r="HP60" s="4">
        <f>(STDEV(HP57:HP58))/HP59*100</f>
        <v>52.271876554855204</v>
      </c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>
        <f>(STDEV(IK57:IK58))/IK59*100</f>
        <v>141.42135623730948</v>
      </c>
      <c r="IL60" s="4"/>
      <c r="IM60" s="4">
        <f>(STDEV(IM57:IM58))/IM59*100</f>
        <v>141.42135623730951</v>
      </c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>
        <f>(STDEV(IZ57:IZ58))/IZ59*100</f>
        <v>141.42135623730951</v>
      </c>
      <c r="JA60" s="4"/>
      <c r="JB60" s="4">
        <f>(STDEV(JB57:JB58))/JB59*100</f>
        <v>141.42135623730948</v>
      </c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>
        <f>(STDEV(JO57:JO58))/JO59*100</f>
        <v>141.42135623730951</v>
      </c>
      <c r="JP60" s="4"/>
      <c r="JQ60" s="4">
        <f>(STDEV(JQ57:JQ58))/JQ59*100</f>
        <v>141.42135623730948</v>
      </c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>
        <f>(STDEV(KD57:KD58))/KD59*100</f>
        <v>116.3711016197183</v>
      </c>
      <c r="KE60" s="4"/>
      <c r="KF60" s="4">
        <f>(STDEV(KF57:KF58))/KF59*100</f>
        <v>118.57128582275251</v>
      </c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>
        <f>(STDEV(KS57:KS58))/KS59*100</f>
        <v>141.42135623730948</v>
      </c>
      <c r="KT60" s="4"/>
      <c r="KU60" s="4">
        <f>(STDEV(KU57:KU58))/KU59*100</f>
        <v>141.42135623730948</v>
      </c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>
        <f>(STDEV(LH57:LH58))/LH59*100</f>
        <v>141.42135623730951</v>
      </c>
      <c r="LI60" s="4"/>
      <c r="LJ60" s="4">
        <f>(STDEV(LJ57:LJ58))/LJ59*100</f>
        <v>141.42135623730951</v>
      </c>
      <c r="LK60" s="4"/>
      <c r="LL60" s="4"/>
      <c r="LM60" s="4"/>
      <c r="LN60" s="4"/>
      <c r="LO60" s="4"/>
      <c r="LP60" s="4"/>
      <c r="LQ60" s="4"/>
      <c r="LR60" s="4"/>
      <c r="LS60" s="4"/>
    </row>
    <row r="61" spans="1:331" x14ac:dyDescent="0.2">
      <c r="A61" s="2"/>
      <c r="B61" s="2"/>
      <c r="C61" s="2" t="s">
        <v>129</v>
      </c>
      <c r="D61" s="2" t="s">
        <v>175</v>
      </c>
      <c r="E61" s="2" t="s">
        <v>106</v>
      </c>
      <c r="F61" s="2" t="s">
        <v>57</v>
      </c>
      <c r="G61" s="4">
        <v>4.0002333333333304</v>
      </c>
      <c r="H61" s="4">
        <v>15452.088884824299</v>
      </c>
      <c r="I61" s="4">
        <v>2.7452154146806101E-2</v>
      </c>
      <c r="J61" s="4">
        <f>(I61/I$136)*100</f>
        <v>34.363623662418355</v>
      </c>
      <c r="K61" s="4">
        <f>(I61/I$143)*100</f>
        <v>34.825665906753642</v>
      </c>
      <c r="L61" s="4">
        <v>4.9532333333333298</v>
      </c>
      <c r="M61" s="4">
        <v>562873.45620278502</v>
      </c>
      <c r="N61" s="4">
        <v>6.6487333333333298</v>
      </c>
      <c r="O61" s="4">
        <v>47156.120972936398</v>
      </c>
      <c r="P61" s="4">
        <v>0.10475107335629399</v>
      </c>
      <c r="Q61" s="4">
        <f>(P61/P$136)*100</f>
        <v>17.063175522413442</v>
      </c>
      <c r="R61" s="4">
        <f>(P61/P$143)*100</f>
        <v>18.195899486589941</v>
      </c>
      <c r="S61" s="4">
        <v>10.0421666666667</v>
      </c>
      <c r="T61" s="4">
        <v>450173.15299999103</v>
      </c>
      <c r="U61" s="4">
        <v>10.1302</v>
      </c>
      <c r="V61" s="4">
        <v>96970.637569338796</v>
      </c>
      <c r="W61" s="4">
        <v>0.21540742028510201</v>
      </c>
      <c r="X61" s="4">
        <f>(W61/W$136)*100</f>
        <v>35.76965819471117</v>
      </c>
      <c r="Y61" s="4">
        <f>(W61/W$143)*100</f>
        <v>37.606579526833499</v>
      </c>
      <c r="Z61" s="4">
        <v>10.0421666666667</v>
      </c>
      <c r="AA61" s="4">
        <v>450173.15299999103</v>
      </c>
      <c r="AB61" s="4">
        <v>12.3168166666667</v>
      </c>
      <c r="AC61" s="4">
        <v>130518.11900000001</v>
      </c>
      <c r="AD61" s="4">
        <v>0.28992870438900198</v>
      </c>
      <c r="AE61" s="4">
        <f>(AD61/AD$136)*100</f>
        <v>46.580930477744658</v>
      </c>
      <c r="AF61" s="4">
        <f>(AD61/AD$143)*100</f>
        <v>50.335082337047744</v>
      </c>
      <c r="AG61" s="4">
        <v>10.0421666666667</v>
      </c>
      <c r="AH61" s="4">
        <v>450173.15299999103</v>
      </c>
      <c r="AI61" s="4">
        <v>12.713383333333301</v>
      </c>
      <c r="AJ61" s="4">
        <v>121640.790431248</v>
      </c>
      <c r="AK61" s="4">
        <v>0.24138999529753</v>
      </c>
      <c r="AL61" s="4">
        <f>(AK61/AK$136)*100</f>
        <v>42.769630799147862</v>
      </c>
      <c r="AM61" s="4">
        <f>(AK61/AK$143)*100</f>
        <v>44.825343201890021</v>
      </c>
      <c r="AN61" s="4">
        <v>14.455450000000001</v>
      </c>
      <c r="AO61" s="4">
        <v>503918.11094456201</v>
      </c>
      <c r="AP61" s="4">
        <v>14.3988833333333</v>
      </c>
      <c r="AQ61" s="4">
        <v>127687.576790789</v>
      </c>
      <c r="AR61" s="4">
        <v>0.253389536945689</v>
      </c>
      <c r="AS61" s="4">
        <f>(AR61/AR$136)*100</f>
        <v>48.069702565783395</v>
      </c>
      <c r="AT61" s="4">
        <f>(AR61/AR$143)*100</f>
        <v>53.954231512751605</v>
      </c>
      <c r="AU61" s="4">
        <v>14.455450000000001</v>
      </c>
      <c r="AV61" s="4">
        <v>503918.11094456201</v>
      </c>
      <c r="AW61" s="4">
        <v>4.9829333333333299</v>
      </c>
      <c r="AX61" s="4">
        <v>1829.9514999999999</v>
      </c>
      <c r="AY61" s="4">
        <v>3.2510886413885799E-3</v>
      </c>
      <c r="AZ61" s="4">
        <v>1.35471696327646</v>
      </c>
      <c r="BA61" s="4" t="str">
        <f>IF(AZ61&lt;AZ$35,"LOW",IF(AZ61&gt;AZ$36,"HIGH",AZ61))</f>
        <v>LOW</v>
      </c>
      <c r="BB61" s="4">
        <f>(AZ61/R61)*100</f>
        <v>7.445177218498392</v>
      </c>
      <c r="BC61" s="4">
        <f>(AZ61/Y61)*100</f>
        <v>3.6023402827949988</v>
      </c>
      <c r="BD61" s="4" t="s">
        <v>57</v>
      </c>
      <c r="BE61" s="4"/>
      <c r="BF61" s="4"/>
      <c r="BG61" s="4"/>
      <c r="BH61" s="4"/>
      <c r="BI61" s="4"/>
      <c r="BJ61" s="4"/>
      <c r="BK61" s="4">
        <v>4.9532333333333298</v>
      </c>
      <c r="BL61" s="4">
        <v>562873.45620278502</v>
      </c>
      <c r="BM61" s="4">
        <v>6.0349333333333304</v>
      </c>
      <c r="BN61" s="4">
        <v>710.15896746575402</v>
      </c>
      <c r="BO61" s="4">
        <v>1.26166718227677E-3</v>
      </c>
      <c r="BP61" s="4">
        <v>7.1180397429439796E-2</v>
      </c>
      <c r="BQ61" s="4" t="str">
        <f>IF(BP61&lt;BP$35,"LOW",IF(BP61&gt;BP$36,"HIGH",BP61))</f>
        <v>LOW</v>
      </c>
      <c r="BR61" s="4">
        <f>(BP61/R61)*100</f>
        <v>0.39118922085659191</v>
      </c>
      <c r="BS61" s="4">
        <f>(BP61/Y61)*100</f>
        <v>0.18927644663522322</v>
      </c>
      <c r="BT61" s="4" t="s">
        <v>57</v>
      </c>
      <c r="BU61" s="4"/>
      <c r="BV61" s="4"/>
      <c r="BW61" s="4"/>
      <c r="BX61" s="4"/>
      <c r="BY61" s="4"/>
      <c r="BZ61" s="4"/>
      <c r="CA61" s="4">
        <v>4.9532333333333298</v>
      </c>
      <c r="CB61" s="4">
        <v>562873.45620278502</v>
      </c>
      <c r="CC61" s="4">
        <v>6.1809666666666701</v>
      </c>
      <c r="CD61" s="4">
        <v>292.80643332531997</v>
      </c>
      <c r="CE61" s="4">
        <v>5.2019939845916502E-4</v>
      </c>
      <c r="CF61" s="4">
        <v>1.1251687424586101</v>
      </c>
      <c r="CG61" s="4" t="str">
        <f>IF(CF61&lt;CF$35,"LOW",IF(CF61&gt;CF$36,"HIGH",CF61))</f>
        <v>LOW</v>
      </c>
      <c r="CH61" s="4">
        <f>(CF61/R61)*100</f>
        <v>6.1836390297046862</v>
      </c>
      <c r="CI61" s="4">
        <f>(CF61/Y61)*100</f>
        <v>2.9919465067429654</v>
      </c>
      <c r="CJ61" s="4" t="s">
        <v>57</v>
      </c>
      <c r="CK61" s="4"/>
      <c r="CL61" s="4"/>
      <c r="CM61" s="4"/>
      <c r="CN61" s="4"/>
      <c r="CO61" s="4"/>
      <c r="CP61" s="4"/>
      <c r="CQ61" s="4">
        <v>4.9532333333333298</v>
      </c>
      <c r="CR61" s="4">
        <v>562873.45620278502</v>
      </c>
      <c r="CS61" s="4">
        <v>7.3986166666666699</v>
      </c>
      <c r="CT61" s="4">
        <v>205.21500000000199</v>
      </c>
      <c r="CU61" s="4">
        <v>7.0834018263132804E-4</v>
      </c>
      <c r="CV61" s="4">
        <v>0.50502069147070405</v>
      </c>
      <c r="CW61" s="4" t="str">
        <f>IF(CV61&lt;CV$35,"LOW",IF(CV61&gt;CV$36,"HIGH",CV61))</f>
        <v>LOW</v>
      </c>
      <c r="CX61" s="4">
        <f>(CV61/R61)*100</f>
        <v>2.775464284372946</v>
      </c>
      <c r="CY61" s="4">
        <f>(CV61/Y61)*100</f>
        <v>1.342905145389135</v>
      </c>
      <c r="CZ61" s="4" t="s">
        <v>57</v>
      </c>
      <c r="DA61" s="4"/>
      <c r="DB61" s="4"/>
      <c r="DC61" s="4"/>
      <c r="DD61" s="4"/>
      <c r="DE61" s="4"/>
      <c r="DF61" s="4"/>
      <c r="DG61" s="4">
        <v>7.6578333333333299</v>
      </c>
      <c r="DH61" s="4">
        <v>289712.49271455099</v>
      </c>
      <c r="DI61" s="4">
        <v>7.7087500000000002</v>
      </c>
      <c r="DJ61" s="4">
        <v>274.07925862313601</v>
      </c>
      <c r="DK61" s="4">
        <v>9.4603879886250497E-4</v>
      </c>
      <c r="DL61" s="4">
        <v>0</v>
      </c>
      <c r="DM61" s="4" t="str">
        <f>IF(DL61&lt;DL$35,"LOW",IF(DL61&gt;DL$36,"HIGH",DL61))</f>
        <v>LOW</v>
      </c>
      <c r="DN61" s="4">
        <f>(DL61/R61)*100</f>
        <v>0</v>
      </c>
      <c r="DO61" s="4">
        <f>(DL61/Y61)*100</f>
        <v>0</v>
      </c>
      <c r="DP61" s="4" t="s">
        <v>57</v>
      </c>
      <c r="DQ61" s="4"/>
      <c r="DR61" s="4"/>
      <c r="DS61" s="4"/>
      <c r="DT61" s="4"/>
      <c r="DU61" s="4"/>
      <c r="DV61" s="4"/>
      <c r="DW61" s="4">
        <v>7.6578333333333299</v>
      </c>
      <c r="DX61" s="4">
        <v>289712.49271455099</v>
      </c>
      <c r="DY61" s="4">
        <v>8.5465999999999998</v>
      </c>
      <c r="DZ61" s="4">
        <v>218.31913785212299</v>
      </c>
      <c r="EA61" s="4">
        <v>7.5357170761438199E-4</v>
      </c>
      <c r="EB61" s="4">
        <v>0</v>
      </c>
      <c r="EC61" s="4" t="str">
        <f>IF(EB61&lt;EB$35,"LOW",IF(EB61&gt;EB$36,"HIGH",EB61))</f>
        <v>LOW</v>
      </c>
      <c r="ED61" s="4">
        <f>(EB61/Y61)*100</f>
        <v>0</v>
      </c>
      <c r="EE61" s="4" t="s">
        <v>57</v>
      </c>
      <c r="EF61" s="4"/>
      <c r="EG61" s="4"/>
      <c r="EH61" s="4"/>
      <c r="EI61" s="4"/>
      <c r="EJ61" s="4"/>
      <c r="EK61" s="4"/>
      <c r="EL61" s="4">
        <v>7.6578333333333299</v>
      </c>
      <c r="EM61" s="4">
        <v>289712.49271455099</v>
      </c>
      <c r="EN61" s="4">
        <v>8.7039833333333299</v>
      </c>
      <c r="EO61" s="4">
        <v>0</v>
      </c>
      <c r="EP61" s="4">
        <v>0</v>
      </c>
      <c r="EQ61" s="4">
        <v>0</v>
      </c>
      <c r="ER61" s="4" t="str">
        <f>IF(EQ61&lt;EQ$35,"LOW",IF(EQ61&gt;EQ$36,"HIGH",EQ61))</f>
        <v>LOW</v>
      </c>
      <c r="ES61" s="4">
        <f>(EQ61/Y61)*100</f>
        <v>0</v>
      </c>
      <c r="ET61" s="4" t="s">
        <v>57</v>
      </c>
      <c r="EU61" s="4"/>
      <c r="EV61" s="4"/>
      <c r="EW61" s="4"/>
      <c r="EX61" s="4"/>
      <c r="EY61" s="4"/>
      <c r="EZ61" s="4"/>
      <c r="FA61" s="4">
        <v>10.0421666666667</v>
      </c>
      <c r="FB61" s="4">
        <v>450173.15299999103</v>
      </c>
      <c r="FC61" s="4">
        <v>9.8754000000000008</v>
      </c>
      <c r="FD61" s="4">
        <v>337.57993868815299</v>
      </c>
      <c r="FE61" s="4">
        <v>7.4988909587009496E-4</v>
      </c>
      <c r="FF61" s="4">
        <v>10.2290403289091</v>
      </c>
      <c r="FG61" s="4">
        <f>IF(FF61&lt;FF$35,"LOW",IF(FF61&gt;FF$36,"HIGH",FF61))</f>
        <v>10.2290403289091</v>
      </c>
      <c r="FH61" s="4">
        <f>(FF61/Y61)*100</f>
        <v>27.200134810480041</v>
      </c>
      <c r="FI61" s="4" t="s">
        <v>57</v>
      </c>
      <c r="FJ61" s="4"/>
      <c r="FK61" s="4"/>
      <c r="FL61" s="4"/>
      <c r="FM61" s="4"/>
      <c r="FN61" s="4"/>
      <c r="FO61" s="4"/>
      <c r="FP61" s="4">
        <v>10.0421666666667</v>
      </c>
      <c r="FQ61" s="4">
        <v>450173.15299999103</v>
      </c>
      <c r="FR61" s="4">
        <v>10.0746</v>
      </c>
      <c r="FS61" s="4">
        <v>1507.2106457775101</v>
      </c>
      <c r="FT61" s="4">
        <v>3.3480687058598099E-3</v>
      </c>
      <c r="FU61" s="4">
        <v>3.5126067217163</v>
      </c>
      <c r="FV61" s="4" t="str">
        <f>IF(FU61&lt;FU$35,"LOW",IF(FU61&gt;FU$36,"HIGH",FU61))</f>
        <v>LOW</v>
      </c>
      <c r="FW61" s="4">
        <f>(FU61/Y61)*100</f>
        <v>9.3404047002199242</v>
      </c>
      <c r="FX61" s="4" t="s">
        <v>57</v>
      </c>
      <c r="FY61" s="4"/>
      <c r="FZ61" s="4"/>
      <c r="GA61" s="4"/>
      <c r="GB61" s="4"/>
      <c r="GC61" s="4"/>
      <c r="GD61" s="4"/>
      <c r="GE61" s="4">
        <v>10.0421666666667</v>
      </c>
      <c r="GF61" s="4">
        <v>450173.15299999103</v>
      </c>
      <c r="GG61" s="4">
        <v>10.1626166666667</v>
      </c>
      <c r="GH61" s="4">
        <v>218.67388541095499</v>
      </c>
      <c r="GI61" s="4">
        <v>4.8575505659032199E-4</v>
      </c>
      <c r="GJ61" s="4">
        <v>0.91896239029338</v>
      </c>
      <c r="GK61" s="4" t="str">
        <f>IF(GJ61&lt;GJ$35,"LOW",IF(GJ61&gt;GJ$36,"HIGH",GJ61))</f>
        <v>LOW</v>
      </c>
      <c r="GL61" s="4">
        <f>(GJ61/Y61)*100</f>
        <v>2.4436213073770001</v>
      </c>
      <c r="GM61" s="4" t="s">
        <v>57</v>
      </c>
      <c r="GN61" s="4"/>
      <c r="GO61" s="4"/>
      <c r="GP61" s="4"/>
      <c r="GQ61" s="4"/>
      <c r="GR61" s="4"/>
      <c r="GS61" s="4"/>
      <c r="GT61" s="4">
        <v>10.0421666666667</v>
      </c>
      <c r="GU61" s="4">
        <v>450173.15299999103</v>
      </c>
      <c r="GV61" s="4">
        <v>12.001799999999999</v>
      </c>
      <c r="GW61" s="4">
        <v>489.73949999998501</v>
      </c>
      <c r="GX61" s="4">
        <v>9.7186326381879602E-4</v>
      </c>
      <c r="GY61" s="4">
        <v>0</v>
      </c>
      <c r="GZ61" s="4" t="str">
        <f>IF(GY61&lt;GY$35,"LOW",IF(GY61&gt;GY$36,"HIGH",GY61))</f>
        <v>LOW</v>
      </c>
      <c r="HA61" s="4">
        <f>(GY61/AF61)*100</f>
        <v>0</v>
      </c>
      <c r="HB61" s="4" t="s">
        <v>57</v>
      </c>
      <c r="HC61" s="4"/>
      <c r="HD61" s="4"/>
      <c r="HE61" s="4"/>
      <c r="HF61" s="4"/>
      <c r="HG61" s="4"/>
      <c r="HH61" s="4"/>
      <c r="HI61" s="4">
        <v>14.455450000000001</v>
      </c>
      <c r="HJ61" s="4">
        <v>503918.11094456201</v>
      </c>
      <c r="HK61" s="4">
        <v>12.34925</v>
      </c>
      <c r="HL61" s="4">
        <v>677.55000000000302</v>
      </c>
      <c r="HM61" s="4">
        <v>1.34456370049883E-3</v>
      </c>
      <c r="HN61" s="4">
        <v>2.1520998110910199</v>
      </c>
      <c r="HO61" s="4" t="str">
        <f>IF(HN61&lt;HN$35,"LOW",IF(HN61&gt;HN$36,"HIGH",HN61))</f>
        <v>LOW</v>
      </c>
      <c r="HP61" s="4">
        <f>(HN61/AF61)*100</f>
        <v>4.2755464204476459</v>
      </c>
      <c r="HQ61" s="4" t="s">
        <v>57</v>
      </c>
      <c r="HR61" s="4"/>
      <c r="HS61" s="4"/>
      <c r="HT61" s="4"/>
      <c r="HU61" s="4"/>
      <c r="HV61" s="4"/>
      <c r="HW61" s="4"/>
      <c r="HX61" s="4">
        <v>14.455450000000001</v>
      </c>
      <c r="HY61" s="4">
        <v>503918.11094456201</v>
      </c>
      <c r="HZ61" s="4" t="s">
        <v>57</v>
      </c>
      <c r="IA61" s="4" t="s">
        <v>57</v>
      </c>
      <c r="IB61" s="4" t="s">
        <v>57</v>
      </c>
      <c r="IC61" s="4" t="s">
        <v>57</v>
      </c>
      <c r="ID61" s="4" t="s">
        <v>57</v>
      </c>
      <c r="IE61" s="4" t="s">
        <v>57</v>
      </c>
      <c r="IF61" s="4">
        <v>10.0421666666667</v>
      </c>
      <c r="IG61" s="4">
        <v>450173.15299999103</v>
      </c>
      <c r="IH61" s="4">
        <v>14.4516666666667</v>
      </c>
      <c r="II61" s="4">
        <v>1757.36761538461</v>
      </c>
      <c r="IJ61" s="4">
        <v>3.4874071346444298E-3</v>
      </c>
      <c r="IK61" s="4">
        <v>0.70819021111771097</v>
      </c>
      <c r="IL61" s="4" t="str">
        <f>IF(IK61&lt;IK$35,"LOW",IF(IK61&gt;IK$36,"HIGH",IK61))</f>
        <v>LOW</v>
      </c>
      <c r="IM61" s="4">
        <f>(IK61/AT61)*100</f>
        <v>1.3125758467161865</v>
      </c>
      <c r="IN61" s="4" t="s">
        <v>57</v>
      </c>
      <c r="IO61" s="4"/>
      <c r="IP61" s="4"/>
      <c r="IQ61" s="4"/>
      <c r="IR61" s="4"/>
      <c r="IS61" s="4"/>
      <c r="IT61" s="4"/>
      <c r="IU61" s="4">
        <v>14.455450000000001</v>
      </c>
      <c r="IV61" s="4">
        <v>503918.11094456201</v>
      </c>
      <c r="IW61" s="4">
        <v>14.500683333333299</v>
      </c>
      <c r="IX61" s="4">
        <v>556.41484615385605</v>
      </c>
      <c r="IY61" s="4">
        <v>1.10417711542634E-3</v>
      </c>
      <c r="IZ61" s="4">
        <v>0</v>
      </c>
      <c r="JA61" s="4" t="str">
        <f>IF(IZ61&lt;IZ$35,"LOW",IF(IZ61&gt;IZ$36,"HIGH",IZ61))</f>
        <v>LOW</v>
      </c>
      <c r="JB61" s="4">
        <f>(IZ61/AT61)*100</f>
        <v>0</v>
      </c>
      <c r="JC61" s="4" t="s">
        <v>57</v>
      </c>
      <c r="JD61" s="4"/>
      <c r="JE61" s="4"/>
      <c r="JF61" s="4"/>
      <c r="JG61" s="4"/>
      <c r="JH61" s="4"/>
      <c r="JI61" s="4"/>
      <c r="JJ61" s="4">
        <v>14.455450000000001</v>
      </c>
      <c r="JK61" s="4">
        <v>503918.11094456201</v>
      </c>
      <c r="JL61" s="4">
        <v>16.518000000000001</v>
      </c>
      <c r="JM61" s="4">
        <v>713.02070896729697</v>
      </c>
      <c r="JN61" s="4">
        <v>1.53079694413629E-3</v>
      </c>
      <c r="JO61" s="4">
        <v>0.31788450921028399</v>
      </c>
      <c r="JP61" s="4" t="str">
        <f>IF(JO61&lt;JO$35,"LOW",IF(JO61&gt;JO$36,"HIGH",JO61))</f>
        <v>LOW</v>
      </c>
      <c r="JQ61" s="4">
        <f>(JO61/AM61)*100</f>
        <v>0.70916246592592891</v>
      </c>
      <c r="JR61" s="4" t="s">
        <v>57</v>
      </c>
      <c r="JS61" s="4"/>
      <c r="JT61" s="4"/>
      <c r="JU61" s="4"/>
      <c r="JV61" s="4"/>
      <c r="JW61" s="4"/>
      <c r="JX61" s="4"/>
      <c r="JY61" s="4">
        <v>17.132616666666699</v>
      </c>
      <c r="JZ61" s="4">
        <v>465783.99029245402</v>
      </c>
      <c r="KA61" s="4">
        <v>17.136399999999998</v>
      </c>
      <c r="KB61" s="4">
        <v>0</v>
      </c>
      <c r="KC61" s="4">
        <v>0</v>
      </c>
      <c r="KD61" s="4">
        <v>0.41588924532450799</v>
      </c>
      <c r="KE61" s="4" t="str">
        <f>IF(KD61&lt;KD$35,"LOW",IF(KD61&gt;KD$36,"HIGH",KD61))</f>
        <v>LOW</v>
      </c>
      <c r="KF61" s="4">
        <f>(KD61/AM61)*100</f>
        <v>0.92779935549265891</v>
      </c>
      <c r="KG61" s="4" t="s">
        <v>57</v>
      </c>
      <c r="KH61" s="4"/>
      <c r="KI61" s="4"/>
      <c r="KJ61" s="4"/>
      <c r="KK61" s="4"/>
      <c r="KL61" s="4"/>
      <c r="KM61" s="4"/>
      <c r="KN61" s="4">
        <v>17.132616666666699</v>
      </c>
      <c r="KO61" s="4">
        <v>465783.99029245402</v>
      </c>
      <c r="KP61" s="4">
        <v>18.984033333333301</v>
      </c>
      <c r="KQ61" s="4">
        <v>500.23050000000001</v>
      </c>
      <c r="KR61" s="4">
        <v>1.07395382929739E-3</v>
      </c>
      <c r="KS61" s="4">
        <v>0</v>
      </c>
      <c r="KT61" s="4" t="str">
        <f>IF(KS61&lt;KS$35,"LOW",IF(KS61&gt;KS$36,"HIGH",KS61))</f>
        <v>LOW</v>
      </c>
      <c r="KU61" s="4">
        <f>(KS61/AM61)*100</f>
        <v>0</v>
      </c>
      <c r="KV61" s="4" t="s">
        <v>57</v>
      </c>
      <c r="KW61" s="4"/>
      <c r="KX61" s="4"/>
      <c r="KY61" s="4"/>
      <c r="KZ61" s="4"/>
      <c r="LA61" s="4"/>
      <c r="LB61" s="4"/>
      <c r="LC61" s="4">
        <v>17.132616666666699</v>
      </c>
      <c r="LD61" s="4">
        <v>465783.99029245402</v>
      </c>
      <c r="LE61" s="4">
        <v>19.3874833333333</v>
      </c>
      <c r="LF61" s="4">
        <v>538.97502480923504</v>
      </c>
      <c r="LG61" s="4">
        <v>1.1571351442775601E-3</v>
      </c>
      <c r="LH61" s="4">
        <v>8.7439290893468402E-4</v>
      </c>
      <c r="LI61" s="4" t="str">
        <f>IF(LH61&lt;LH$35,"LOW",IF(LH61&gt;LH$36,"HIGH",LH61))</f>
        <v>LOW</v>
      </c>
      <c r="LJ61" s="4">
        <f>(LH61/AM61)*100</f>
        <v>1.9506664009162923E-3</v>
      </c>
      <c r="LK61" s="4" t="s">
        <v>57</v>
      </c>
      <c r="LL61" s="4"/>
      <c r="LM61" s="4"/>
      <c r="LN61" s="4"/>
      <c r="LO61" s="4"/>
      <c r="LP61" s="4"/>
      <c r="LQ61" s="4"/>
      <c r="LR61" s="4">
        <v>17.132616666666699</v>
      </c>
      <c r="LS61" s="4">
        <v>465783.99029245402</v>
      </c>
    </row>
    <row r="62" spans="1:331" x14ac:dyDescent="0.2">
      <c r="A62" s="2"/>
      <c r="B62" s="2"/>
      <c r="C62" s="2" t="s">
        <v>174</v>
      </c>
      <c r="D62" s="2" t="s">
        <v>112</v>
      </c>
      <c r="E62" s="2" t="s">
        <v>106</v>
      </c>
      <c r="F62" s="2" t="s">
        <v>57</v>
      </c>
      <c r="G62" s="4">
        <v>3.9878833333333299</v>
      </c>
      <c r="H62" s="4">
        <v>5126.26402903498</v>
      </c>
      <c r="I62" s="4">
        <v>1.0033225445141699E-2</v>
      </c>
      <c r="J62" s="4">
        <f>(I62/I$136)*100</f>
        <v>12.559232382030103</v>
      </c>
      <c r="K62" s="4">
        <f>(I62/I$143)*100</f>
        <v>12.728099785943273</v>
      </c>
      <c r="L62" s="4">
        <v>4.9433499999999997</v>
      </c>
      <c r="M62" s="4">
        <v>510928.81915827101</v>
      </c>
      <c r="N62" s="4">
        <v>6.6441166666666698</v>
      </c>
      <c r="O62" s="4">
        <v>17349.983499999998</v>
      </c>
      <c r="P62" s="4">
        <v>4.3754102486903403E-2</v>
      </c>
      <c r="Q62" s="4">
        <f>(P62/P$136)*100</f>
        <v>7.1272198617031215</v>
      </c>
      <c r="R62" s="4">
        <f>(P62/P$143)*100</f>
        <v>7.6003541106417956</v>
      </c>
      <c r="S62" s="4">
        <v>10.0375666666667</v>
      </c>
      <c r="T62" s="4">
        <v>396533.86799999501</v>
      </c>
      <c r="U62" s="4">
        <v>10.1302166666667</v>
      </c>
      <c r="V62" s="4">
        <v>31828.417728344099</v>
      </c>
      <c r="W62" s="4">
        <v>8.0266580730865997E-2</v>
      </c>
      <c r="X62" s="4">
        <f>(W62/W$136)*100</f>
        <v>13.328733770643639</v>
      </c>
      <c r="Y62" s="4">
        <f>(W62/W$143)*100</f>
        <v>14.013219914184555</v>
      </c>
      <c r="Z62" s="4">
        <v>10.0375666666667</v>
      </c>
      <c r="AA62" s="4">
        <v>396533.86799999501</v>
      </c>
      <c r="AB62" s="4">
        <v>12.3168333333333</v>
      </c>
      <c r="AC62" s="4">
        <v>47822.943499999499</v>
      </c>
      <c r="AD62" s="4">
        <v>0.120602418505145</v>
      </c>
      <c r="AE62" s="4">
        <f>(AD62/AD$136)*100</f>
        <v>19.37639421965812</v>
      </c>
      <c r="AF62" s="4">
        <f>(AD62/AD$143)*100</f>
        <v>20.938018808095084</v>
      </c>
      <c r="AG62" s="4">
        <v>10.0375666666667</v>
      </c>
      <c r="AH62" s="4">
        <v>396533.86799999501</v>
      </c>
      <c r="AI62" s="4">
        <v>12.7134</v>
      </c>
      <c r="AJ62" s="4">
        <v>43045.942032135099</v>
      </c>
      <c r="AK62" s="4">
        <v>0.10020879751413</v>
      </c>
      <c r="AL62" s="4">
        <f>(AK62/AK$136)*100</f>
        <v>17.755057608014134</v>
      </c>
      <c r="AM62" s="4">
        <f>(AK62/AK$143)*100</f>
        <v>18.608450341460959</v>
      </c>
      <c r="AN62" s="4">
        <v>14.4516833333333</v>
      </c>
      <c r="AO62" s="4">
        <v>429562.50449033902</v>
      </c>
      <c r="AP62" s="4">
        <v>14.3951333333333</v>
      </c>
      <c r="AQ62" s="4">
        <v>41824.420013980998</v>
      </c>
      <c r="AR62" s="4">
        <v>9.7365155423898495E-2</v>
      </c>
      <c r="AS62" s="4">
        <f>(AR62/AR$136)*100</f>
        <v>18.470826056646693</v>
      </c>
      <c r="AT62" s="4">
        <f>(AR62/AR$143)*100</f>
        <v>20.731961549549048</v>
      </c>
      <c r="AU62" s="4">
        <v>14.4516833333333</v>
      </c>
      <c r="AV62" s="4">
        <v>429562.50449033902</v>
      </c>
      <c r="AW62" s="4">
        <v>4.9730499999999997</v>
      </c>
      <c r="AX62" s="4">
        <v>591.63500000000101</v>
      </c>
      <c r="AY62" s="4">
        <v>1.1579597349288099E-3</v>
      </c>
      <c r="AZ62" s="4">
        <v>0</v>
      </c>
      <c r="BA62" s="4" t="str">
        <f>IF(AZ62&lt;AZ$35,"LOW",IF(AZ62&gt;AZ$36,"HIGH",AZ62))</f>
        <v>LOW</v>
      </c>
      <c r="BB62" s="4">
        <f>(AZ62/R62)*100</f>
        <v>0</v>
      </c>
      <c r="BC62" s="4">
        <f>(AZ62/Y62)*100</f>
        <v>0</v>
      </c>
      <c r="BD62" s="4" t="s">
        <v>57</v>
      </c>
      <c r="BE62" s="4"/>
      <c r="BF62" s="4"/>
      <c r="BG62" s="4"/>
      <c r="BH62" s="4"/>
      <c r="BI62" s="4"/>
      <c r="BJ62" s="4"/>
      <c r="BK62" s="4">
        <v>4.9433499999999997</v>
      </c>
      <c r="BL62" s="4">
        <v>510928.81915827101</v>
      </c>
      <c r="BM62" s="4">
        <v>6.0374166666666698</v>
      </c>
      <c r="BN62" s="4">
        <v>237.995864863012</v>
      </c>
      <c r="BO62" s="4">
        <v>4.6581021844705899E-4</v>
      </c>
      <c r="BP62" s="4">
        <v>0</v>
      </c>
      <c r="BQ62" s="4" t="str">
        <f>IF(BP62&lt;BP$35,"LOW",IF(BP62&gt;BP$36,"HIGH",BP62))</f>
        <v>LOW</v>
      </c>
      <c r="BR62" s="4">
        <f>(BP62/R62)*100</f>
        <v>0</v>
      </c>
      <c r="BS62" s="4">
        <f>(BP62/Y62)*100</f>
        <v>0</v>
      </c>
      <c r="BT62" s="4" t="s">
        <v>57</v>
      </c>
      <c r="BU62" s="4"/>
      <c r="BV62" s="4"/>
      <c r="BW62" s="4"/>
      <c r="BX62" s="4"/>
      <c r="BY62" s="4"/>
      <c r="BZ62" s="4"/>
      <c r="CA62" s="4">
        <v>4.9433499999999997</v>
      </c>
      <c r="CB62" s="4">
        <v>510928.81915827101</v>
      </c>
      <c r="CC62" s="4">
        <v>6.1785166666666704</v>
      </c>
      <c r="CD62" s="4">
        <v>154.38607917933399</v>
      </c>
      <c r="CE62" s="4">
        <v>3.0216749063730102E-4</v>
      </c>
      <c r="CF62" s="4">
        <v>0.69439436570548996</v>
      </c>
      <c r="CG62" s="4" t="str">
        <f>IF(CF62&lt;CF$35,"LOW",IF(CF62&gt;CF$36,"HIGH",CF62))</f>
        <v>LOW</v>
      </c>
      <c r="CH62" s="4">
        <f>(CF62/R62)*100</f>
        <v>9.1363422755950161</v>
      </c>
      <c r="CI62" s="4">
        <f>(CF62/Y62)*100</f>
        <v>4.9552805847470172</v>
      </c>
      <c r="CJ62" s="4" t="s">
        <v>57</v>
      </c>
      <c r="CK62" s="4"/>
      <c r="CL62" s="4"/>
      <c r="CM62" s="4"/>
      <c r="CN62" s="4"/>
      <c r="CO62" s="4"/>
      <c r="CP62" s="4"/>
      <c r="CQ62" s="4">
        <v>4.9433499999999997</v>
      </c>
      <c r="CR62" s="4">
        <v>510928.81915827101</v>
      </c>
      <c r="CS62" s="4">
        <v>7.3986333333333301</v>
      </c>
      <c r="CT62" s="4">
        <v>0</v>
      </c>
      <c r="CU62" s="4">
        <v>0</v>
      </c>
      <c r="CV62" s="4">
        <v>0</v>
      </c>
      <c r="CW62" s="4" t="str">
        <f>IF(CV62&lt;CV$35,"LOW",IF(CV62&gt;CV$36,"HIGH",CV62))</f>
        <v>LOW</v>
      </c>
      <c r="CX62" s="4">
        <f>(CV62/R62)*100</f>
        <v>0</v>
      </c>
      <c r="CY62" s="4">
        <f>(CV62/Y62)*100</f>
        <v>0</v>
      </c>
      <c r="CZ62" s="4" t="s">
        <v>57</v>
      </c>
      <c r="DA62" s="4"/>
      <c r="DB62" s="4"/>
      <c r="DC62" s="4"/>
      <c r="DD62" s="4"/>
      <c r="DE62" s="4"/>
      <c r="DF62" s="4"/>
      <c r="DG62" s="4">
        <v>7.65323333333333</v>
      </c>
      <c r="DH62" s="4">
        <v>260989.38943595599</v>
      </c>
      <c r="DI62" s="4">
        <v>7.7041500000000003</v>
      </c>
      <c r="DJ62" s="4">
        <v>118.02973076923</v>
      </c>
      <c r="DK62" s="4">
        <v>4.5223957580924399E-4</v>
      </c>
      <c r="DL62" s="4">
        <v>0</v>
      </c>
      <c r="DM62" s="4" t="str">
        <f>IF(DL62&lt;DL$35,"LOW",IF(DL62&gt;DL$36,"HIGH",DL62))</f>
        <v>LOW</v>
      </c>
      <c r="DN62" s="4">
        <f>(DL62/R62)*100</f>
        <v>0</v>
      </c>
      <c r="DO62" s="4">
        <f>(DL62/Y62)*100</f>
        <v>0</v>
      </c>
      <c r="DP62" s="4" t="s">
        <v>57</v>
      </c>
      <c r="DQ62" s="4"/>
      <c r="DR62" s="4"/>
      <c r="DS62" s="4"/>
      <c r="DT62" s="4"/>
      <c r="DU62" s="4"/>
      <c r="DV62" s="4"/>
      <c r="DW62" s="4">
        <v>7.65323333333333</v>
      </c>
      <c r="DX62" s="4">
        <v>260989.38943595599</v>
      </c>
      <c r="DY62" s="4">
        <v>8.5512333333333306</v>
      </c>
      <c r="DZ62" s="4">
        <v>137.80457181747499</v>
      </c>
      <c r="EA62" s="4">
        <v>5.2800833058882395E-4</v>
      </c>
      <c r="EB62" s="4">
        <v>0</v>
      </c>
      <c r="EC62" s="4" t="str">
        <f>IF(EB62&lt;EB$35,"LOW",IF(EB62&gt;EB$36,"HIGH",EB62))</f>
        <v>LOW</v>
      </c>
      <c r="ED62" s="4">
        <f>(EB62/Y62)*100</f>
        <v>0</v>
      </c>
      <c r="EE62" s="4" t="s">
        <v>57</v>
      </c>
      <c r="EF62" s="4"/>
      <c r="EG62" s="4"/>
      <c r="EH62" s="4"/>
      <c r="EI62" s="4"/>
      <c r="EJ62" s="4"/>
      <c r="EK62" s="4"/>
      <c r="EL62" s="4">
        <v>7.65323333333333</v>
      </c>
      <c r="EM62" s="4">
        <v>260989.38943595599</v>
      </c>
      <c r="EN62" s="4">
        <v>8.9169333333333292</v>
      </c>
      <c r="EO62" s="4">
        <v>0</v>
      </c>
      <c r="EP62" s="4">
        <v>0</v>
      </c>
      <c r="EQ62" s="4">
        <v>0</v>
      </c>
      <c r="ER62" s="4" t="str">
        <f>IF(EQ62&lt;EQ$35,"LOW",IF(EQ62&gt;EQ$36,"HIGH",EQ62))</f>
        <v>LOW</v>
      </c>
      <c r="ES62" s="4">
        <f>(EQ62/Y62)*100</f>
        <v>0</v>
      </c>
      <c r="ET62" s="4" t="s">
        <v>57</v>
      </c>
      <c r="EU62" s="4"/>
      <c r="EV62" s="4"/>
      <c r="EW62" s="4"/>
      <c r="EX62" s="4"/>
      <c r="EY62" s="4"/>
      <c r="EZ62" s="4"/>
      <c r="FA62" s="4">
        <v>10.0375666666667</v>
      </c>
      <c r="FB62" s="4">
        <v>396533.86799999501</v>
      </c>
      <c r="FC62" s="4">
        <v>9.8707833333333301</v>
      </c>
      <c r="FD62" s="4">
        <v>267.66861216724499</v>
      </c>
      <c r="FE62" s="4">
        <v>6.7502080848047205E-4</v>
      </c>
      <c r="FF62" s="4">
        <v>7.9727539581242297</v>
      </c>
      <c r="FG62" s="4">
        <f>IF(FF62&lt;FF$35,"LOW",IF(FF62&gt;FF$36,"HIGH",FF62))</f>
        <v>7.9727539581242297</v>
      </c>
      <c r="FH62" s="4">
        <f>(FF62/Y62)*100</f>
        <v>56.894518225993131</v>
      </c>
      <c r="FI62" s="4" t="s">
        <v>57</v>
      </c>
      <c r="FJ62" s="4"/>
      <c r="FK62" s="4"/>
      <c r="FL62" s="4"/>
      <c r="FM62" s="4"/>
      <c r="FN62" s="4"/>
      <c r="FO62" s="4"/>
      <c r="FP62" s="4">
        <v>10.0375666666667</v>
      </c>
      <c r="FQ62" s="4">
        <v>396533.86799999501</v>
      </c>
      <c r="FR62" s="4">
        <v>10.074616666666699</v>
      </c>
      <c r="FS62" s="4">
        <v>952.47053251742204</v>
      </c>
      <c r="FT62" s="4">
        <v>2.4019903705108899E-3</v>
      </c>
      <c r="FU62" s="4">
        <v>2.60354010203495</v>
      </c>
      <c r="FV62" s="4" t="str">
        <f>IF(FU62&lt;FU$35,"LOW",IF(FU62&gt;FU$36,"HIGH",FU62))</f>
        <v>LOW</v>
      </c>
      <c r="FW62" s="4">
        <f>(FU62/Y62)*100</f>
        <v>18.579171082583077</v>
      </c>
      <c r="FX62" s="4" t="s">
        <v>57</v>
      </c>
      <c r="FY62" s="4"/>
      <c r="FZ62" s="4"/>
      <c r="GA62" s="4"/>
      <c r="GB62" s="4"/>
      <c r="GC62" s="4"/>
      <c r="GD62" s="4"/>
      <c r="GE62" s="4">
        <v>10.0375666666667</v>
      </c>
      <c r="GF62" s="4">
        <v>396533.86799999501</v>
      </c>
      <c r="GG62" s="4">
        <v>10.1626333333333</v>
      </c>
      <c r="GH62" s="4">
        <v>100.9945</v>
      </c>
      <c r="GI62" s="4">
        <v>2.5469325106929199E-4</v>
      </c>
      <c r="GJ62" s="4">
        <v>0.58587462716461103</v>
      </c>
      <c r="GK62" s="4" t="str">
        <f>IF(GJ62&lt;GJ$35,"LOW",IF(GJ62&gt;GJ$36,"HIGH",GJ62))</f>
        <v>LOW</v>
      </c>
      <c r="GL62" s="4">
        <f>(GJ62/Y62)*100</f>
        <v>4.180870854467738</v>
      </c>
      <c r="GM62" s="4" t="s">
        <v>57</v>
      </c>
      <c r="GN62" s="4"/>
      <c r="GO62" s="4"/>
      <c r="GP62" s="4"/>
      <c r="GQ62" s="4"/>
      <c r="GR62" s="4"/>
      <c r="GS62" s="4"/>
      <c r="GT62" s="4">
        <v>10.0375666666667</v>
      </c>
      <c r="GU62" s="4">
        <v>396533.86799999501</v>
      </c>
      <c r="GV62" s="4">
        <v>12.006449999999999</v>
      </c>
      <c r="GW62" s="4">
        <v>338.558499999996</v>
      </c>
      <c r="GX62" s="4">
        <v>7.8814723459554395E-4</v>
      </c>
      <c r="GY62" s="4">
        <v>0</v>
      </c>
      <c r="GZ62" s="4" t="str">
        <f>IF(GY62&lt;GY$35,"LOW",IF(GY62&gt;GY$36,"HIGH",GY62))</f>
        <v>LOW</v>
      </c>
      <c r="HA62" s="4">
        <f>(GY62/AF62)*100</f>
        <v>0</v>
      </c>
      <c r="HB62" s="4" t="s">
        <v>57</v>
      </c>
      <c r="HC62" s="4"/>
      <c r="HD62" s="4"/>
      <c r="HE62" s="4"/>
      <c r="HF62" s="4"/>
      <c r="HG62" s="4"/>
      <c r="HH62" s="4"/>
      <c r="HI62" s="4">
        <v>14.4516833333333</v>
      </c>
      <c r="HJ62" s="4">
        <v>429562.50449033902</v>
      </c>
      <c r="HK62" s="4">
        <v>12.3446333333333</v>
      </c>
      <c r="HL62" s="4">
        <v>423.093500000002</v>
      </c>
      <c r="HM62" s="4">
        <v>9.8494048148356798E-4</v>
      </c>
      <c r="HN62" s="4">
        <v>1.7969592433920401</v>
      </c>
      <c r="HO62" s="4" t="str">
        <f>IF(HN62&lt;HN$35,"LOW",IF(HN62&gt;HN$36,"HIGH",HN62))</f>
        <v>LOW</v>
      </c>
      <c r="HP62" s="4">
        <f>(HN62/AF62)*100</f>
        <v>8.5822792493495008</v>
      </c>
      <c r="HQ62" s="4" t="s">
        <v>57</v>
      </c>
      <c r="HR62" s="4"/>
      <c r="HS62" s="4"/>
      <c r="HT62" s="4"/>
      <c r="HU62" s="4"/>
      <c r="HV62" s="4"/>
      <c r="HW62" s="4"/>
      <c r="HX62" s="4">
        <v>14.4516833333333</v>
      </c>
      <c r="HY62" s="4">
        <v>429562.50449033902</v>
      </c>
      <c r="HZ62" s="4" t="s">
        <v>57</v>
      </c>
      <c r="IA62" s="4" t="s">
        <v>57</v>
      </c>
      <c r="IB62" s="4" t="s">
        <v>57</v>
      </c>
      <c r="IC62" s="4" t="s">
        <v>57</v>
      </c>
      <c r="ID62" s="4" t="s">
        <v>57</v>
      </c>
      <c r="IE62" s="4" t="s">
        <v>57</v>
      </c>
      <c r="IF62" s="4">
        <v>10.0375666666667</v>
      </c>
      <c r="IG62" s="4">
        <v>396533.86799999501</v>
      </c>
      <c r="IH62" s="4">
        <v>14.4516833333333</v>
      </c>
      <c r="II62" s="4">
        <v>1245.1287798375899</v>
      </c>
      <c r="IJ62" s="4">
        <v>2.8985974493162402E-3</v>
      </c>
      <c r="IK62" s="4">
        <v>0</v>
      </c>
      <c r="IL62" s="4" t="str">
        <f>IF(IK62&lt;IK$35,"LOW",IF(IK62&gt;IK$36,"HIGH",IK62))</f>
        <v>LOW</v>
      </c>
      <c r="IM62" s="4">
        <f>(IK62/AT62)*100</f>
        <v>0</v>
      </c>
      <c r="IN62" s="4" t="s">
        <v>57</v>
      </c>
      <c r="IO62" s="4"/>
      <c r="IP62" s="4"/>
      <c r="IQ62" s="4"/>
      <c r="IR62" s="4"/>
      <c r="IS62" s="4"/>
      <c r="IT62" s="4"/>
      <c r="IU62" s="4">
        <v>14.4516833333333</v>
      </c>
      <c r="IV62" s="4">
        <v>429562.50449033902</v>
      </c>
      <c r="IW62" s="4">
        <v>14.504483333333299</v>
      </c>
      <c r="IX62" s="4">
        <v>316.146005744614</v>
      </c>
      <c r="IY62" s="4">
        <v>7.3597207028046005E-4</v>
      </c>
      <c r="IZ62" s="4">
        <v>0</v>
      </c>
      <c r="JA62" s="4" t="str">
        <f>IF(IZ62&lt;IZ$35,"LOW",IF(IZ62&gt;IZ$36,"HIGH",IZ62))</f>
        <v>LOW</v>
      </c>
      <c r="JB62" s="4">
        <f>(IZ62/AT62)*100</f>
        <v>0</v>
      </c>
      <c r="JC62" s="4" t="s">
        <v>57</v>
      </c>
      <c r="JD62" s="4"/>
      <c r="JE62" s="4"/>
      <c r="JF62" s="4"/>
      <c r="JG62" s="4"/>
      <c r="JH62" s="4"/>
      <c r="JI62" s="4"/>
      <c r="JJ62" s="4">
        <v>14.4516833333333</v>
      </c>
      <c r="JK62" s="4">
        <v>429562.50449033902</v>
      </c>
      <c r="JL62" s="4">
        <v>16.5180166666667</v>
      </c>
      <c r="JM62" s="4">
        <v>853.72448749997102</v>
      </c>
      <c r="JN62" s="4">
        <v>2.1595033214364501E-3</v>
      </c>
      <c r="JO62" s="4">
        <v>0.63275763478518898</v>
      </c>
      <c r="JP62" s="4" t="str">
        <f>IF(JO62&lt;JO$35,"LOW",IF(JO62&gt;JO$36,"HIGH",JO62))</f>
        <v>LOW</v>
      </c>
      <c r="JQ62" s="4">
        <f>(JO62/AM62)*100</f>
        <v>3.4003779098969877</v>
      </c>
      <c r="JR62" s="4" t="s">
        <v>57</v>
      </c>
      <c r="JS62" s="4"/>
      <c r="JT62" s="4"/>
      <c r="JU62" s="4"/>
      <c r="JV62" s="4"/>
      <c r="JW62" s="4"/>
      <c r="JX62" s="4"/>
      <c r="JY62" s="4">
        <v>17.132650000000002</v>
      </c>
      <c r="JZ62" s="4">
        <v>395333.72281738103</v>
      </c>
      <c r="KA62" s="4">
        <v>17.136416666666701</v>
      </c>
      <c r="KB62" s="4">
        <v>0</v>
      </c>
      <c r="KC62" s="4">
        <v>0</v>
      </c>
      <c r="KD62" s="4">
        <v>0.41588924532450799</v>
      </c>
      <c r="KE62" s="4" t="str">
        <f>IF(KD62&lt;KD$35,"LOW",IF(KD62&gt;KD$36,"HIGH",KD62))</f>
        <v>LOW</v>
      </c>
      <c r="KF62" s="4">
        <f>(KD62/AM62)*100</f>
        <v>2.2349483040932054</v>
      </c>
      <c r="KG62" s="4" t="s">
        <v>57</v>
      </c>
      <c r="KH62" s="4"/>
      <c r="KI62" s="4"/>
      <c r="KJ62" s="4"/>
      <c r="KK62" s="4"/>
      <c r="KL62" s="4"/>
      <c r="KM62" s="4"/>
      <c r="KN62" s="4">
        <v>17.132650000000002</v>
      </c>
      <c r="KO62" s="4">
        <v>395333.72281738103</v>
      </c>
      <c r="KP62" s="4">
        <v>18.98405</v>
      </c>
      <c r="KQ62" s="4">
        <v>345.01621117156202</v>
      </c>
      <c r="KR62" s="4">
        <v>8.7272142814625903E-4</v>
      </c>
      <c r="KS62" s="4">
        <v>0</v>
      </c>
      <c r="KT62" s="4" t="str">
        <f>IF(KS62&lt;KS$35,"LOW",IF(KS62&gt;KS$36,"HIGH",KS62))</f>
        <v>LOW</v>
      </c>
      <c r="KU62" s="4">
        <f>(KS62/AM62)*100</f>
        <v>0</v>
      </c>
      <c r="KV62" s="4" t="s">
        <v>57</v>
      </c>
      <c r="KW62" s="4"/>
      <c r="KX62" s="4"/>
      <c r="KY62" s="4"/>
      <c r="KZ62" s="4"/>
      <c r="LA62" s="4"/>
      <c r="LB62" s="4"/>
      <c r="LC62" s="4">
        <v>17.132650000000002</v>
      </c>
      <c r="LD62" s="4">
        <v>395333.72281738103</v>
      </c>
      <c r="LE62" s="4">
        <v>19.391283333333298</v>
      </c>
      <c r="LF62" s="4">
        <v>309.689455071579</v>
      </c>
      <c r="LG62" s="4">
        <v>7.8336209940439402E-4</v>
      </c>
      <c r="LH62" s="4">
        <v>0</v>
      </c>
      <c r="LI62" s="4" t="str">
        <f>IF(LH62&lt;LH$35,"LOW",IF(LH62&gt;LH$36,"HIGH",LH62))</f>
        <v>LOW</v>
      </c>
      <c r="LJ62" s="4">
        <f>(LH62/AM62)*100</f>
        <v>0</v>
      </c>
      <c r="LK62" s="4" t="s">
        <v>57</v>
      </c>
      <c r="LL62" s="4"/>
      <c r="LM62" s="4"/>
      <c r="LN62" s="4"/>
      <c r="LO62" s="4"/>
      <c r="LP62" s="4"/>
      <c r="LQ62" s="4"/>
      <c r="LR62" s="4">
        <v>17.132650000000002</v>
      </c>
      <c r="LS62" s="4">
        <v>395333.72281738103</v>
      </c>
    </row>
    <row r="63" spans="1:331" x14ac:dyDescent="0.2">
      <c r="A63" s="2"/>
      <c r="B63" s="2"/>
      <c r="C63" s="2" t="s">
        <v>167</v>
      </c>
      <c r="D63" s="2" t="s">
        <v>90</v>
      </c>
      <c r="E63" s="2" t="s">
        <v>106</v>
      </c>
      <c r="F63" s="2" t="s">
        <v>57</v>
      </c>
      <c r="G63" s="4">
        <v>3.9903499999999998</v>
      </c>
      <c r="H63" s="4">
        <v>8425.1801666315405</v>
      </c>
      <c r="I63" s="4">
        <v>1.44921592195946E-2</v>
      </c>
      <c r="J63" s="4">
        <f>(I63/I$136)*100</f>
        <v>18.140766032961206</v>
      </c>
      <c r="K63" s="4">
        <f>(I63/I$143)*100</f>
        <v>18.384680945258353</v>
      </c>
      <c r="L63" s="4">
        <v>4.9458166666666701</v>
      </c>
      <c r="M63" s="4">
        <v>581361.27536054095</v>
      </c>
      <c r="N63" s="4">
        <v>6.6441166666666698</v>
      </c>
      <c r="O63" s="4">
        <v>22647.2457307693</v>
      </c>
      <c r="P63" s="4">
        <v>4.8469503546493799E-2</v>
      </c>
      <c r="Q63" s="4">
        <f>(P63/P$136)*100</f>
        <v>7.8953238377329846</v>
      </c>
      <c r="R63" s="4">
        <f>(P63/P$143)*100</f>
        <v>8.419447996462214</v>
      </c>
      <c r="S63" s="4">
        <v>10.03755</v>
      </c>
      <c r="T63" s="4">
        <v>467247.32200001099</v>
      </c>
      <c r="U63" s="4">
        <v>10.125583333333299</v>
      </c>
      <c r="V63" s="4">
        <v>64916.596688064703</v>
      </c>
      <c r="W63" s="4">
        <v>0.138934122533212</v>
      </c>
      <c r="X63" s="4">
        <f>(W63/W$136)*100</f>
        <v>23.07082118163606</v>
      </c>
      <c r="Y63" s="4">
        <f>(W63/W$143)*100</f>
        <v>24.255604199338844</v>
      </c>
      <c r="Z63" s="4">
        <v>10.03755</v>
      </c>
      <c r="AA63" s="4">
        <v>467247.32200001099</v>
      </c>
      <c r="AB63" s="4">
        <v>12.312200000000001</v>
      </c>
      <c r="AC63" s="4">
        <v>103384.71099999901</v>
      </c>
      <c r="AD63" s="4">
        <v>0.22126335696793201</v>
      </c>
      <c r="AE63" s="4">
        <f>(AD63/AD$136)*100</f>
        <v>35.548922518437628</v>
      </c>
      <c r="AF63" s="4">
        <f>(AD63/AD$143)*100</f>
        <v>38.413958751077423</v>
      </c>
      <c r="AG63" s="4">
        <v>10.03755</v>
      </c>
      <c r="AH63" s="4">
        <v>467247.32200001099</v>
      </c>
      <c r="AI63" s="4">
        <v>12.709633333333301</v>
      </c>
      <c r="AJ63" s="4">
        <v>94094.065109737596</v>
      </c>
      <c r="AK63" s="4">
        <v>0.17724895601597701</v>
      </c>
      <c r="AL63" s="4">
        <f>(AK63/AK$136)*100</f>
        <v>31.405081221339692</v>
      </c>
      <c r="AM63" s="4">
        <f>(AK63/AK$143)*100</f>
        <v>32.914559179637124</v>
      </c>
      <c r="AN63" s="4">
        <v>14.4516833333333</v>
      </c>
      <c r="AO63" s="4">
        <v>530858.21899710398</v>
      </c>
      <c r="AP63" s="4">
        <v>14.3951333333333</v>
      </c>
      <c r="AQ63" s="4">
        <v>104166.65918405799</v>
      </c>
      <c r="AR63" s="4">
        <v>0.19622312598051</v>
      </c>
      <c r="AS63" s="4">
        <f>(AR63/AR$136)*100</f>
        <v>37.22484920296089</v>
      </c>
      <c r="AT63" s="4">
        <f>(AR63/AR$143)*100</f>
        <v>41.781788210053328</v>
      </c>
      <c r="AU63" s="4">
        <v>14.4516833333333</v>
      </c>
      <c r="AV63" s="4">
        <v>530858.21899710398</v>
      </c>
      <c r="AW63" s="4">
        <v>4.9730499999999997</v>
      </c>
      <c r="AX63" s="4">
        <v>777.17950000000201</v>
      </c>
      <c r="AY63" s="4">
        <v>1.33682708659606E-3</v>
      </c>
      <c r="AZ63" s="4">
        <v>0</v>
      </c>
      <c r="BA63" s="4" t="str">
        <f>IF(AZ63&lt;AZ$35,"LOW",IF(AZ63&gt;AZ$36,"HIGH",AZ63))</f>
        <v>LOW</v>
      </c>
      <c r="BB63" s="4">
        <f>(AZ63/R63)*100</f>
        <v>0</v>
      </c>
      <c r="BC63" s="4">
        <f>(AZ63/Y63)*100</f>
        <v>0</v>
      </c>
      <c r="BD63" s="4" t="s">
        <v>57</v>
      </c>
      <c r="BE63" s="4"/>
      <c r="BF63" s="4"/>
      <c r="BG63" s="4"/>
      <c r="BH63" s="4"/>
      <c r="BI63" s="4"/>
      <c r="BJ63" s="4"/>
      <c r="BK63" s="4">
        <v>4.9458166666666701</v>
      </c>
      <c r="BL63" s="4">
        <v>581361.27536054095</v>
      </c>
      <c r="BM63" s="4">
        <v>6.03</v>
      </c>
      <c r="BN63" s="4">
        <v>354.84553449486202</v>
      </c>
      <c r="BO63" s="4">
        <v>6.1037009091257201E-4</v>
      </c>
      <c r="BP63" s="4">
        <v>0</v>
      </c>
      <c r="BQ63" s="4" t="str">
        <f>IF(BP63&lt;BP$35,"LOW",IF(BP63&gt;BP$36,"HIGH",BP63))</f>
        <v>LOW</v>
      </c>
      <c r="BR63" s="4">
        <f>(BP63/R63)*100</f>
        <v>0</v>
      </c>
      <c r="BS63" s="4">
        <f>(BP63/Y63)*100</f>
        <v>0</v>
      </c>
      <c r="BT63" s="4" t="s">
        <v>57</v>
      </c>
      <c r="BU63" s="4"/>
      <c r="BV63" s="4"/>
      <c r="BW63" s="4"/>
      <c r="BX63" s="4"/>
      <c r="BY63" s="4"/>
      <c r="BZ63" s="4"/>
      <c r="CA63" s="4">
        <v>4.9458166666666701</v>
      </c>
      <c r="CB63" s="4">
        <v>581361.27536054095</v>
      </c>
      <c r="CC63" s="4">
        <v>6.1760333333333302</v>
      </c>
      <c r="CD63" s="4">
        <v>156.318002281426</v>
      </c>
      <c r="CE63" s="4">
        <v>2.6888272216700802E-4</v>
      </c>
      <c r="CF63" s="4">
        <v>0.62863231492860705</v>
      </c>
      <c r="CG63" s="4" t="str">
        <f>IF(CF63&lt;CF$35,"LOW",IF(CF63&gt;CF$36,"HIGH",CF63))</f>
        <v>LOW</v>
      </c>
      <c r="CH63" s="4">
        <f>(CF63/R63)*100</f>
        <v>7.4664314714308277</v>
      </c>
      <c r="CI63" s="4">
        <f>(CF63/Y63)*100</f>
        <v>2.5916992615906151</v>
      </c>
      <c r="CJ63" s="4" t="s">
        <v>57</v>
      </c>
      <c r="CK63" s="4"/>
      <c r="CL63" s="4"/>
      <c r="CM63" s="4"/>
      <c r="CN63" s="4"/>
      <c r="CO63" s="4"/>
      <c r="CP63" s="4"/>
      <c r="CQ63" s="4">
        <v>4.9458166666666701</v>
      </c>
      <c r="CR63" s="4">
        <v>581361.27536054095</v>
      </c>
      <c r="CS63" s="4">
        <v>7.3940000000000001</v>
      </c>
      <c r="CT63" s="4">
        <v>205.36800000000201</v>
      </c>
      <c r="CU63" s="4">
        <v>6.9093915611417097E-4</v>
      </c>
      <c r="CV63" s="4">
        <v>0.48903474536462899</v>
      </c>
      <c r="CW63" s="4" t="str">
        <f>IF(CV63&lt;CV$35,"LOW",IF(CV63&gt;CV$36,"HIGH",CV63))</f>
        <v>LOW</v>
      </c>
      <c r="CX63" s="4">
        <f>(CV63/R63)*100</f>
        <v>5.8083943931967692</v>
      </c>
      <c r="CY63" s="4">
        <f>(CV63/Y63)*100</f>
        <v>2.0161721857992676</v>
      </c>
      <c r="CZ63" s="4" t="s">
        <v>57</v>
      </c>
      <c r="DA63" s="4"/>
      <c r="DB63" s="4"/>
      <c r="DC63" s="4"/>
      <c r="DD63" s="4"/>
      <c r="DE63" s="4"/>
      <c r="DF63" s="4"/>
      <c r="DG63" s="4">
        <v>7.65323333333333</v>
      </c>
      <c r="DH63" s="4">
        <v>297230.223794216</v>
      </c>
      <c r="DI63" s="4">
        <v>7.7041500000000003</v>
      </c>
      <c r="DJ63" s="4">
        <v>140.615412655017</v>
      </c>
      <c r="DK63" s="4">
        <v>4.7308584860592797E-4</v>
      </c>
      <c r="DL63" s="4">
        <v>0</v>
      </c>
      <c r="DM63" s="4" t="str">
        <f>IF(DL63&lt;DL$35,"LOW",IF(DL63&gt;DL$36,"HIGH",DL63))</f>
        <v>LOW</v>
      </c>
      <c r="DN63" s="4">
        <f>(DL63/R63)*100</f>
        <v>0</v>
      </c>
      <c r="DO63" s="4">
        <f>(DL63/Y63)*100</f>
        <v>0</v>
      </c>
      <c r="DP63" s="4" t="s">
        <v>57</v>
      </c>
      <c r="DQ63" s="4"/>
      <c r="DR63" s="4"/>
      <c r="DS63" s="4"/>
      <c r="DT63" s="4"/>
      <c r="DU63" s="4"/>
      <c r="DV63" s="4"/>
      <c r="DW63" s="4">
        <v>7.65323333333333</v>
      </c>
      <c r="DX63" s="4">
        <v>297230.223794216</v>
      </c>
      <c r="DY63" s="4">
        <v>8.5466166666666705</v>
      </c>
      <c r="DZ63" s="4">
        <v>166.501240006188</v>
      </c>
      <c r="EA63" s="4">
        <v>5.6017600727395304E-4</v>
      </c>
      <c r="EB63" s="4">
        <v>0</v>
      </c>
      <c r="EC63" s="4" t="str">
        <f>IF(EB63&lt;EB$35,"LOW",IF(EB63&gt;EB$36,"HIGH",EB63))</f>
        <v>LOW</v>
      </c>
      <c r="ED63" s="4">
        <f>(EB63/Y63)*100</f>
        <v>0</v>
      </c>
      <c r="EE63" s="4" t="s">
        <v>57</v>
      </c>
      <c r="EF63" s="4"/>
      <c r="EG63" s="4"/>
      <c r="EH63" s="4"/>
      <c r="EI63" s="4"/>
      <c r="EJ63" s="4"/>
      <c r="EK63" s="4"/>
      <c r="EL63" s="4">
        <v>7.65323333333333</v>
      </c>
      <c r="EM63" s="4">
        <v>297230.223794216</v>
      </c>
      <c r="EN63" s="4">
        <v>8.9123000000000001</v>
      </c>
      <c r="EO63" s="4">
        <v>0</v>
      </c>
      <c r="EP63" s="4">
        <v>0</v>
      </c>
      <c r="EQ63" s="4">
        <v>0</v>
      </c>
      <c r="ER63" s="4" t="str">
        <f>IF(EQ63&lt;EQ$35,"LOW",IF(EQ63&gt;EQ$36,"HIGH",EQ63))</f>
        <v>LOW</v>
      </c>
      <c r="ES63" s="4">
        <f>(EQ63/Y63)*100</f>
        <v>0</v>
      </c>
      <c r="ET63" s="4" t="s">
        <v>57</v>
      </c>
      <c r="EU63" s="4"/>
      <c r="EV63" s="4"/>
      <c r="EW63" s="4"/>
      <c r="EX63" s="4"/>
      <c r="EY63" s="4"/>
      <c r="EZ63" s="4"/>
      <c r="FA63" s="4">
        <v>10.03755</v>
      </c>
      <c r="FB63" s="4">
        <v>467247.32200001099</v>
      </c>
      <c r="FC63" s="4">
        <v>9.8707833333333301</v>
      </c>
      <c r="FD63" s="4">
        <v>266.42328564633402</v>
      </c>
      <c r="FE63" s="4">
        <v>5.7019756583287203E-4</v>
      </c>
      <c r="FF63" s="4">
        <v>4.8137227852001798</v>
      </c>
      <c r="FG63" s="4">
        <f>IF(FF63&lt;FF$35,"LOW",IF(FF63&gt;FF$36,"HIGH",FF63))</f>
        <v>4.8137227852001798</v>
      </c>
      <c r="FH63" s="4">
        <f>(FF63/Y63)*100</f>
        <v>19.845816849746384</v>
      </c>
      <c r="FI63" s="4" t="s">
        <v>57</v>
      </c>
      <c r="FJ63" s="4"/>
      <c r="FK63" s="4"/>
      <c r="FL63" s="4"/>
      <c r="FM63" s="4"/>
      <c r="FN63" s="4"/>
      <c r="FO63" s="4"/>
      <c r="FP63" s="4">
        <v>10.03755</v>
      </c>
      <c r="FQ63" s="4">
        <v>467247.32200001099</v>
      </c>
      <c r="FR63" s="4">
        <v>10.069983333333299</v>
      </c>
      <c r="FS63" s="4">
        <v>1242.1429150321501</v>
      </c>
      <c r="FT63" s="4">
        <v>2.6584270396998099E-3</v>
      </c>
      <c r="FU63" s="4">
        <v>2.8499446621139399</v>
      </c>
      <c r="FV63" s="4" t="str">
        <f>IF(FU63&lt;FU$35,"LOW",IF(FU63&gt;FU$36,"HIGH",FU63))</f>
        <v>LOW</v>
      </c>
      <c r="FW63" s="4">
        <f>(FU63/Y63)*100</f>
        <v>11.749633769962422</v>
      </c>
      <c r="FX63" s="4" t="s">
        <v>57</v>
      </c>
      <c r="FY63" s="4"/>
      <c r="FZ63" s="4"/>
      <c r="GA63" s="4"/>
      <c r="GB63" s="4"/>
      <c r="GC63" s="4"/>
      <c r="GD63" s="4"/>
      <c r="GE63" s="4">
        <v>10.03755</v>
      </c>
      <c r="GF63" s="4">
        <v>467247.32200001099</v>
      </c>
      <c r="GG63" s="4">
        <v>10.157999999999999</v>
      </c>
      <c r="GH63" s="4">
        <v>146.831183904113</v>
      </c>
      <c r="GI63" s="4">
        <v>3.1424724549648602E-4</v>
      </c>
      <c r="GJ63" s="4">
        <v>0.67172484695496903</v>
      </c>
      <c r="GK63" s="4" t="str">
        <f>IF(GJ63&lt;GJ$35,"LOW",IF(GJ63&gt;GJ$36,"HIGH",GJ63))</f>
        <v>LOW</v>
      </c>
      <c r="GL63" s="4">
        <f>(GJ63/Y63)*100</f>
        <v>2.7693593671572145</v>
      </c>
      <c r="GM63" s="4" t="s">
        <v>57</v>
      </c>
      <c r="GN63" s="4"/>
      <c r="GO63" s="4"/>
      <c r="GP63" s="4"/>
      <c r="GQ63" s="4"/>
      <c r="GR63" s="4"/>
      <c r="GS63" s="4"/>
      <c r="GT63" s="4">
        <v>10.03755</v>
      </c>
      <c r="GU63" s="4">
        <v>467247.32200001099</v>
      </c>
      <c r="GV63" s="4">
        <v>11.9971833333333</v>
      </c>
      <c r="GW63" s="4">
        <v>494.25750000000102</v>
      </c>
      <c r="GX63" s="4">
        <v>9.3105368309781599E-4</v>
      </c>
      <c r="GY63" s="4">
        <v>0</v>
      </c>
      <c r="GZ63" s="4" t="str">
        <f>IF(GY63&lt;GY$35,"LOW",IF(GY63&gt;GY$36,"HIGH",GY63))</f>
        <v>LOW</v>
      </c>
      <c r="HA63" s="4">
        <f>(GY63/AF63)*100</f>
        <v>0</v>
      </c>
      <c r="HB63" s="4" t="s">
        <v>57</v>
      </c>
      <c r="HC63" s="4"/>
      <c r="HD63" s="4"/>
      <c r="HE63" s="4"/>
      <c r="HF63" s="4"/>
      <c r="HG63" s="4"/>
      <c r="HH63" s="4"/>
      <c r="HI63" s="4">
        <v>14.4516833333333</v>
      </c>
      <c r="HJ63" s="4">
        <v>530858.21899710398</v>
      </c>
      <c r="HK63" s="4">
        <v>12.34</v>
      </c>
      <c r="HL63" s="4">
        <v>639.95399999999199</v>
      </c>
      <c r="HM63" s="4">
        <v>1.20550832048714E-3</v>
      </c>
      <c r="HN63" s="4">
        <v>2.0147777362423001</v>
      </c>
      <c r="HO63" s="4" t="str">
        <f>IF(HN63&lt;HN$35,"LOW",IF(HN63&gt;HN$36,"HIGH",HN63))</f>
        <v>LOW</v>
      </c>
      <c r="HP63" s="4">
        <f>(HN63/AF63)*100</f>
        <v>5.2449104485639362</v>
      </c>
      <c r="HQ63" s="4" t="s">
        <v>57</v>
      </c>
      <c r="HR63" s="4"/>
      <c r="HS63" s="4"/>
      <c r="HT63" s="4"/>
      <c r="HU63" s="4"/>
      <c r="HV63" s="4"/>
      <c r="HW63" s="4"/>
      <c r="HX63" s="4">
        <v>14.4516833333333</v>
      </c>
      <c r="HY63" s="4">
        <v>530858.21899710398</v>
      </c>
      <c r="HZ63" s="4" t="s">
        <v>57</v>
      </c>
      <c r="IA63" s="4" t="s">
        <v>57</v>
      </c>
      <c r="IB63" s="4" t="s">
        <v>57</v>
      </c>
      <c r="IC63" s="4" t="s">
        <v>57</v>
      </c>
      <c r="ID63" s="4" t="s">
        <v>57</v>
      </c>
      <c r="IE63" s="4" t="s">
        <v>57</v>
      </c>
      <c r="IF63" s="4">
        <v>10.03755</v>
      </c>
      <c r="IG63" s="4">
        <v>467247.32200001099</v>
      </c>
      <c r="IH63" s="4">
        <v>14.4479166666667</v>
      </c>
      <c r="II63" s="4">
        <v>1713.55919230768</v>
      </c>
      <c r="IJ63" s="4">
        <v>3.2279036680357498E-3</v>
      </c>
      <c r="IK63" s="4">
        <v>0.320796808886471</v>
      </c>
      <c r="IL63" s="4" t="str">
        <f>IF(IK63&lt;IK$35,"LOW",IF(IK63&gt;IK$36,"HIGH",IK63))</f>
        <v>LOW</v>
      </c>
      <c r="IM63" s="4">
        <f>(IK63/AT63)*100</f>
        <v>0.76779099849365096</v>
      </c>
      <c r="IN63" s="4" t="s">
        <v>57</v>
      </c>
      <c r="IO63" s="4"/>
      <c r="IP63" s="4"/>
      <c r="IQ63" s="4"/>
      <c r="IR63" s="4"/>
      <c r="IS63" s="4"/>
      <c r="IT63" s="4"/>
      <c r="IU63" s="4">
        <v>14.4516833333333</v>
      </c>
      <c r="IV63" s="4">
        <v>530858.21899710398</v>
      </c>
      <c r="IW63" s="4">
        <v>14.496933333333301</v>
      </c>
      <c r="IX63" s="4">
        <v>376.68347445734099</v>
      </c>
      <c r="IY63" s="4">
        <v>7.0957453605780105E-4</v>
      </c>
      <c r="IZ63" s="4">
        <v>0</v>
      </c>
      <c r="JA63" s="4" t="str">
        <f>IF(IZ63&lt;IZ$35,"LOW",IF(IZ63&gt;IZ$36,"HIGH",IZ63))</f>
        <v>LOW</v>
      </c>
      <c r="JB63" s="4">
        <f>(IZ63/AT63)*100</f>
        <v>0</v>
      </c>
      <c r="JC63" s="4" t="s">
        <v>57</v>
      </c>
      <c r="JD63" s="4"/>
      <c r="JE63" s="4"/>
      <c r="JF63" s="4"/>
      <c r="JG63" s="4"/>
      <c r="JH63" s="4"/>
      <c r="JI63" s="4"/>
      <c r="JJ63" s="4">
        <v>14.4516833333333</v>
      </c>
      <c r="JK63" s="4">
        <v>530858.21899710398</v>
      </c>
      <c r="JL63" s="4">
        <v>16.514250000000001</v>
      </c>
      <c r="JM63" s="4">
        <v>705.13244004720798</v>
      </c>
      <c r="JN63" s="4">
        <v>1.42669941310383E-3</v>
      </c>
      <c r="JO63" s="4">
        <v>0.26574965557387298</v>
      </c>
      <c r="JP63" s="4" t="str">
        <f>IF(JO63&lt;JO$35,"LOW",IF(JO63&gt;JO$36,"HIGH",JO63))</f>
        <v>LOW</v>
      </c>
      <c r="JQ63" s="4">
        <f>(JO63/AM63)*100</f>
        <v>0.80739241903103265</v>
      </c>
      <c r="JR63" s="4" t="s">
        <v>57</v>
      </c>
      <c r="JS63" s="4"/>
      <c r="JT63" s="4"/>
      <c r="JU63" s="4"/>
      <c r="JV63" s="4"/>
      <c r="JW63" s="4"/>
      <c r="JX63" s="4"/>
      <c r="JY63" s="4">
        <v>17.132633333333299</v>
      </c>
      <c r="JZ63" s="4">
        <v>494240.36595989799</v>
      </c>
      <c r="KA63" s="4">
        <v>17.132633333333299</v>
      </c>
      <c r="KB63" s="4">
        <v>0</v>
      </c>
      <c r="KC63" s="4">
        <v>0</v>
      </c>
      <c r="KD63" s="4">
        <v>0.41588924532450799</v>
      </c>
      <c r="KE63" s="4" t="str">
        <f>IF(KD63&lt;KD$35,"LOW",IF(KD63&gt;KD$36,"HIGH",KD63))</f>
        <v>LOW</v>
      </c>
      <c r="KF63" s="4">
        <f>(KD63/AM63)*100</f>
        <v>1.2635418966261029</v>
      </c>
      <c r="KG63" s="4" t="s">
        <v>57</v>
      </c>
      <c r="KH63" s="4"/>
      <c r="KI63" s="4"/>
      <c r="KJ63" s="4"/>
      <c r="KK63" s="4"/>
      <c r="KL63" s="4"/>
      <c r="KM63" s="4"/>
      <c r="KN63" s="4">
        <v>17.132633333333299</v>
      </c>
      <c r="KO63" s="4">
        <v>494240.36595989799</v>
      </c>
      <c r="KP63" s="4">
        <v>18.976500000000001</v>
      </c>
      <c r="KQ63" s="4">
        <v>466.05650000000401</v>
      </c>
      <c r="KR63" s="4">
        <v>9.4297538626745604E-4</v>
      </c>
      <c r="KS63" s="4">
        <v>0</v>
      </c>
      <c r="KT63" s="4" t="str">
        <f>IF(KS63&lt;KS$35,"LOW",IF(KS63&gt;KS$36,"HIGH",KS63))</f>
        <v>LOW</v>
      </c>
      <c r="KU63" s="4">
        <f>(KS63/AM63)*100</f>
        <v>0</v>
      </c>
      <c r="KV63" s="4" t="s">
        <v>57</v>
      </c>
      <c r="KW63" s="4"/>
      <c r="KX63" s="4"/>
      <c r="KY63" s="4"/>
      <c r="KZ63" s="4"/>
      <c r="LA63" s="4"/>
      <c r="LB63" s="4"/>
      <c r="LC63" s="4">
        <v>17.132633333333299</v>
      </c>
      <c r="LD63" s="4">
        <v>494240.36595989799</v>
      </c>
      <c r="LE63" s="4">
        <v>19.376200000000001</v>
      </c>
      <c r="LF63" s="4">
        <v>341.08649999999898</v>
      </c>
      <c r="LG63" s="4">
        <v>6.9012270848730001E-4</v>
      </c>
      <c r="LH63" s="4">
        <v>0</v>
      </c>
      <c r="LI63" s="4" t="str">
        <f>IF(LH63&lt;LH$35,"LOW",IF(LH63&gt;LH$36,"HIGH",LH63))</f>
        <v>LOW</v>
      </c>
      <c r="LJ63" s="4">
        <f>(LH63/AM63)*100</f>
        <v>0</v>
      </c>
      <c r="LK63" s="4" t="s">
        <v>57</v>
      </c>
      <c r="LL63" s="4"/>
      <c r="LM63" s="4"/>
      <c r="LN63" s="4"/>
      <c r="LO63" s="4"/>
      <c r="LP63" s="4"/>
      <c r="LQ63" s="4"/>
      <c r="LR63" s="4">
        <v>17.132633333333299</v>
      </c>
      <c r="LS63" s="4">
        <v>494240.36595989799</v>
      </c>
    </row>
    <row r="64" spans="1:331" x14ac:dyDescent="0.2">
      <c r="A64" s="2"/>
      <c r="B64" s="2"/>
      <c r="C64" s="2" t="s">
        <v>40</v>
      </c>
      <c r="D64" s="2" t="s">
        <v>187</v>
      </c>
      <c r="E64" s="2" t="s">
        <v>106</v>
      </c>
      <c r="F64" s="2" t="s">
        <v>57</v>
      </c>
      <c r="G64" s="4">
        <v>3.9978833333333301</v>
      </c>
      <c r="H64" s="4">
        <v>7421.3183616632696</v>
      </c>
      <c r="I64" s="4">
        <v>1.7021875697887601E-2</v>
      </c>
      <c r="J64" s="4">
        <f>(I64/I$136)*100</f>
        <v>21.307374546369719</v>
      </c>
      <c r="K64" s="4">
        <f>(I64/I$143)*100</f>
        <v>21.593866659454527</v>
      </c>
      <c r="L64" s="4">
        <v>4.9508666666666699</v>
      </c>
      <c r="M64" s="4">
        <v>435987.10820008197</v>
      </c>
      <c r="N64" s="4">
        <v>6.6442166666666704</v>
      </c>
      <c r="O64" s="4">
        <v>25418.869000000199</v>
      </c>
      <c r="P64" s="4">
        <v>7.3649232035112394E-2</v>
      </c>
      <c r="Q64" s="4">
        <f>(P64/P$136)*100</f>
        <v>11.996915478198957</v>
      </c>
      <c r="R64" s="4">
        <f>(P64/P$143)*100</f>
        <v>12.793320206059006</v>
      </c>
      <c r="S64" s="4">
        <v>10.037649999999999</v>
      </c>
      <c r="T64" s="4">
        <v>345134.20299999398</v>
      </c>
      <c r="U64" s="4">
        <v>10.125683333333299</v>
      </c>
      <c r="V64" s="4">
        <v>45583.779600789698</v>
      </c>
      <c r="W64" s="4">
        <v>0.13207552078166701</v>
      </c>
      <c r="X64" s="4">
        <f>(W64/W$136)*100</f>
        <v>21.931910367785239</v>
      </c>
      <c r="Y64" s="4">
        <f>(W64/W$143)*100</f>
        <v>23.058205558795379</v>
      </c>
      <c r="Z64" s="4">
        <v>10.037649999999999</v>
      </c>
      <c r="AA64" s="4">
        <v>345134.20299999398</v>
      </c>
      <c r="AB64" s="4">
        <v>12.316933333333299</v>
      </c>
      <c r="AC64" s="4">
        <v>64657.626500000297</v>
      </c>
      <c r="AD64" s="4">
        <v>0.187340535762552</v>
      </c>
      <c r="AE64" s="4">
        <f>(AD64/AD$136)*100</f>
        <v>30.098766834450419</v>
      </c>
      <c r="AF64" s="4">
        <f>(AD64/AD$143)*100</f>
        <v>32.524552243101034</v>
      </c>
      <c r="AG64" s="4">
        <v>10.037649999999999</v>
      </c>
      <c r="AH64" s="4">
        <v>345134.20299999398</v>
      </c>
      <c r="AI64" s="4">
        <v>12.7097333333333</v>
      </c>
      <c r="AJ64" s="4">
        <v>48614.484520849597</v>
      </c>
      <c r="AK64" s="4">
        <v>0.12970287359503799</v>
      </c>
      <c r="AL64" s="4">
        <f>(AK64/AK$136)*100</f>
        <v>22.980836510688153</v>
      </c>
      <c r="AM64" s="4">
        <f>(AK64/AK$143)*100</f>
        <v>24.085405097269284</v>
      </c>
      <c r="AN64" s="4">
        <v>14.4480166666667</v>
      </c>
      <c r="AO64" s="4">
        <v>374814.24407477002</v>
      </c>
      <c r="AP64" s="4">
        <v>14.3952333333333</v>
      </c>
      <c r="AQ64" s="4">
        <v>61021.186021348498</v>
      </c>
      <c r="AR64" s="4">
        <v>0.162803807448619</v>
      </c>
      <c r="AS64" s="4">
        <f>(AR64/AR$136)*100</f>
        <v>30.884979289060311</v>
      </c>
      <c r="AT64" s="4">
        <f>(AR64/AR$143)*100</f>
        <v>34.66581305653105</v>
      </c>
      <c r="AU64" s="4">
        <v>14.4480166666667</v>
      </c>
      <c r="AV64" s="4">
        <v>374814.24407477002</v>
      </c>
      <c r="AW64" s="4">
        <v>4.9781000000000004</v>
      </c>
      <c r="AX64" s="4">
        <v>702.42277996988003</v>
      </c>
      <c r="AY64" s="4">
        <v>1.6111090597833099E-3</v>
      </c>
      <c r="AZ64" s="4">
        <v>0</v>
      </c>
      <c r="BA64" s="4" t="str">
        <f>IF(AZ64&lt;AZ$35,"LOW",IF(AZ64&gt;AZ$36,"HIGH",AZ64))</f>
        <v>LOW</v>
      </c>
      <c r="BB64" s="4">
        <f>(AZ64/R64)*100</f>
        <v>0</v>
      </c>
      <c r="BC64" s="4">
        <f>(AZ64/Y64)*100</f>
        <v>0</v>
      </c>
      <c r="BD64" s="4" t="s">
        <v>57</v>
      </c>
      <c r="BE64" s="4"/>
      <c r="BF64" s="4"/>
      <c r="BG64" s="4"/>
      <c r="BH64" s="4"/>
      <c r="BI64" s="4"/>
      <c r="BJ64" s="4"/>
      <c r="BK64" s="4">
        <v>4.9508666666666699</v>
      </c>
      <c r="BL64" s="4">
        <v>435987.10820008197</v>
      </c>
      <c r="BM64" s="4">
        <v>6.0325666666666704</v>
      </c>
      <c r="BN64" s="4">
        <v>307.13331610445101</v>
      </c>
      <c r="BO64" s="4">
        <v>7.0445504082084496E-4</v>
      </c>
      <c r="BP64" s="4">
        <v>0</v>
      </c>
      <c r="BQ64" s="4" t="str">
        <f>IF(BP64&lt;BP$35,"LOW",IF(BP64&gt;BP$36,"HIGH",BP64))</f>
        <v>LOW</v>
      </c>
      <c r="BR64" s="4">
        <f>(BP64/R64)*100</f>
        <v>0</v>
      </c>
      <c r="BS64" s="4">
        <f>(BP64/Y64)*100</f>
        <v>0</v>
      </c>
      <c r="BT64" s="4" t="s">
        <v>57</v>
      </c>
      <c r="BU64" s="4"/>
      <c r="BV64" s="4"/>
      <c r="BW64" s="4"/>
      <c r="BX64" s="4"/>
      <c r="BY64" s="4"/>
      <c r="BZ64" s="4"/>
      <c r="CA64" s="4">
        <v>4.9508666666666699</v>
      </c>
      <c r="CB64" s="4">
        <v>435987.10820008197</v>
      </c>
      <c r="CC64" s="4">
        <v>6.1761333333333299</v>
      </c>
      <c r="CD64" s="4">
        <v>140.67749999999899</v>
      </c>
      <c r="CE64" s="4">
        <v>3.226643571659E-4</v>
      </c>
      <c r="CF64" s="4">
        <v>0.73489084620899103</v>
      </c>
      <c r="CG64" s="4" t="str">
        <f>IF(CF64&lt;CF$35,"LOW",IF(CF64&gt;CF$36,"HIGH",CF64))</f>
        <v>LOW</v>
      </c>
      <c r="CH64" s="4">
        <f>(CF64/R64)*100</f>
        <v>5.7443324670396478</v>
      </c>
      <c r="CI64" s="4">
        <f>(CF64/Y64)*100</f>
        <v>3.1871120427611617</v>
      </c>
      <c r="CJ64" s="4" t="s">
        <v>57</v>
      </c>
      <c r="CK64" s="4"/>
      <c r="CL64" s="4"/>
      <c r="CM64" s="4"/>
      <c r="CN64" s="4"/>
      <c r="CO64" s="4"/>
      <c r="CP64" s="4"/>
      <c r="CQ64" s="4">
        <v>4.9508666666666699</v>
      </c>
      <c r="CR64" s="4">
        <v>435987.10820008197</v>
      </c>
      <c r="CS64" s="4">
        <v>7.3940999999999999</v>
      </c>
      <c r="CT64" s="4">
        <v>153.76115556497001</v>
      </c>
      <c r="CU64" s="4">
        <v>6.8797334237441098E-4</v>
      </c>
      <c r="CV64" s="4">
        <v>0.486310116529789</v>
      </c>
      <c r="CW64" s="4" t="str">
        <f>IF(CV64&lt;CV$35,"LOW",IF(CV64&gt;CV$36,"HIGH",CV64))</f>
        <v>LOW</v>
      </c>
      <c r="CX64" s="4">
        <f>(CV64/R64)*100</f>
        <v>3.8012815179867787</v>
      </c>
      <c r="CY64" s="4">
        <f>(CV64/Y64)*100</f>
        <v>2.1090544764628905</v>
      </c>
      <c r="CZ64" s="4" t="s">
        <v>57</v>
      </c>
      <c r="DA64" s="4"/>
      <c r="DB64" s="4"/>
      <c r="DC64" s="4"/>
      <c r="DD64" s="4"/>
      <c r="DE64" s="4"/>
      <c r="DF64" s="4"/>
      <c r="DG64" s="4">
        <v>7.6533166666666697</v>
      </c>
      <c r="DH64" s="4">
        <v>223498.71149700601</v>
      </c>
      <c r="DI64" s="4">
        <v>7.70425</v>
      </c>
      <c r="DJ64" s="4">
        <v>116.498182832414</v>
      </c>
      <c r="DK64" s="4">
        <v>5.2124767096912105E-4</v>
      </c>
      <c r="DL64" s="4">
        <v>0</v>
      </c>
      <c r="DM64" s="4" t="str">
        <f>IF(DL64&lt;DL$35,"LOW",IF(DL64&gt;DL$36,"HIGH",DL64))</f>
        <v>LOW</v>
      </c>
      <c r="DN64" s="4">
        <f>(DL64/R64)*100</f>
        <v>0</v>
      </c>
      <c r="DO64" s="4">
        <f>(DL64/Y64)*100</f>
        <v>0</v>
      </c>
      <c r="DP64" s="4" t="s">
        <v>57</v>
      </c>
      <c r="DQ64" s="4"/>
      <c r="DR64" s="4"/>
      <c r="DS64" s="4"/>
      <c r="DT64" s="4"/>
      <c r="DU64" s="4"/>
      <c r="DV64" s="4"/>
      <c r="DW64" s="4">
        <v>7.6533166666666697</v>
      </c>
      <c r="DX64" s="4">
        <v>223498.71149700601</v>
      </c>
      <c r="DY64" s="4">
        <v>8.5420833333333306</v>
      </c>
      <c r="DZ64" s="4">
        <v>186.13914852034</v>
      </c>
      <c r="EA64" s="4">
        <v>8.3284215498859203E-4</v>
      </c>
      <c r="EB64" s="4">
        <v>0</v>
      </c>
      <c r="EC64" s="4" t="str">
        <f>IF(EB64&lt;EB$35,"LOW",IF(EB64&gt;EB$36,"HIGH",EB64))</f>
        <v>LOW</v>
      </c>
      <c r="ED64" s="4">
        <f>(EB64/Y64)*100</f>
        <v>0</v>
      </c>
      <c r="EE64" s="4" t="s">
        <v>57</v>
      </c>
      <c r="EF64" s="4"/>
      <c r="EG64" s="4"/>
      <c r="EH64" s="4"/>
      <c r="EI64" s="4"/>
      <c r="EJ64" s="4"/>
      <c r="EK64" s="4"/>
      <c r="EL64" s="4">
        <v>7.6533166666666697</v>
      </c>
      <c r="EM64" s="4">
        <v>223498.71149700601</v>
      </c>
      <c r="EN64" s="4">
        <v>8.9123999999999999</v>
      </c>
      <c r="EO64" s="4">
        <v>0</v>
      </c>
      <c r="EP64" s="4">
        <v>0</v>
      </c>
      <c r="EQ64" s="4">
        <v>0</v>
      </c>
      <c r="ER64" s="4" t="str">
        <f>IF(EQ64&lt;EQ$35,"LOW",IF(EQ64&gt;EQ$36,"HIGH",EQ64))</f>
        <v>LOW</v>
      </c>
      <c r="ES64" s="4">
        <f>(EQ64/Y64)*100</f>
        <v>0</v>
      </c>
      <c r="ET64" s="4" t="s">
        <v>57</v>
      </c>
      <c r="EU64" s="4"/>
      <c r="EV64" s="4"/>
      <c r="EW64" s="4"/>
      <c r="EX64" s="4"/>
      <c r="EY64" s="4"/>
      <c r="EZ64" s="4"/>
      <c r="FA64" s="4">
        <v>10.037649999999999</v>
      </c>
      <c r="FB64" s="4">
        <v>345134.20299999398</v>
      </c>
      <c r="FC64" s="4">
        <v>9.8708833333333299</v>
      </c>
      <c r="FD64" s="4">
        <v>256.38689558232301</v>
      </c>
      <c r="FE64" s="4">
        <v>7.4286145317891696E-4</v>
      </c>
      <c r="FF64" s="4">
        <v>10.0172500639558</v>
      </c>
      <c r="FG64" s="4">
        <f>IF(FF64&lt;FF$35,"LOW",IF(FF64&gt;FF$36,"HIGH",FF64))</f>
        <v>10.0172500639558</v>
      </c>
      <c r="FH64" s="4">
        <f>(FF64/Y64)*100</f>
        <v>43.443320159555064</v>
      </c>
      <c r="FI64" s="4" t="s">
        <v>57</v>
      </c>
      <c r="FJ64" s="4"/>
      <c r="FK64" s="4"/>
      <c r="FL64" s="4"/>
      <c r="FM64" s="4"/>
      <c r="FN64" s="4"/>
      <c r="FO64" s="4"/>
      <c r="FP64" s="4">
        <v>10.037649999999999</v>
      </c>
      <c r="FQ64" s="4">
        <v>345134.20299999398</v>
      </c>
      <c r="FR64" s="4">
        <v>10.070083333333301</v>
      </c>
      <c r="FS64" s="4">
        <v>1094.1635200000201</v>
      </c>
      <c r="FT64" s="4">
        <v>3.1702552528531502E-3</v>
      </c>
      <c r="FU64" s="4">
        <v>3.34174954359584</v>
      </c>
      <c r="FV64" s="4" t="str">
        <f>IF(FU64&lt;FU$35,"LOW",IF(FU64&gt;FU$36,"HIGH",FU64))</f>
        <v>LOW</v>
      </c>
      <c r="FW64" s="4">
        <f>(FU64/Y64)*100</f>
        <v>14.492669583826981</v>
      </c>
      <c r="FX64" s="4" t="s">
        <v>57</v>
      </c>
      <c r="FY64" s="4"/>
      <c r="FZ64" s="4"/>
      <c r="GA64" s="4"/>
      <c r="GB64" s="4"/>
      <c r="GC64" s="4"/>
      <c r="GD64" s="4"/>
      <c r="GE64" s="4">
        <v>10.037649999999999</v>
      </c>
      <c r="GF64" s="4">
        <v>345134.20299999398</v>
      </c>
      <c r="GG64" s="4">
        <v>10.1627333333333</v>
      </c>
      <c r="GH64" s="4">
        <v>54.627000000000301</v>
      </c>
      <c r="GI64" s="4">
        <v>1.5827756138095999E-4</v>
      </c>
      <c r="GJ64" s="4">
        <v>0.44688633207885797</v>
      </c>
      <c r="GK64" s="4" t="str">
        <f>IF(GJ64&lt;GJ$35,"LOW",IF(GJ64&gt;GJ$36,"HIGH",GJ64))</f>
        <v>LOW</v>
      </c>
      <c r="GL64" s="4">
        <f>(GJ64/Y64)*100</f>
        <v>1.9380794005819613</v>
      </c>
      <c r="GM64" s="4" t="s">
        <v>57</v>
      </c>
      <c r="GN64" s="4"/>
      <c r="GO64" s="4"/>
      <c r="GP64" s="4"/>
      <c r="GQ64" s="4"/>
      <c r="GR64" s="4"/>
      <c r="GS64" s="4"/>
      <c r="GT64" s="4">
        <v>10.037649999999999</v>
      </c>
      <c r="GU64" s="4">
        <v>345134.20299999398</v>
      </c>
      <c r="GV64" s="4">
        <v>11.9972666666667</v>
      </c>
      <c r="GW64" s="4">
        <v>361.26190516438601</v>
      </c>
      <c r="GX64" s="4">
        <v>9.6384251899540602E-4</v>
      </c>
      <c r="GY64" s="4">
        <v>0</v>
      </c>
      <c r="GZ64" s="4" t="str">
        <f>IF(GY64&lt;GY$35,"LOW",IF(GY64&gt;GY$36,"HIGH",GY64))</f>
        <v>LOW</v>
      </c>
      <c r="HA64" s="4">
        <f>(GY64/AF64)*100</f>
        <v>0</v>
      </c>
      <c r="HB64" s="4" t="s">
        <v>57</v>
      </c>
      <c r="HC64" s="4"/>
      <c r="HD64" s="4"/>
      <c r="HE64" s="4"/>
      <c r="HF64" s="4"/>
      <c r="HG64" s="4"/>
      <c r="HH64" s="4"/>
      <c r="HI64" s="4">
        <v>14.4480166666667</v>
      </c>
      <c r="HJ64" s="4">
        <v>374814.24407477002</v>
      </c>
      <c r="HK64" s="4">
        <v>12.3447333333333</v>
      </c>
      <c r="HL64" s="4">
        <v>393.04716968119902</v>
      </c>
      <c r="HM64" s="4">
        <v>1.04864523132368E-3</v>
      </c>
      <c r="HN64" s="4">
        <v>1.8598699227561</v>
      </c>
      <c r="HO64" s="4" t="str">
        <f>IF(HN64&lt;HN$35,"LOW",IF(HN64&gt;HN$36,"HIGH",HN64))</f>
        <v>LOW</v>
      </c>
      <c r="HP64" s="4">
        <f>(HN64/AF64)*100</f>
        <v>5.7183567320303617</v>
      </c>
      <c r="HQ64" s="4" t="s">
        <v>57</v>
      </c>
      <c r="HR64" s="4"/>
      <c r="HS64" s="4"/>
      <c r="HT64" s="4"/>
      <c r="HU64" s="4"/>
      <c r="HV64" s="4"/>
      <c r="HW64" s="4"/>
      <c r="HX64" s="4">
        <v>14.4480166666667</v>
      </c>
      <c r="HY64" s="4">
        <v>374814.24407477002</v>
      </c>
      <c r="HZ64" s="4" t="s">
        <v>57</v>
      </c>
      <c r="IA64" s="4" t="s">
        <v>57</v>
      </c>
      <c r="IB64" s="4" t="s">
        <v>57</v>
      </c>
      <c r="IC64" s="4" t="s">
        <v>57</v>
      </c>
      <c r="ID64" s="4" t="s">
        <v>57</v>
      </c>
      <c r="IE64" s="4" t="s">
        <v>57</v>
      </c>
      <c r="IF64" s="4">
        <v>10.037649999999999</v>
      </c>
      <c r="IG64" s="4">
        <v>345134.20299999398</v>
      </c>
      <c r="IH64" s="4">
        <v>14.4480166666667</v>
      </c>
      <c r="II64" s="4">
        <v>1097.7360384615499</v>
      </c>
      <c r="IJ64" s="4">
        <v>2.9287468547822102E-3</v>
      </c>
      <c r="IK64" s="4">
        <v>0</v>
      </c>
      <c r="IL64" s="4" t="str">
        <f>IF(IK64&lt;IK$35,"LOW",IF(IK64&gt;IK$36,"HIGH",IK64))</f>
        <v>LOW</v>
      </c>
      <c r="IM64" s="4">
        <f>(IK64/AT64)*100</f>
        <v>0</v>
      </c>
      <c r="IN64" s="4" t="s">
        <v>57</v>
      </c>
      <c r="IO64" s="4"/>
      <c r="IP64" s="4"/>
      <c r="IQ64" s="4"/>
      <c r="IR64" s="4"/>
      <c r="IS64" s="4"/>
      <c r="IT64" s="4"/>
      <c r="IU64" s="4">
        <v>14.4480166666667</v>
      </c>
      <c r="IV64" s="4">
        <v>374814.24407477002</v>
      </c>
      <c r="IW64" s="4">
        <v>14.497033333333301</v>
      </c>
      <c r="IX64" s="4">
        <v>259.01919230768698</v>
      </c>
      <c r="IY64" s="4">
        <v>6.9106016220668598E-4</v>
      </c>
      <c r="IZ64" s="4">
        <v>0</v>
      </c>
      <c r="JA64" s="4" t="str">
        <f>IF(IZ64&lt;IZ$35,"LOW",IF(IZ64&gt;IZ$36,"HIGH",IZ64))</f>
        <v>LOW</v>
      </c>
      <c r="JB64" s="4">
        <f>(IZ64/AT64)*100</f>
        <v>0</v>
      </c>
      <c r="JC64" s="4" t="s">
        <v>57</v>
      </c>
      <c r="JD64" s="4"/>
      <c r="JE64" s="4"/>
      <c r="JF64" s="4"/>
      <c r="JG64" s="4"/>
      <c r="JH64" s="4"/>
      <c r="JI64" s="4"/>
      <c r="JJ64" s="4">
        <v>14.4480166666667</v>
      </c>
      <c r="JK64" s="4">
        <v>374814.24407477002</v>
      </c>
      <c r="JL64" s="4">
        <v>16.510583333333301</v>
      </c>
      <c r="JM64" s="4">
        <v>0</v>
      </c>
      <c r="JN64" s="4">
        <v>0</v>
      </c>
      <c r="JO64" s="4">
        <v>0</v>
      </c>
      <c r="JP64" s="4"/>
      <c r="JQ64" s="4">
        <v>0</v>
      </c>
      <c r="JR64" s="4" t="s">
        <v>57</v>
      </c>
      <c r="JS64" s="4"/>
      <c r="JT64" s="4"/>
      <c r="JU64" s="4"/>
      <c r="JV64" s="4"/>
      <c r="JW64" s="4"/>
      <c r="JX64" s="4"/>
      <c r="JY64" s="4">
        <v>17.128966666666699</v>
      </c>
      <c r="JZ64" s="4">
        <v>337460.53679870203</v>
      </c>
      <c r="KA64" s="4">
        <v>17.128966666666699</v>
      </c>
      <c r="KB64" s="4">
        <v>0</v>
      </c>
      <c r="KC64" s="4">
        <v>0</v>
      </c>
      <c r="KD64" s="4">
        <v>0.41588924532450799</v>
      </c>
      <c r="KE64" s="4" t="str">
        <f>IF(KD64&lt;KD$35,"LOW",IF(KD64&gt;KD$36,"HIGH",KD64))</f>
        <v>LOW</v>
      </c>
      <c r="KF64" s="4">
        <f>(KD64/AM64)*100</f>
        <v>1.7267272177691542</v>
      </c>
      <c r="KG64" s="4" t="s">
        <v>57</v>
      </c>
      <c r="KH64" s="4"/>
      <c r="KI64" s="4"/>
      <c r="KJ64" s="4"/>
      <c r="KK64" s="4"/>
      <c r="KL64" s="4"/>
      <c r="KM64" s="4"/>
      <c r="KN64" s="4">
        <v>17.128966666666699</v>
      </c>
      <c r="KO64" s="4">
        <v>337460.53679870203</v>
      </c>
      <c r="KP64" s="4">
        <v>18.980366666666701</v>
      </c>
      <c r="KQ64" s="4">
        <v>194.49007931034299</v>
      </c>
      <c r="KR64" s="4">
        <v>5.7633429127850095E-4</v>
      </c>
      <c r="KS64" s="4">
        <v>0</v>
      </c>
      <c r="KT64" s="4" t="str">
        <f>IF(KS64&lt;KS$35,"LOW",IF(KS64&gt;KS$36,"HIGH",KS64))</f>
        <v>LOW</v>
      </c>
      <c r="KU64" s="4">
        <f>(KS64/AM64)*100</f>
        <v>0</v>
      </c>
      <c r="KV64" s="4" t="s">
        <v>57</v>
      </c>
      <c r="KW64" s="4"/>
      <c r="KX64" s="4"/>
      <c r="KY64" s="4"/>
      <c r="KZ64" s="4"/>
      <c r="LA64" s="4"/>
      <c r="LB64" s="4"/>
      <c r="LC64" s="4">
        <v>17.128966666666699</v>
      </c>
      <c r="LD64" s="4">
        <v>337460.53679870203</v>
      </c>
      <c r="LE64" s="4">
        <v>19.3800666666667</v>
      </c>
      <c r="LF64" s="4">
        <v>306.88850000000099</v>
      </c>
      <c r="LG64" s="4">
        <v>9.0940559424008104E-4</v>
      </c>
      <c r="LH64" s="4">
        <v>0</v>
      </c>
      <c r="LI64" s="4" t="str">
        <f>IF(LH64&lt;LH$35,"LOW",IF(LH64&gt;LH$36,"HIGH",LH64))</f>
        <v>LOW</v>
      </c>
      <c r="LJ64" s="4">
        <f>(LH64/AM64)*100</f>
        <v>0</v>
      </c>
      <c r="LK64" s="4" t="s">
        <v>57</v>
      </c>
      <c r="LL64" s="4"/>
      <c r="LM64" s="4"/>
      <c r="LN64" s="4"/>
      <c r="LO64" s="4"/>
      <c r="LP64" s="4"/>
      <c r="LQ64" s="4"/>
      <c r="LR64" s="4">
        <v>17.128966666666699</v>
      </c>
      <c r="LS64" s="4">
        <v>337460.53679870203</v>
      </c>
    </row>
    <row r="65" spans="1:331" x14ac:dyDescent="0.2">
      <c r="A65" s="2"/>
      <c r="B65" s="2"/>
      <c r="C65" s="10" t="s">
        <v>205</v>
      </c>
      <c r="D65" s="2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>
        <f>AVERAGE(AZ56,AZ59,AZ61:AZ64)</f>
        <v>0.44752004425886832</v>
      </c>
      <c r="BA65" s="4"/>
      <c r="BB65" s="4">
        <f>AVERAGE(BB56,BB59,BB61:BB64)</f>
        <v>3.4706859421773588</v>
      </c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>
        <f>AVERAGE(BP56,BP59,BP61:BP64)</f>
        <v>2.3322247351876602E-2</v>
      </c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>
        <f>AVERAGE(CF56,CF59,CF61:CF64)</f>
        <v>0.79656433239296298</v>
      </c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>
        <f>AVERAGE(CV56,CV59,CV61:CV64)</f>
        <v>0.38180825105355926</v>
      </c>
      <c r="CW65" s="4"/>
      <c r="CX65" s="4">
        <f>AVERAGE(CX56,CX59,CX61:CX64)</f>
        <v>3.2031973184228835</v>
      </c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>
        <f>AVERAGE(DL56,DL59,DL61:DL64)</f>
        <v>0</v>
      </c>
      <c r="DM65" s="4"/>
      <c r="DN65" s="4">
        <f>AVERAGE(DN56,DN59,DN61:DN64)</f>
        <v>0</v>
      </c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>
        <f>AVERAGE(EB56,EB59,EB61:EB64)</f>
        <v>0</v>
      </c>
      <c r="EC65" s="4"/>
      <c r="ED65" s="4">
        <f>AVERAGE(ED56,ED59,ED61:ED64)</f>
        <v>0</v>
      </c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>
        <f>AVERAGE(EQ56,EQ59,EQ61:EQ64)</f>
        <v>0</v>
      </c>
      <c r="ER65" s="4"/>
      <c r="ES65" s="4">
        <f>AVERAGE(ES56,ES59,ES61:ES64)</f>
        <v>0</v>
      </c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>
        <f>AVERAGE(FF56,FF59,FF61:FF64)</f>
        <v>7.5817899921403873</v>
      </c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>
        <f>AVERAGE(FU56,FU59,FU61:FU64)</f>
        <v>3.3475755417468513</v>
      </c>
      <c r="FV65" s="4"/>
      <c r="FW65" s="4">
        <f>AVERAGE(FW56,FW59,FW61:FW64)</f>
        <v>14.923509265879211</v>
      </c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>
        <f>AVERAGE(GJ56,GJ59,GJ61:GJ64)</f>
        <v>0.99197916262516761</v>
      </c>
      <c r="GK65" s="4"/>
      <c r="GL65" s="4">
        <f>AVERAGE(GL56,GL59,GL61:GL64)</f>
        <v>4.3988755304356282</v>
      </c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>
        <f>AVERAGE(GY56,GY59,GY61:GY64)</f>
        <v>0.42016860470472589</v>
      </c>
      <c r="GZ65" s="4"/>
      <c r="HA65" s="4">
        <f>AVERAGE(HA56,HA59,HA61:HA64)</f>
        <v>1.4702951794766612</v>
      </c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>
        <f>AVERAGE(HN56,HN59,HN61:HN64)</f>
        <v>2.3770212057992874</v>
      </c>
      <c r="HO65" s="4"/>
      <c r="HP65" s="4">
        <f>AVERAGE(HP56,HP59,HP61:HP64)</f>
        <v>7.6030644676538515</v>
      </c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>
        <f>AVERAGE(IK56,IK59,IK61:IK64)</f>
        <v>1.0313934151629311</v>
      </c>
      <c r="IL65" s="4"/>
      <c r="IM65" s="4">
        <f>AVERAGE(IM56,IM59,IM61:IM64)</f>
        <v>3.4983780051726003</v>
      </c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>
        <f>AVERAGE(IZ56,IZ59,IZ61:IZ64)</f>
        <v>0.52086700739587755</v>
      </c>
      <c r="JA65" s="4"/>
      <c r="JB65" s="4">
        <f>AVERAGE(JB56,JB59,JB61:JB64)</f>
        <v>2.088914786165843</v>
      </c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>
        <f>AVERAGE(JO56,JO59,JO61:JO64)</f>
        <v>0.94851879507507098</v>
      </c>
      <c r="JP65" s="4"/>
      <c r="JQ65" s="4">
        <f>AVERAGE(JQ56,JQ59,JQ61:JQ64)</f>
        <v>4.2781286749377054</v>
      </c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>
        <f>AVERAGE(KD56,KD59,KD61:KD64)</f>
        <v>1.0919366142908311</v>
      </c>
      <c r="KE65" s="4"/>
      <c r="KF65" s="4">
        <f>AVERAGE(KF56,KF59,KF61:KF64)</f>
        <v>4.7154657676462088</v>
      </c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>
        <f>AVERAGE(KS56,KS59,KS61:KS64)</f>
        <v>0.74170059042658742</v>
      </c>
      <c r="KT65" s="4"/>
      <c r="KU65" s="4">
        <f>AVERAGE(KU56,KU59,KU61:KU64)</f>
        <v>3.3464371563665947</v>
      </c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>
        <f>AVERAGE(LH56,LH59,LH61:LH64)</f>
        <v>0.6898528036610666</v>
      </c>
      <c r="LI65" s="4"/>
      <c r="LJ65" s="4">
        <f>AVERAGE(LJ56,LJ59,LJ61:LJ64)</f>
        <v>3.1736980262508094</v>
      </c>
      <c r="LK65" s="4"/>
      <c r="LL65" s="4"/>
      <c r="LM65" s="4"/>
      <c r="LN65" s="4"/>
      <c r="LO65" s="4"/>
      <c r="LP65" s="4"/>
      <c r="LQ65" s="4"/>
      <c r="LR65" s="4"/>
      <c r="LS65" s="4"/>
    </row>
    <row r="66" spans="1:331" x14ac:dyDescent="0.2">
      <c r="A66" s="2"/>
      <c r="B66" s="2"/>
      <c r="C66" s="10" t="s">
        <v>202</v>
      </c>
      <c r="D66" s="2"/>
      <c r="E66" s="2"/>
      <c r="F66" s="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>
        <f>_xlfn.STDEV.P(AZ56,AZ59,AZ61:AZ64)</f>
        <v>0.63292783385589835</v>
      </c>
      <c r="BA66" s="4"/>
      <c r="BB66" s="4">
        <f>_xlfn.STDEV.P(BB56,BB59,BB61:BB64)</f>
        <v>4.3214772178418519</v>
      </c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>
        <f>_xlfn.STDEV.P(BP56,BP59,BP61:BP64)</f>
        <v>3.2990080774979759E-2</v>
      </c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>
        <f>_xlfn.STDEV.P(CF56,CF59,CF61:CF64)</f>
        <v>0.34436931720040898</v>
      </c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>
        <f>_xlfn.STDEV.P(CV56,CV59,CV61:CV64)</f>
        <v>0.24894014060158953</v>
      </c>
      <c r="CW66" s="4"/>
      <c r="CX66" s="4">
        <f>_xlfn.STDEV.P(CX56,CX59,CX61:CX64)</f>
        <v>2.0310926337906503</v>
      </c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>
        <f>_xlfn.STDEV.P(DL56,DL59,DL61:DL64)</f>
        <v>0</v>
      </c>
      <c r="DM66" s="4"/>
      <c r="DN66" s="4">
        <f>_xlfn.STDEV.P(DN56,DN59,DN61:DN64)</f>
        <v>0</v>
      </c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>
        <f>_xlfn.STDEV.P(EB56,EB59,EB61:EB64)</f>
        <v>0</v>
      </c>
      <c r="EC66" s="4"/>
      <c r="ED66" s="4">
        <f>_xlfn.STDEV.P(ED56,ED59,ED61:ED64)</f>
        <v>0</v>
      </c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>
        <f>_xlfn.STDEV.P(EQ56,EQ59,EQ61:EQ64)</f>
        <v>0</v>
      </c>
      <c r="ER66" s="4"/>
      <c r="ES66" s="4">
        <f>_xlfn.STDEV.P(ES56,ES59,ES61:ES64)</f>
        <v>0</v>
      </c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>
        <f>_xlfn.STDEV.P(FF56,FF59,FF61:FF64)</f>
        <v>2.2625606343571101</v>
      </c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>
        <f>_xlfn.STDEV.P(FU56,FU59,FU61:FU64)</f>
        <v>0.72477547308743229</v>
      </c>
      <c r="FV66" s="4"/>
      <c r="FW66" s="4">
        <f>_xlfn.STDEV.P(FW56,FW59,FW61:FW64)</f>
        <v>3.4184579891990809</v>
      </c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>
        <f>_xlfn.STDEV.P(GJ56,GJ59,GJ61:GJ64)</f>
        <v>0.58469249569223225</v>
      </c>
      <c r="GK66" s="4"/>
      <c r="GL66" s="4">
        <f>_xlfn.STDEV.P(GL56,GL59,GL61:GL64)</f>
        <v>2.3415839312212863</v>
      </c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>
        <f>_xlfn.STDEV.P(GY56,GY59,GY61:GY64)</f>
        <v>0.59690629609102452</v>
      </c>
      <c r="GZ66" s="4"/>
      <c r="HA66" s="4">
        <f>_xlfn.STDEV.P(HA56,HA59,HA61:HA64)</f>
        <v>2.2169114369302845</v>
      </c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>
        <f>_xlfn.STDEV.P(HN56,HN59,HN61:HN64)</f>
        <v>0.60617436468905228</v>
      </c>
      <c r="HO66" s="4"/>
      <c r="HP66" s="4">
        <f>_xlfn.STDEV.P(HP56,HP59,HP61:HP64)</f>
        <v>2.9931838245701106</v>
      </c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>
        <f>_xlfn.STDEV.P(IK56,IK59,IK61:IK64)</f>
        <v>1.122087300175068</v>
      </c>
      <c r="IL66" s="4"/>
      <c r="IM66" s="4">
        <f>_xlfn.STDEV.P(IM56,IM59,IM61:IM64)</f>
        <v>4.6356206657432839</v>
      </c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>
        <f>_xlfn.STDEV.P(IZ56,IZ59,IZ61:IZ64)</f>
        <v>0.80210811932087367</v>
      </c>
      <c r="JA66" s="4"/>
      <c r="JB66" s="4">
        <f>_xlfn.STDEV.P(JB56,JB59,JB61:JB64)</f>
        <v>3.6554812856414687</v>
      </c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>
        <f>_xlfn.STDEV.P(JO56,JO59,JO61:JO64)</f>
        <v>0.92998225127053613</v>
      </c>
      <c r="JP66" s="4"/>
      <c r="JQ66" s="4">
        <f>_xlfn.STDEV.P(JQ56,JQ59,JQ61:JQ64)</f>
        <v>4.8521994560447563</v>
      </c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>
        <f>_xlfn.STDEV.P(KD56,KD59,KD61:KD64)</f>
        <v>0.95768479899856807</v>
      </c>
      <c r="KE66" s="4"/>
      <c r="KF66" s="4">
        <f>_xlfn.STDEV.P(KF56,KF59,KF61:KF64)</f>
        <v>4.8297213924997351</v>
      </c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>
        <f>_xlfn.STDEV.P(KS56,KS59,KS61:KS64)</f>
        <v>1.0526377319639246</v>
      </c>
      <c r="KT66" s="4"/>
      <c r="KU66" s="4">
        <f>_xlfn.STDEV.P(KU56,KU59,KU61:KU64)</f>
        <v>4.9431954343706312</v>
      </c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>
        <f>_xlfn.STDEV.P(LH56,LH59,LH61:LH64)</f>
        <v>0.97531935755677956</v>
      </c>
      <c r="LI66" s="4"/>
      <c r="LJ66" s="4">
        <f>_xlfn.STDEV.P(LJ56,LJ59,LJ61:LJ64)</f>
        <v>4.7887547223669191</v>
      </c>
      <c r="LK66" s="4"/>
      <c r="LL66" s="4"/>
      <c r="LM66" s="4"/>
      <c r="LN66" s="4"/>
      <c r="LO66" s="4"/>
      <c r="LP66" s="4"/>
      <c r="LQ66" s="4"/>
      <c r="LR66" s="4"/>
      <c r="LS66" s="4"/>
    </row>
    <row r="67" spans="1:331" x14ac:dyDescent="0.2">
      <c r="A67" s="2"/>
      <c r="B67" s="2"/>
      <c r="C67" s="10" t="s">
        <v>206</v>
      </c>
      <c r="D67" s="2"/>
      <c r="E67" s="2"/>
      <c r="F67" s="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</row>
    <row r="68" spans="1:331" x14ac:dyDescent="0.2">
      <c r="A68" s="2"/>
      <c r="B68" s="2"/>
      <c r="C68" s="2"/>
      <c r="D68" s="2"/>
      <c r="E68" s="2"/>
      <c r="F68" s="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</row>
    <row r="69" spans="1:331" x14ac:dyDescent="0.2">
      <c r="A69" s="2"/>
      <c r="B69" s="2"/>
      <c r="C69" s="2"/>
      <c r="D69" s="2"/>
      <c r="E69" s="2"/>
      <c r="F69" s="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</row>
    <row r="70" spans="1:331" x14ac:dyDescent="0.2">
      <c r="A70" s="2"/>
      <c r="B70" s="2"/>
      <c r="C70" s="2" t="s">
        <v>104</v>
      </c>
      <c r="D70" s="2" t="s">
        <v>23</v>
      </c>
      <c r="E70" s="2" t="s">
        <v>106</v>
      </c>
      <c r="F70" s="2" t="s">
        <v>57</v>
      </c>
      <c r="G70" s="4">
        <v>4.0373999999999999</v>
      </c>
      <c r="H70" s="4">
        <v>675.30900643921495</v>
      </c>
      <c r="I70" s="4">
        <v>1.34910657807331E-3</v>
      </c>
      <c r="J70" s="4">
        <f>(I70/I$136)*100</f>
        <v>1.6887633109403177</v>
      </c>
      <c r="K70" s="4">
        <f>(I70/I$143)*100</f>
        <v>1.7114698798983325</v>
      </c>
      <c r="L70" s="4">
        <v>4.9309666666666701</v>
      </c>
      <c r="M70" s="4">
        <v>500560.16138001601</v>
      </c>
      <c r="N70" s="4">
        <v>6.6256166666666703</v>
      </c>
      <c r="O70" s="4">
        <v>97420.028500000102</v>
      </c>
      <c r="P70" s="4">
        <v>0.21509207737164299</v>
      </c>
      <c r="Q70" s="4">
        <f>(P70/P$136)*100</f>
        <v>35.036909428025012</v>
      </c>
      <c r="R70" s="4">
        <f>(P70/P$143)*100</f>
        <v>37.362803977235629</v>
      </c>
      <c r="S70" s="4">
        <v>10.019033333333301</v>
      </c>
      <c r="T70" s="4">
        <v>452922.43996358302</v>
      </c>
      <c r="U70" s="4">
        <v>10.1116833333333</v>
      </c>
      <c r="V70" s="4">
        <v>129530.502201171</v>
      </c>
      <c r="W70" s="4">
        <v>0.28598826371152303</v>
      </c>
      <c r="X70" s="4">
        <f>(W70/W$136)*100</f>
        <v>47.490018807711451</v>
      </c>
      <c r="Y70" s="4">
        <f>(W70/W$143)*100</f>
        <v>49.928829604725841</v>
      </c>
      <c r="Z70" s="4">
        <v>10.019033333333301</v>
      </c>
      <c r="AA70" s="4">
        <v>452922.43996358302</v>
      </c>
      <c r="AB70" s="4">
        <v>12.2983166666667</v>
      </c>
      <c r="AC70" s="4">
        <v>138899.09034859101</v>
      </c>
      <c r="AD70" s="4">
        <v>0.30667301527334201</v>
      </c>
      <c r="AE70" s="4">
        <f>(AD70/AD$136)*100</f>
        <v>49.271128341543253</v>
      </c>
      <c r="AF70" s="4">
        <f>(AD70/AD$143)*100</f>
        <v>53.242094489626965</v>
      </c>
      <c r="AG70" s="4">
        <v>10.019033333333301</v>
      </c>
      <c r="AH70" s="4">
        <v>452922.43996358302</v>
      </c>
      <c r="AI70" s="4">
        <v>12.694566666666701</v>
      </c>
      <c r="AJ70" s="4">
        <v>110416.623976687</v>
      </c>
      <c r="AK70" s="4">
        <v>0.23954028106667899</v>
      </c>
      <c r="AL70" s="4">
        <f>(AK70/AK$136)*100</f>
        <v>42.441897271335677</v>
      </c>
      <c r="AM70" s="4">
        <f>(AK70/AK$143)*100</f>
        <v>44.481857237937291</v>
      </c>
      <c r="AN70" s="4">
        <v>14.43285</v>
      </c>
      <c r="AO70" s="4">
        <v>460952.21849535499</v>
      </c>
      <c r="AP70" s="4">
        <v>14.380050000000001</v>
      </c>
      <c r="AQ70" s="4">
        <v>130123.38924791101</v>
      </c>
      <c r="AR70" s="4">
        <v>0.28229257616475201</v>
      </c>
      <c r="AS70" s="4">
        <f>(AR70/AR$136)*100</f>
        <v>53.552803862129835</v>
      </c>
      <c r="AT70" s="4">
        <f>(AR70/AR$143)*100</f>
        <v>60.108555358340034</v>
      </c>
      <c r="AU70" s="4">
        <v>14.43285</v>
      </c>
      <c r="AV70" s="4">
        <v>460952.21849535499</v>
      </c>
      <c r="AW70" s="4">
        <v>4.9606833333333302</v>
      </c>
      <c r="AX70" s="4">
        <v>4971.9281515860403</v>
      </c>
      <c r="AY70" s="4">
        <v>9.9327284414299395E-3</v>
      </c>
      <c r="AZ70" s="4">
        <v>9.0127829095963907</v>
      </c>
      <c r="BA70" s="4">
        <f>IF(AZ70&lt;AZ$35,"LOW",IF(AZ70&gt;AZ$36,"HIGH",AZ70))</f>
        <v>9.0127829095963907</v>
      </c>
      <c r="BB70" s="4">
        <f>(AZ70/R70)*100</f>
        <v>24.122340804741768</v>
      </c>
      <c r="BC70" s="4">
        <f>(AZ70/Y70)*100</f>
        <v>18.051260125559434</v>
      </c>
      <c r="BD70" s="4" t="s">
        <v>57</v>
      </c>
      <c r="BE70" s="4"/>
      <c r="BF70" s="4"/>
      <c r="BG70" s="4"/>
      <c r="BH70" s="4"/>
      <c r="BI70" s="4"/>
      <c r="BJ70" s="4"/>
      <c r="BK70" s="4">
        <v>4.9309666666666701</v>
      </c>
      <c r="BL70" s="4">
        <v>500560.16138001601</v>
      </c>
      <c r="BM70" s="4">
        <v>6.0126833333333298</v>
      </c>
      <c r="BN70" s="4">
        <v>5208.2720459768298</v>
      </c>
      <c r="BO70" s="4">
        <v>1.04048872599408E-2</v>
      </c>
      <c r="BP70" s="4">
        <v>17.353207742124599</v>
      </c>
      <c r="BQ70" s="4">
        <f>IF(BP70&lt;BP$35,"LOW",IF(BP70&gt;BP$36,"HIGH",BP70))</f>
        <v>17.353207742124599</v>
      </c>
      <c r="BR70" s="4">
        <f>(BP70/R70)*100</f>
        <v>46.445143016293812</v>
      </c>
      <c r="BS70" s="4">
        <f>(BP70/Y70)*100</f>
        <v>34.755887288978414</v>
      </c>
      <c r="BT70" s="4" t="s">
        <v>57</v>
      </c>
      <c r="BU70" s="4"/>
      <c r="BV70" s="4"/>
      <c r="BW70" s="4"/>
      <c r="BX70" s="4"/>
      <c r="BY70" s="4"/>
      <c r="BZ70" s="4"/>
      <c r="CA70" s="4">
        <v>4.9309666666666701</v>
      </c>
      <c r="CB70" s="4">
        <v>500560.16138001601</v>
      </c>
      <c r="CC70" s="4">
        <v>6.1587166666666704</v>
      </c>
      <c r="CD70" s="4">
        <v>2881.5785494228599</v>
      </c>
      <c r="CE70" s="4">
        <v>5.75670772815501E-3</v>
      </c>
      <c r="CF70" s="4">
        <v>11.471148074668299</v>
      </c>
      <c r="CG70" s="4">
        <f>IF(CF70&lt;CF$35,"LOW",IF(CF70&gt;CF$36,"HIGH",CF70))</f>
        <v>11.471148074668299</v>
      </c>
      <c r="CH70" s="4">
        <f>(CF70/R70)*100</f>
        <v>30.702053522689116</v>
      </c>
      <c r="CI70" s="4">
        <f>(CF70/Y70)*100</f>
        <v>22.974998944462616</v>
      </c>
      <c r="CJ70" s="4"/>
      <c r="CK70" s="4"/>
      <c r="CL70" s="4"/>
      <c r="CM70" s="4"/>
      <c r="CN70" s="4"/>
      <c r="CO70" s="4"/>
      <c r="CP70" s="4"/>
      <c r="CQ70" s="4">
        <v>4.9309666666666701</v>
      </c>
      <c r="CR70" s="4">
        <v>500560.16138001601</v>
      </c>
      <c r="CS70" s="4">
        <v>7.3754999999999997</v>
      </c>
      <c r="CT70" s="4">
        <v>1068.0973657239099</v>
      </c>
      <c r="CU70" s="4">
        <v>3.94781962812033E-3</v>
      </c>
      <c r="CV70" s="4">
        <v>3.4810602817940701</v>
      </c>
      <c r="CW70" s="4" t="str">
        <f>IF(CV70&lt;CV$35,"LOW",IF(CV70&gt;CV$36,"HIGH",CV70))</f>
        <v>LOW</v>
      </c>
      <c r="CX70" s="4">
        <f>(CV70/R70)*100</f>
        <v>9.316913912336469</v>
      </c>
      <c r="CY70" s="4">
        <f>(CV70/Y70)*100</f>
        <v>6.9720446270276337</v>
      </c>
      <c r="CZ70" s="4" t="s">
        <v>57</v>
      </c>
      <c r="DA70" s="4"/>
      <c r="DB70" s="4"/>
      <c r="DC70" s="4"/>
      <c r="DD70" s="4"/>
      <c r="DE70" s="4"/>
      <c r="DF70" s="4"/>
      <c r="DG70" s="4">
        <v>7.6393500000000003</v>
      </c>
      <c r="DH70" s="4">
        <v>270553.74012425699</v>
      </c>
      <c r="DI70" s="4">
        <v>7.68563333333333</v>
      </c>
      <c r="DJ70" s="4">
        <v>4430.5479264301503</v>
      </c>
      <c r="DK70" s="4">
        <v>1.63758517047125E-2</v>
      </c>
      <c r="DL70" s="4">
        <v>16.240391070421399</v>
      </c>
      <c r="DM70" s="4">
        <f>IF(DL70&lt;DL$35,"LOW",IF(DL70&gt;DL$36,"HIGH",DL70))</f>
        <v>16.240391070421399</v>
      </c>
      <c r="DN70" s="4">
        <f>(DL70/R70)*100</f>
        <v>43.466735206266449</v>
      </c>
      <c r="DO70" s="4">
        <f>(DL70/Y70)*100</f>
        <v>32.52708144571492</v>
      </c>
      <c r="DP70" s="4" t="s">
        <v>57</v>
      </c>
      <c r="DQ70" s="4"/>
      <c r="DR70" s="4"/>
      <c r="DS70" s="4"/>
      <c r="DT70" s="4"/>
      <c r="DU70" s="4"/>
      <c r="DV70" s="4"/>
      <c r="DW70" s="4">
        <v>7.6393500000000003</v>
      </c>
      <c r="DX70" s="4">
        <v>270553.74012425699</v>
      </c>
      <c r="DY70" s="4">
        <v>8.5281000000000002</v>
      </c>
      <c r="DZ70" s="4">
        <v>5497.9739605109899</v>
      </c>
      <c r="EA70" s="4">
        <v>2.0321190008262099E-2</v>
      </c>
      <c r="EB70" s="4">
        <v>18.059219902665198</v>
      </c>
      <c r="EC70" s="4">
        <f>IF(EB70&lt;EB$35,"LOW",IF(EB70&gt;EB$36,"HIGH",EB70))</f>
        <v>18.059219902665198</v>
      </c>
      <c r="ED70" s="4">
        <f>(EB70/Y70)*100</f>
        <v>36.169924361607436</v>
      </c>
      <c r="EE70" s="4" t="s">
        <v>57</v>
      </c>
      <c r="EF70" s="4"/>
      <c r="EG70" s="4"/>
      <c r="EH70" s="4"/>
      <c r="EI70" s="4"/>
      <c r="EJ70" s="4"/>
      <c r="EK70" s="4"/>
      <c r="EL70" s="4">
        <v>7.6393500000000003</v>
      </c>
      <c r="EM70" s="4">
        <v>270553.74012425699</v>
      </c>
      <c r="EN70" s="4">
        <v>8.7502999999999993</v>
      </c>
      <c r="EO70" s="4">
        <v>296.87201586345401</v>
      </c>
      <c r="EP70" s="4">
        <v>6.5545883725108502E-4</v>
      </c>
      <c r="EQ70" s="4">
        <v>170.73877595860799</v>
      </c>
      <c r="ER70" s="4">
        <f>IF(EQ70&lt;EQ$35,"LOW",IF(EQ70&gt;EQ$36,"HIGH",EQ70))</f>
        <v>170.73877595860799</v>
      </c>
      <c r="ES70" s="4">
        <f>(EQ70/Y70)*100</f>
        <v>341.96430661464433</v>
      </c>
      <c r="ET70" s="4" t="s">
        <v>57</v>
      </c>
      <c r="EU70" s="4"/>
      <c r="EV70" s="4"/>
      <c r="EW70" s="4"/>
      <c r="EX70" s="4"/>
      <c r="EY70" s="4"/>
      <c r="EZ70" s="4"/>
      <c r="FA70" s="4">
        <v>10.019033333333301</v>
      </c>
      <c r="FB70" s="4">
        <v>452922.43996358302</v>
      </c>
      <c r="FC70" s="4">
        <v>9.8522666666666705</v>
      </c>
      <c r="FD70" s="4">
        <v>1450.71935670683</v>
      </c>
      <c r="FE70" s="4">
        <v>3.2030193885369701E-3</v>
      </c>
      <c r="FF70" s="4">
        <v>84.158398647194204</v>
      </c>
      <c r="FG70" s="4">
        <f>IF(FF70&lt;FF$35,"LOW",IF(FF70&gt;FF$36,"HIGH",FF70))</f>
        <v>84.158398647194204</v>
      </c>
      <c r="FH70" s="4">
        <f>(FF70/Y70)*100</f>
        <v>168.55672226538329</v>
      </c>
      <c r="FI70" s="4" t="s">
        <v>57</v>
      </c>
      <c r="FJ70" s="4"/>
      <c r="FK70" s="4"/>
      <c r="FL70" s="4"/>
      <c r="FM70" s="4"/>
      <c r="FN70" s="4"/>
      <c r="FO70" s="4"/>
      <c r="FP70" s="4">
        <v>10.019033333333301</v>
      </c>
      <c r="FQ70" s="4">
        <v>452922.43996358302</v>
      </c>
      <c r="FR70" s="4">
        <v>10.056100000000001</v>
      </c>
      <c r="FS70" s="4">
        <v>25751.559238610698</v>
      </c>
      <c r="FT70" s="4">
        <v>5.6856443767019399E-2</v>
      </c>
      <c r="FU70" s="4">
        <v>54.927670172619997</v>
      </c>
      <c r="FV70" s="4">
        <f>IF(FU70&lt;FU$35,"LOW",IF(FU70&gt;FU$36,"HIGH",FU70))</f>
        <v>54.927670172619997</v>
      </c>
      <c r="FW70" s="4">
        <f>(FU70/Y70)*100</f>
        <v>110.01193219922986</v>
      </c>
      <c r="FX70" s="4" t="s">
        <v>57</v>
      </c>
      <c r="FY70" s="4"/>
      <c r="FZ70" s="4"/>
      <c r="GA70" s="4"/>
      <c r="GB70" s="4"/>
      <c r="GC70" s="4"/>
      <c r="GD70" s="4"/>
      <c r="GE70" s="4">
        <v>10.019033333333301</v>
      </c>
      <c r="GF70" s="4">
        <v>452922.43996358302</v>
      </c>
      <c r="GG70" s="4">
        <v>10.139483333333301</v>
      </c>
      <c r="GH70" s="4">
        <v>855.62633404108794</v>
      </c>
      <c r="GI70" s="4">
        <v>1.8891232991456201E-3</v>
      </c>
      <c r="GJ70" s="4">
        <v>2.9419916300443498</v>
      </c>
      <c r="GK70" s="4" t="str">
        <f>IF(GJ70&lt;GJ$35,"LOW",IF(GJ70&gt;GJ$36,"HIGH",GJ70))</f>
        <v>LOW</v>
      </c>
      <c r="GL70" s="4">
        <f>(GJ70/Y70)*100</f>
        <v>5.8923705068501864</v>
      </c>
      <c r="GM70" s="4" t="s">
        <v>57</v>
      </c>
      <c r="GN70" s="4"/>
      <c r="GO70" s="4"/>
      <c r="GP70" s="4"/>
      <c r="GQ70" s="4"/>
      <c r="GR70" s="4"/>
      <c r="GS70" s="4"/>
      <c r="GT70" s="4">
        <v>10.019033333333301</v>
      </c>
      <c r="GU70" s="4">
        <v>452922.43996358302</v>
      </c>
      <c r="GV70" s="4">
        <v>11.97865</v>
      </c>
      <c r="GW70" s="4">
        <v>2602.3624999999602</v>
      </c>
      <c r="GX70" s="4">
        <v>5.6456231157637603E-3</v>
      </c>
      <c r="GY70" s="4">
        <v>5.1419642973172</v>
      </c>
      <c r="GZ70" s="4">
        <f>IF(GY70&lt;GY$35,"LOW",IF(GY70&gt;GY$36,"HIGH",GY70))</f>
        <v>5.1419642973172</v>
      </c>
      <c r="HA70" s="4">
        <f>(GY70/AF70)*100</f>
        <v>9.6577047665151436</v>
      </c>
      <c r="HB70" s="4" t="s">
        <v>57</v>
      </c>
      <c r="HC70" s="4"/>
      <c r="HD70" s="4"/>
      <c r="HE70" s="4"/>
      <c r="HF70" s="4"/>
      <c r="HG70" s="4"/>
      <c r="HH70" s="4"/>
      <c r="HI70" s="4">
        <v>14.43285</v>
      </c>
      <c r="HJ70" s="4">
        <v>460952.21849535499</v>
      </c>
      <c r="HK70" s="4">
        <v>12.3261</v>
      </c>
      <c r="HL70" s="4">
        <v>2076.7130000000002</v>
      </c>
      <c r="HM70" s="4">
        <v>4.5052673936114996E-3</v>
      </c>
      <c r="HN70" s="4">
        <v>5.2734057906491296</v>
      </c>
      <c r="HO70" s="4">
        <f>IF(HN70&lt;HN$35,"LOW",IF(HN70&gt;HN$36,"HIGH",HN70))</f>
        <v>5.2734057906491296</v>
      </c>
      <c r="HP70" s="4">
        <f>(HN70/AF70)*100</f>
        <v>9.9045799027995312</v>
      </c>
      <c r="HQ70" s="4" t="s">
        <v>57</v>
      </c>
      <c r="HR70" s="4"/>
      <c r="HS70" s="4"/>
      <c r="HT70" s="4"/>
      <c r="HU70" s="4"/>
      <c r="HV70" s="4"/>
      <c r="HW70" s="4"/>
      <c r="HX70" s="4">
        <v>14.43285</v>
      </c>
      <c r="HY70" s="4">
        <v>460952.21849535499</v>
      </c>
      <c r="HZ70" s="4" t="s">
        <v>57</v>
      </c>
      <c r="IA70" s="4" t="s">
        <v>57</v>
      </c>
      <c r="IB70" s="4" t="s">
        <v>57</v>
      </c>
      <c r="IC70" s="4" t="s">
        <v>57</v>
      </c>
      <c r="ID70" s="4" t="s">
        <v>57</v>
      </c>
      <c r="IE70" s="4" t="s">
        <v>57</v>
      </c>
      <c r="IF70" s="4">
        <v>10.019033333333301</v>
      </c>
      <c r="IG70" s="4">
        <v>452922.43996358302</v>
      </c>
      <c r="IH70" s="4">
        <v>14.43285</v>
      </c>
      <c r="II70" s="4">
        <v>1481.21029648232</v>
      </c>
      <c r="IJ70" s="4">
        <v>3.2133705773611599E-3</v>
      </c>
      <c r="IK70" s="4">
        <v>0.29910143997698502</v>
      </c>
      <c r="IL70" s="4" t="str">
        <f>IF(IK70&lt;IK$35,"LOW",IF(IK70&gt;IK$36,"HIGH",IK70))</f>
        <v>LOW</v>
      </c>
      <c r="IM70" s="4">
        <f>(IK70/AT70)*100</f>
        <v>0.4976021103716059</v>
      </c>
      <c r="IN70" s="4" t="s">
        <v>57</v>
      </c>
      <c r="IO70" s="4"/>
      <c r="IP70" s="4"/>
      <c r="IQ70" s="4"/>
      <c r="IR70" s="4"/>
      <c r="IS70" s="4"/>
      <c r="IT70" s="4"/>
      <c r="IU70" s="4">
        <v>14.43285</v>
      </c>
      <c r="IV70" s="4">
        <v>460952.21849535499</v>
      </c>
      <c r="IW70" s="4">
        <v>14.4781</v>
      </c>
      <c r="IX70" s="4">
        <v>672.73170743533103</v>
      </c>
      <c r="IY70" s="4">
        <v>1.4594391358637301E-3</v>
      </c>
      <c r="IZ70" s="4">
        <v>0</v>
      </c>
      <c r="JA70" s="4" t="str">
        <f>IF(IZ70&lt;IZ$35,"LOW",IF(IZ70&gt;IZ$36,"HIGH",IZ70))</f>
        <v>LOW</v>
      </c>
      <c r="JB70" s="4">
        <f>(IZ70/AT70)*100</f>
        <v>0</v>
      </c>
      <c r="JC70" s="4" t="s">
        <v>57</v>
      </c>
      <c r="JD70" s="4"/>
      <c r="JE70" s="4"/>
      <c r="JF70" s="4"/>
      <c r="JG70" s="4"/>
      <c r="JH70" s="4"/>
      <c r="JI70" s="4"/>
      <c r="JJ70" s="4">
        <v>14.43285</v>
      </c>
      <c r="JK70" s="4">
        <v>460952.21849535499</v>
      </c>
      <c r="JL70" s="4">
        <v>16.4539333333333</v>
      </c>
      <c r="JM70" s="4">
        <v>1694.83359014964</v>
      </c>
      <c r="JN70" s="4">
        <v>3.60195611224247E-3</v>
      </c>
      <c r="JO70" s="4">
        <v>1.3551769311914901</v>
      </c>
      <c r="JP70" s="4">
        <f>IF(JO70&lt;JO$35,"LOW",IF(JO70&gt;JO$36,"HIGH",JO70))</f>
        <v>1.3551769311914901</v>
      </c>
      <c r="JQ70" s="4">
        <f>(JO70/AM70)*100</f>
        <v>3.0465835181803036</v>
      </c>
      <c r="JR70" s="4" t="s">
        <v>57</v>
      </c>
      <c r="JS70" s="4"/>
      <c r="JT70" s="4"/>
      <c r="JU70" s="4"/>
      <c r="JV70" s="4"/>
      <c r="JW70" s="4"/>
      <c r="JX70" s="4"/>
      <c r="JY70" s="4">
        <v>17.132650000000002</v>
      </c>
      <c r="JZ70" s="4">
        <v>470531.43828964699</v>
      </c>
      <c r="KA70" s="4">
        <v>17.023299999999999</v>
      </c>
      <c r="KB70" s="4">
        <v>324.00050000000903</v>
      </c>
      <c r="KC70" s="4">
        <v>6.8858417022618298E-4</v>
      </c>
      <c r="KD70" s="4">
        <v>1.3058930016232699</v>
      </c>
      <c r="KE70" s="4">
        <f>IF(KD70&lt;KD$35,"LOW",IF(KD70&gt;KD$36,"HIGH",KD70))</f>
        <v>1.3058930016232699</v>
      </c>
      <c r="KF70" s="4">
        <f>(KD70/AM70)*100</f>
        <v>2.9357879430212086</v>
      </c>
      <c r="KG70" s="4" t="s">
        <v>57</v>
      </c>
      <c r="KH70" s="4"/>
      <c r="KI70" s="4"/>
      <c r="KJ70" s="4"/>
      <c r="KK70" s="4"/>
      <c r="KL70" s="4"/>
      <c r="KM70" s="4"/>
      <c r="KN70" s="4">
        <v>17.132650000000002</v>
      </c>
      <c r="KO70" s="4">
        <v>470531.43828964699</v>
      </c>
      <c r="KP70" s="4">
        <v>18.965199999999999</v>
      </c>
      <c r="KQ70" s="4">
        <v>779.43209653501299</v>
      </c>
      <c r="KR70" s="4">
        <v>1.6564931333136899E-3</v>
      </c>
      <c r="KS70" s="4">
        <v>0.45408198674046701</v>
      </c>
      <c r="KT70" s="4" t="str">
        <f>IF(KS70&lt;KS$35,"LOW",IF(KS70&gt;KS$36,"HIGH",KS70))</f>
        <v>LOW</v>
      </c>
      <c r="KU70" s="4">
        <f>(KS70/AM70)*100</f>
        <v>1.0208251519524991</v>
      </c>
      <c r="KV70" s="4" t="s">
        <v>57</v>
      </c>
      <c r="KW70" s="4"/>
      <c r="KX70" s="4"/>
      <c r="KY70" s="4"/>
      <c r="KZ70" s="4"/>
      <c r="LA70" s="4"/>
      <c r="LB70" s="4"/>
      <c r="LC70" s="4">
        <v>17.132650000000002</v>
      </c>
      <c r="LD70" s="4">
        <v>470531.43828964699</v>
      </c>
      <c r="LE70" s="4">
        <v>19.372433333333301</v>
      </c>
      <c r="LF70" s="4">
        <v>887.38050000000203</v>
      </c>
      <c r="LG70" s="4">
        <v>1.8859111799746601E-3</v>
      </c>
      <c r="LH70" s="4">
        <v>0.599990220601197</v>
      </c>
      <c r="LI70" s="4" t="str">
        <f>IF(LH70&lt;LH$35,"LOW",IF(LH70&gt;LH$36,"HIGH",LH70))</f>
        <v>LOW</v>
      </c>
      <c r="LJ70" s="4">
        <f>(LH70/AM70)*100</f>
        <v>1.3488425570717464</v>
      </c>
      <c r="LK70" s="4" t="s">
        <v>57</v>
      </c>
      <c r="LL70" s="4"/>
      <c r="LM70" s="4"/>
      <c r="LN70" s="4"/>
      <c r="LO70" s="4"/>
      <c r="LP70" s="4"/>
      <c r="LQ70" s="4"/>
      <c r="LR70" s="4">
        <v>17.132650000000002</v>
      </c>
      <c r="LS70" s="4">
        <v>470531.43828964699</v>
      </c>
    </row>
    <row r="71" spans="1:331" x14ac:dyDescent="0.2">
      <c r="A71" s="2"/>
      <c r="B71" s="2"/>
      <c r="C71" s="2" t="s">
        <v>150</v>
      </c>
      <c r="D71" s="2" t="s">
        <v>45</v>
      </c>
      <c r="E71" s="2" t="s">
        <v>106</v>
      </c>
      <c r="F71" s="2" t="s">
        <v>57</v>
      </c>
      <c r="G71" s="4">
        <v>4.03236666666667</v>
      </c>
      <c r="H71" s="4">
        <v>374.13249999999999</v>
      </c>
      <c r="I71" s="4">
        <v>1.0773546541210401E-3</v>
      </c>
      <c r="J71" s="4">
        <f>(I71/I$136)*100</f>
        <v>1.348593982358852</v>
      </c>
      <c r="K71" s="4">
        <f>(I71/I$143)*100</f>
        <v>1.3667267438053001</v>
      </c>
      <c r="L71" s="4">
        <v>4.9234666666666698</v>
      </c>
      <c r="M71" s="4">
        <v>347269.58162652102</v>
      </c>
      <c r="N71" s="4">
        <v>6.6208999999999998</v>
      </c>
      <c r="O71" s="4">
        <v>70248.964186666999</v>
      </c>
      <c r="P71" s="4">
        <v>0.21398253618014601</v>
      </c>
      <c r="Q71" s="4">
        <f>(P71/P$136)*100</f>
        <v>34.85617336973695</v>
      </c>
      <c r="R71" s="4">
        <f>(P71/P$143)*100</f>
        <v>37.170069913995626</v>
      </c>
      <c r="S71" s="4">
        <v>10.0143166666667</v>
      </c>
      <c r="T71" s="4">
        <v>328292.97867339099</v>
      </c>
      <c r="U71" s="4">
        <v>10.1069666666667</v>
      </c>
      <c r="V71" s="4">
        <v>96788.817345736607</v>
      </c>
      <c r="W71" s="4">
        <v>0.29482451235129498</v>
      </c>
      <c r="X71" s="4">
        <f>(W71/W$136)*100</f>
        <v>48.957329419155521</v>
      </c>
      <c r="Y71" s="4">
        <f>(W71/W$143)*100</f>
        <v>51.471492743955871</v>
      </c>
      <c r="Z71" s="4">
        <v>10.0143166666667</v>
      </c>
      <c r="AA71" s="4">
        <v>328292.97867339099</v>
      </c>
      <c r="AB71" s="4">
        <v>12.2936</v>
      </c>
      <c r="AC71" s="4">
        <v>99666.9713549718</v>
      </c>
      <c r="AD71" s="4">
        <v>0.30359154118287601</v>
      </c>
      <c r="AE71" s="4">
        <f>(AD71/AD$136)*100</f>
        <v>48.776048247009449</v>
      </c>
      <c r="AF71" s="4">
        <f>(AD71/AD$143)*100</f>
        <v>52.707113821224517</v>
      </c>
      <c r="AG71" s="4">
        <v>10.0143166666667</v>
      </c>
      <c r="AH71" s="4">
        <v>328292.97867339099</v>
      </c>
      <c r="AI71" s="4">
        <v>12.6907</v>
      </c>
      <c r="AJ71" s="4">
        <v>79582.649073786102</v>
      </c>
      <c r="AK71" s="4">
        <v>0.24246406039639001</v>
      </c>
      <c r="AL71" s="4">
        <f>(AK71/AK$136)*100</f>
        <v>42.959934327162244</v>
      </c>
      <c r="AM71" s="4">
        <f>(AK71/AK$143)*100</f>
        <v>45.024793624921138</v>
      </c>
      <c r="AN71" s="4">
        <v>14.428983333333299</v>
      </c>
      <c r="AO71" s="4">
        <v>328224.51683635602</v>
      </c>
      <c r="AP71" s="4">
        <v>14.376200000000001</v>
      </c>
      <c r="AQ71" s="4">
        <v>88061.054106863099</v>
      </c>
      <c r="AR71" s="4">
        <v>0.26829517476529002</v>
      </c>
      <c r="AS71" s="4">
        <f>(AR71/AR$136)*100</f>
        <v>50.897402498378042</v>
      </c>
      <c r="AT71" s="4">
        <f>(AR71/AR$143)*100</f>
        <v>57.128088821375812</v>
      </c>
      <c r="AU71" s="4">
        <v>14.428983333333299</v>
      </c>
      <c r="AV71" s="4">
        <v>328224.51683635602</v>
      </c>
      <c r="AW71" s="4">
        <v>4.9531666666666698</v>
      </c>
      <c r="AX71" s="4">
        <v>3527.1213368042199</v>
      </c>
      <c r="AY71" s="4">
        <v>1.0156724122752399E-2</v>
      </c>
      <c r="AZ71" s="4">
        <v>9.2695123578446594</v>
      </c>
      <c r="BA71" s="4">
        <f>IF(AZ71&lt;AZ$35,"LOW",IF(AZ71&gt;AZ$36,"HIGH",AZ71))</f>
        <v>9.2695123578446594</v>
      </c>
      <c r="BB71" s="4">
        <f>(AZ71/R71)*100</f>
        <v>24.938108481615785</v>
      </c>
      <c r="BC71" s="4">
        <f>(AZ71/Y71)*100</f>
        <v>18.009021817097288</v>
      </c>
      <c r="BD71" s="4" t="s">
        <v>57</v>
      </c>
      <c r="BE71" s="4"/>
      <c r="BF71" s="4"/>
      <c r="BG71" s="4"/>
      <c r="BH71" s="4"/>
      <c r="BI71" s="4"/>
      <c r="BJ71" s="4"/>
      <c r="BK71" s="4">
        <v>4.9234666666666698</v>
      </c>
      <c r="BL71" s="4">
        <v>347269.58162652102</v>
      </c>
      <c r="BM71" s="4">
        <v>6.0101166666666703</v>
      </c>
      <c r="BN71" s="4">
        <v>3742.0735262755502</v>
      </c>
      <c r="BO71" s="4">
        <v>1.07757020028896E-2</v>
      </c>
      <c r="BP71" s="4">
        <v>18.0541020083703</v>
      </c>
      <c r="BQ71" s="4">
        <f>IF(BP71&lt;BP$35,"LOW",IF(BP71&gt;BP$36,"HIGH",BP71))</f>
        <v>18.0541020083703</v>
      </c>
      <c r="BR71" s="4">
        <f>(BP71/R71)*100</f>
        <v>48.571611649222106</v>
      </c>
      <c r="BS71" s="4">
        <f>(BP71/Y71)*100</f>
        <v>35.075924644696329</v>
      </c>
      <c r="BT71" s="4" t="s">
        <v>57</v>
      </c>
      <c r="BU71" s="4"/>
      <c r="BV71" s="4"/>
      <c r="BW71" s="4"/>
      <c r="BX71" s="4"/>
      <c r="BY71" s="4"/>
      <c r="BZ71" s="4"/>
      <c r="CA71" s="4">
        <v>4.9234666666666698</v>
      </c>
      <c r="CB71" s="4">
        <v>347269.58162652102</v>
      </c>
      <c r="CC71" s="4">
        <v>6.1561500000000002</v>
      </c>
      <c r="CD71" s="4">
        <v>2071.5539177191299</v>
      </c>
      <c r="CE71" s="4">
        <v>5.9652616506648999E-3</v>
      </c>
      <c r="CF71" s="4">
        <v>11.883196416060599</v>
      </c>
      <c r="CG71" s="4">
        <f>IF(CF71&lt;CF$35,"LOW",IF(CF71&gt;CF$36,"HIGH",CF71))</f>
        <v>11.883196416060599</v>
      </c>
      <c r="CH71" s="4">
        <f>(CF71/R71)*100</f>
        <v>31.969798398431919</v>
      </c>
      <c r="CI71" s="4">
        <f>(CF71/Y71)*100</f>
        <v>23.086947322809099</v>
      </c>
      <c r="CJ71" s="4" t="s">
        <v>57</v>
      </c>
      <c r="CK71" s="4"/>
      <c r="CL71" s="4"/>
      <c r="CM71" s="4"/>
      <c r="CN71" s="4"/>
      <c r="CO71" s="4"/>
      <c r="CP71" s="4"/>
      <c r="CQ71" s="4">
        <v>4.9234666666666698</v>
      </c>
      <c r="CR71" s="4">
        <v>347269.58162652102</v>
      </c>
      <c r="CS71" s="4">
        <v>7.3707833333333301</v>
      </c>
      <c r="CT71" s="4">
        <v>809.92542756137902</v>
      </c>
      <c r="CU71" s="4">
        <v>4.1326077759933303E-3</v>
      </c>
      <c r="CV71" s="4">
        <v>3.6508211502133401</v>
      </c>
      <c r="CW71" s="4" t="str">
        <f>IF(CV71&lt;CV$35,"LOW",IF(CV71&gt;CV$36,"HIGH",CV71))</f>
        <v>LOW</v>
      </c>
      <c r="CX71" s="4">
        <f>(CV71/R71)*100</f>
        <v>9.8219378081898583</v>
      </c>
      <c r="CY71" s="4">
        <f>(CV71/Y71)*100</f>
        <v>7.0928993032595589</v>
      </c>
      <c r="CZ71" s="4" t="s">
        <v>57</v>
      </c>
      <c r="DA71" s="4"/>
      <c r="DB71" s="4"/>
      <c r="DC71" s="4"/>
      <c r="DD71" s="4"/>
      <c r="DE71" s="4"/>
      <c r="DF71" s="4"/>
      <c r="DG71" s="4">
        <v>7.63</v>
      </c>
      <c r="DH71" s="4">
        <v>195984.10288687501</v>
      </c>
      <c r="DI71" s="4">
        <v>7.6809166666666702</v>
      </c>
      <c r="DJ71" s="4">
        <v>3229.7298697001802</v>
      </c>
      <c r="DK71" s="4">
        <v>1.6479550239666199E-2</v>
      </c>
      <c r="DL71" s="4">
        <v>16.359276949439799</v>
      </c>
      <c r="DM71" s="4">
        <f>IF(DL71&lt;DL$35,"LOW",IF(DL71&gt;DL$36,"HIGH",DL71))</f>
        <v>16.359276949439799</v>
      </c>
      <c r="DN71" s="4">
        <f>(DL71/R71)*100</f>
        <v>44.011961740432589</v>
      </c>
      <c r="DO71" s="4">
        <f>(DL71/Y71)*100</f>
        <v>31.78317953749421</v>
      </c>
      <c r="DP71" s="4" t="s">
        <v>57</v>
      </c>
      <c r="DQ71" s="4"/>
      <c r="DR71" s="4"/>
      <c r="DS71" s="4"/>
      <c r="DT71" s="4"/>
      <c r="DU71" s="4"/>
      <c r="DV71" s="4"/>
      <c r="DW71" s="4">
        <v>7.63</v>
      </c>
      <c r="DX71" s="4">
        <v>195984.10288687501</v>
      </c>
      <c r="DY71" s="4">
        <v>8.5233833333333298</v>
      </c>
      <c r="DZ71" s="4">
        <v>3531.4010000000098</v>
      </c>
      <c r="EA71" s="4">
        <v>1.8018813505697302E-2</v>
      </c>
      <c r="EB71" s="4">
        <v>15.775642145274601</v>
      </c>
      <c r="EC71" s="4">
        <f>IF(EB71&lt;EB$35,"LOW",IF(EB71&gt;EB$36,"HIGH",EB71))</f>
        <v>15.775642145274601</v>
      </c>
      <c r="ED71" s="4">
        <f>(EB71/Y71)*100</f>
        <v>30.649280415763897</v>
      </c>
      <c r="EE71" s="4" t="s">
        <v>57</v>
      </c>
      <c r="EF71" s="4"/>
      <c r="EG71" s="4"/>
      <c r="EH71" s="4"/>
      <c r="EI71" s="4"/>
      <c r="EJ71" s="4"/>
      <c r="EK71" s="4"/>
      <c r="EL71" s="4">
        <v>7.63</v>
      </c>
      <c r="EM71" s="4">
        <v>195984.10288687501</v>
      </c>
      <c r="EN71" s="4">
        <v>8.6807666666666705</v>
      </c>
      <c r="EO71" s="4">
        <v>554.14072958500799</v>
      </c>
      <c r="EP71" s="4">
        <v>1.68794572404275E-3</v>
      </c>
      <c r="EQ71" s="4">
        <v>292.61326004375502</v>
      </c>
      <c r="ER71" s="4">
        <f>IF(EQ71&lt;EQ$35,"LOW",IF(EQ71&gt;EQ$36,"HIGH",EQ71))</f>
        <v>292.61326004375502</v>
      </c>
      <c r="ES71" s="4">
        <f>(EQ71/Y71)*100</f>
        <v>568.49577201763907</v>
      </c>
      <c r="ET71" s="4" t="s">
        <v>57</v>
      </c>
      <c r="EU71" s="4"/>
      <c r="EV71" s="4"/>
      <c r="EW71" s="4"/>
      <c r="EX71" s="4"/>
      <c r="EY71" s="4"/>
      <c r="EZ71" s="4"/>
      <c r="FA71" s="4">
        <v>10.0143166666667</v>
      </c>
      <c r="FB71" s="4">
        <v>328292.97867339099</v>
      </c>
      <c r="FC71" s="4">
        <v>9.84755</v>
      </c>
      <c r="FD71" s="4">
        <v>1198.54741939005</v>
      </c>
      <c r="FE71" s="4">
        <v>3.6508469484583502E-3</v>
      </c>
      <c r="FF71" s="4">
        <v>97.654462937460195</v>
      </c>
      <c r="FG71" s="4">
        <f>IF(FF71&lt;FF$35,"LOW",IF(FF71&gt;FF$36,"HIGH",FF71))</f>
        <v>97.654462937460195</v>
      </c>
      <c r="FH71" s="4">
        <f>(FF71/Y71)*100</f>
        <v>189.72533674754837</v>
      </c>
      <c r="FI71" s="4" t="s">
        <v>57</v>
      </c>
      <c r="FJ71" s="4"/>
      <c r="FK71" s="4"/>
      <c r="FL71" s="4"/>
      <c r="FM71" s="4"/>
      <c r="FN71" s="4"/>
      <c r="FO71" s="4"/>
      <c r="FP71" s="4">
        <v>10.0143166666667</v>
      </c>
      <c r="FQ71" s="4">
        <v>328292.97867339099</v>
      </c>
      <c r="FR71" s="4">
        <v>10.0513833333333</v>
      </c>
      <c r="FS71" s="4">
        <v>17446.602500000099</v>
      </c>
      <c r="FT71" s="4">
        <v>5.3143392132541302E-2</v>
      </c>
      <c r="FU71" s="4">
        <v>51.359877557632799</v>
      </c>
      <c r="FV71" s="4">
        <f>IF(FU71&lt;FU$35,"LOW",IF(FU71&gt;FU$36,"HIGH",FU71))</f>
        <v>51.359877557632799</v>
      </c>
      <c r="FW71" s="4">
        <f>(FU71/Y71)*100</f>
        <v>99.783151448747958</v>
      </c>
      <c r="FX71" s="4" t="s">
        <v>57</v>
      </c>
      <c r="FY71" s="4"/>
      <c r="FZ71" s="4"/>
      <c r="GA71" s="4"/>
      <c r="GB71" s="4"/>
      <c r="GC71" s="4"/>
      <c r="GD71" s="4"/>
      <c r="GE71" s="4">
        <v>10.0143166666667</v>
      </c>
      <c r="GF71" s="4">
        <v>328292.97867339099</v>
      </c>
      <c r="GG71" s="4">
        <v>10.1394</v>
      </c>
      <c r="GH71" s="4">
        <v>676.93000000000302</v>
      </c>
      <c r="GI71" s="4">
        <v>2.0619691677093701E-3</v>
      </c>
      <c r="GJ71" s="4">
        <v>3.1911580537036999</v>
      </c>
      <c r="GK71" s="4" t="str">
        <f>IF(GJ71&lt;GJ$35,"LOW",IF(GJ71&gt;GJ$36,"HIGH",GJ71))</f>
        <v>LOW</v>
      </c>
      <c r="GL71" s="4">
        <f>(GJ71/Y71)*100</f>
        <v>6.199855266638691</v>
      </c>
      <c r="GM71" s="4" t="s">
        <v>57</v>
      </c>
      <c r="GN71" s="4"/>
      <c r="GO71" s="4"/>
      <c r="GP71" s="4"/>
      <c r="GQ71" s="4"/>
      <c r="GR71" s="4"/>
      <c r="GS71" s="4"/>
      <c r="GT71" s="4">
        <v>10.0143166666667</v>
      </c>
      <c r="GU71" s="4">
        <v>328292.97867339099</v>
      </c>
      <c r="GV71" s="4">
        <v>11.9832</v>
      </c>
      <c r="GW71" s="4">
        <v>2024.84947581867</v>
      </c>
      <c r="GX71" s="4">
        <v>6.1690988087529496E-3</v>
      </c>
      <c r="GY71" s="4">
        <v>5.7490335950960203</v>
      </c>
      <c r="GZ71" s="4">
        <f>IF(GY71&lt;GY$35,"LOW",IF(GY71&gt;GY$36,"HIGH",GY71))</f>
        <v>5.7490335950960203</v>
      </c>
      <c r="HA71" s="4">
        <f>(GY71/AF71)*100</f>
        <v>10.907509780550637</v>
      </c>
      <c r="HB71" s="4" t="s">
        <v>57</v>
      </c>
      <c r="HC71" s="4"/>
      <c r="HD71" s="4"/>
      <c r="HE71" s="4"/>
      <c r="HF71" s="4"/>
      <c r="HG71" s="4"/>
      <c r="HH71" s="4"/>
      <c r="HI71" s="4">
        <v>14.428983333333299</v>
      </c>
      <c r="HJ71" s="4">
        <v>328224.51683635602</v>
      </c>
      <c r="HK71" s="4">
        <v>12.3260166666667</v>
      </c>
      <c r="HL71" s="4">
        <v>1580.0164999999899</v>
      </c>
      <c r="HM71" s="4">
        <v>4.8138283977968198E-3</v>
      </c>
      <c r="HN71" s="4">
        <v>5.5781206266271903</v>
      </c>
      <c r="HO71" s="4">
        <f>IF(HN71&lt;HN$35,"LOW",IF(HN71&gt;HN$36,"HIGH",HN71))</f>
        <v>5.5781206266271903</v>
      </c>
      <c r="HP71" s="4">
        <f>(HN71/AF71)*100</f>
        <v>10.583240519576599</v>
      </c>
      <c r="HQ71" s="4" t="s">
        <v>57</v>
      </c>
      <c r="HR71" s="4"/>
      <c r="HS71" s="4"/>
      <c r="HT71" s="4"/>
      <c r="HU71" s="4"/>
      <c r="HV71" s="4"/>
      <c r="HW71" s="4"/>
      <c r="HX71" s="4">
        <v>14.428983333333299</v>
      </c>
      <c r="HY71" s="4">
        <v>328224.51683635602</v>
      </c>
      <c r="HZ71" s="4" t="s">
        <v>57</v>
      </c>
      <c r="IA71" s="4" t="s">
        <v>57</v>
      </c>
      <c r="IB71" s="4" t="s">
        <v>57</v>
      </c>
      <c r="IC71" s="4" t="s">
        <v>57</v>
      </c>
      <c r="ID71" s="4" t="s">
        <v>57</v>
      </c>
      <c r="IE71" s="4" t="s">
        <v>57</v>
      </c>
      <c r="IF71" s="4">
        <v>10.0143166666667</v>
      </c>
      <c r="IG71" s="4">
        <v>328292.97867339099</v>
      </c>
      <c r="IH71" s="4">
        <v>14.428983333333299</v>
      </c>
      <c r="II71" s="4">
        <v>1033.4222214485101</v>
      </c>
      <c r="IJ71" s="4">
        <v>3.1485223328510301E-3</v>
      </c>
      <c r="IK71" s="4">
        <v>0.202294324458243</v>
      </c>
      <c r="IL71" s="4" t="str">
        <f>IF(IK71&lt;IK$35,"LOW",IF(IK71&gt;IK$36,"HIGH",IK71))</f>
        <v>LOW</v>
      </c>
      <c r="IM71" s="4">
        <f>(IK71/AT71)*100</f>
        <v>0.35410658509995496</v>
      </c>
      <c r="IN71" s="4" t="s">
        <v>57</v>
      </c>
      <c r="IO71" s="4"/>
      <c r="IP71" s="4"/>
      <c r="IQ71" s="4"/>
      <c r="IR71" s="4"/>
      <c r="IS71" s="4"/>
      <c r="IT71" s="4"/>
      <c r="IU71" s="4">
        <v>14.428983333333299</v>
      </c>
      <c r="IV71" s="4">
        <v>328224.51683635602</v>
      </c>
      <c r="IW71" s="4">
        <v>14.481783333333301</v>
      </c>
      <c r="IX71" s="4">
        <v>604.70048361753697</v>
      </c>
      <c r="IY71" s="4">
        <v>1.84233795039456E-3</v>
      </c>
      <c r="IZ71" s="4">
        <v>0.28499008379621998</v>
      </c>
      <c r="JA71" s="4" t="str">
        <f>IF(IZ71&lt;IZ$35,"LOW",IF(IZ71&gt;IZ$36,"HIGH",IZ71))</f>
        <v>LOW</v>
      </c>
      <c r="JB71" s="4">
        <f>(IZ71/AT71)*100</f>
        <v>0.49886157523544572</v>
      </c>
      <c r="JC71" s="4" t="s">
        <v>57</v>
      </c>
      <c r="JD71" s="4"/>
      <c r="JE71" s="4"/>
      <c r="JF71" s="4"/>
      <c r="JG71" s="4"/>
      <c r="JH71" s="4"/>
      <c r="JI71" s="4"/>
      <c r="JJ71" s="4">
        <v>14.428983333333299</v>
      </c>
      <c r="JK71" s="4">
        <v>328224.51683635602</v>
      </c>
      <c r="JL71" s="4">
        <v>16.484016666666701</v>
      </c>
      <c r="JM71" s="4">
        <v>1091.83049999999</v>
      </c>
      <c r="JN71" s="4">
        <v>3.32696336776292E-3</v>
      </c>
      <c r="JO71" s="4">
        <v>1.2174531413732099</v>
      </c>
      <c r="JP71" s="4" t="str">
        <f>IF(JO71&lt;JO$35,"LOW",IF(JO71&gt;JO$36,"HIGH",JO71))</f>
        <v>LOW</v>
      </c>
      <c r="JQ71" s="4">
        <f>(JO71/AM71)*100</f>
        <v>2.7039616250441889</v>
      </c>
      <c r="JR71" s="4" t="s">
        <v>57</v>
      </c>
      <c r="JS71" s="4"/>
      <c r="JT71" s="4"/>
      <c r="JU71" s="4"/>
      <c r="JV71" s="4"/>
      <c r="JW71" s="4"/>
      <c r="JX71" s="4"/>
      <c r="JY71" s="4">
        <v>17.125016666666699</v>
      </c>
      <c r="JZ71" s="4">
        <v>328176.29150336899</v>
      </c>
      <c r="KA71" s="4">
        <v>17.0345333333333</v>
      </c>
      <c r="KB71" s="4">
        <v>265.741604042554</v>
      </c>
      <c r="KC71" s="4">
        <v>8.0975259615859597E-4</v>
      </c>
      <c r="KD71" s="4">
        <v>1.4625047259230499</v>
      </c>
      <c r="KE71" s="4">
        <f>IF(KD71&lt;KD$35,"LOW",IF(KD71&gt;KD$36,"HIGH",KD71))</f>
        <v>1.4625047259230499</v>
      </c>
      <c r="KF71" s="4">
        <f>(KD71/AM71)*100</f>
        <v>3.2482208316298786</v>
      </c>
      <c r="KG71" s="4" t="s">
        <v>57</v>
      </c>
      <c r="KH71" s="4"/>
      <c r="KI71" s="4"/>
      <c r="KJ71" s="4"/>
      <c r="KK71" s="4"/>
      <c r="KL71" s="4"/>
      <c r="KM71" s="4"/>
      <c r="KN71" s="4">
        <v>17.125016666666699</v>
      </c>
      <c r="KO71" s="4">
        <v>328176.29150336899</v>
      </c>
      <c r="KP71" s="4">
        <v>19.0216666666667</v>
      </c>
      <c r="KQ71" s="4">
        <v>443.88445258522103</v>
      </c>
      <c r="KR71" s="4">
        <v>1.3525792815556399E-3</v>
      </c>
      <c r="KS71" s="4">
        <v>0.21624421824376899</v>
      </c>
      <c r="KT71" s="4" t="str">
        <f>IF(KS71&lt;KS$35,"LOW",IF(KS71&gt;KS$36,"HIGH",KS71))</f>
        <v>LOW</v>
      </c>
      <c r="KU71" s="4">
        <f>(KS71/AM71)*100</f>
        <v>0.48027808865753074</v>
      </c>
      <c r="KV71" s="4" t="s">
        <v>57</v>
      </c>
      <c r="KW71" s="4"/>
      <c r="KX71" s="4"/>
      <c r="KY71" s="4"/>
      <c r="KZ71" s="4"/>
      <c r="LA71" s="4"/>
      <c r="LB71" s="4"/>
      <c r="LC71" s="4">
        <v>17.125016666666699</v>
      </c>
      <c r="LD71" s="4">
        <v>328176.29150336899</v>
      </c>
      <c r="LE71" s="4">
        <v>19.4213666666667</v>
      </c>
      <c r="LF71" s="4">
        <v>549.45662062967494</v>
      </c>
      <c r="LG71" s="4">
        <v>1.67427274564115E-3</v>
      </c>
      <c r="LH71" s="4">
        <v>0.42600544400802498</v>
      </c>
      <c r="LI71" s="4" t="str">
        <f>IF(LH71&lt;LH$35,"LOW",IF(LH71&gt;LH$36,"HIGH",LH71))</f>
        <v>LOW</v>
      </c>
      <c r="LJ71" s="4">
        <f>(LH71/AM71)*100</f>
        <v>0.9461574606135047</v>
      </c>
      <c r="LK71" s="4" t="s">
        <v>57</v>
      </c>
      <c r="LL71" s="4"/>
      <c r="LM71" s="4"/>
      <c r="LN71" s="4"/>
      <c r="LO71" s="4"/>
      <c r="LP71" s="4"/>
      <c r="LQ71" s="4"/>
      <c r="LR71" s="4">
        <v>17.125016666666699</v>
      </c>
      <c r="LS71" s="4">
        <v>328176.29150336899</v>
      </c>
    </row>
    <row r="72" spans="1:331" x14ac:dyDescent="0.2">
      <c r="A72" s="2"/>
      <c r="B72" s="2"/>
      <c r="C72" s="10" t="s">
        <v>198</v>
      </c>
      <c r="D72" s="2"/>
      <c r="E72" s="2"/>
      <c r="F72" s="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>
        <f>AVERAGE(AZ70:AZ71)</f>
        <v>9.1411476337205251</v>
      </c>
      <c r="BA72" s="4"/>
      <c r="BB72" s="4">
        <f>AVERAGE(BB70:BB71)</f>
        <v>24.530224643178776</v>
      </c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>
        <f>AVERAGE(BP70:BP71)</f>
        <v>17.703654875247452</v>
      </c>
      <c r="BQ72" s="4"/>
      <c r="BR72" s="4">
        <f>AVERAGE(BR70:BR71)</f>
        <v>47.508377332757959</v>
      </c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>
        <f>AVERAGE(CF70:CF71)</f>
        <v>11.677172245364449</v>
      </c>
      <c r="CG72" s="4"/>
      <c r="CH72" s="4">
        <f>AVERAGE(CH70:CH71)</f>
        <v>31.335925960560516</v>
      </c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>
        <f>AVERAGE(CV70:CV71)</f>
        <v>3.5659407160037051</v>
      </c>
      <c r="CW72" s="4"/>
      <c r="CX72" s="4">
        <f>AVERAGE(CX70:CX71)</f>
        <v>9.5694258602631628</v>
      </c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>
        <f>AVERAGE(DL70:DL71)</f>
        <v>16.299834009930599</v>
      </c>
      <c r="DM72" s="4"/>
      <c r="DN72" s="4">
        <f>AVERAGE(DN70:DN71)</f>
        <v>43.739348473349523</v>
      </c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>
        <f>AVERAGE(EB70:EB71)</f>
        <v>16.9174310239699</v>
      </c>
      <c r="EC72" s="4"/>
      <c r="ED72" s="4">
        <f>AVERAGE(ED70:ED71)</f>
        <v>33.40960238868567</v>
      </c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>
        <f>AVERAGE(EQ70:EQ71)</f>
        <v>231.67601800118149</v>
      </c>
      <c r="ER72" s="4"/>
      <c r="ES72" s="4">
        <f>AVERAGE(ES70:ES71)</f>
        <v>455.2300393161417</v>
      </c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>
        <f>AVERAGE(FF70:FF71)</f>
        <v>90.9064307923272</v>
      </c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>
        <f>AVERAGE(FU70:FU71)</f>
        <v>53.143773865126398</v>
      </c>
      <c r="FV72" s="4"/>
      <c r="FW72" s="4">
        <f>AVERAGE(FW70:FW71)</f>
        <v>104.89754182398892</v>
      </c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>
        <f>AVERAGE(GJ70:GJ71)</f>
        <v>3.0665748418740248</v>
      </c>
      <c r="GK72" s="4"/>
      <c r="GL72" s="4">
        <f>AVERAGE(GL70:GL71)</f>
        <v>6.0461128867444387</v>
      </c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>
        <f>AVERAGE(GY70:GY71)</f>
        <v>5.4454989462066106</v>
      </c>
      <c r="GZ72" s="4"/>
      <c r="HA72" s="4">
        <f>AVERAGE(HA70:HA71)</f>
        <v>10.282607273532889</v>
      </c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>
        <f>AVERAGE(HN70:HN71)</f>
        <v>5.42576320863816</v>
      </c>
      <c r="HO72" s="4"/>
      <c r="HP72" s="4">
        <f>AVERAGE(HP70:HP71)</f>
        <v>10.243910211188066</v>
      </c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>
        <f>AVERAGE(IK70:IK71)</f>
        <v>0.25069788221761402</v>
      </c>
      <c r="IL72" s="4"/>
      <c r="IM72" s="4">
        <f>AVERAGE(IM70:IM71)</f>
        <v>0.42585434773578046</v>
      </c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>
        <f>AVERAGE(IZ70:IZ71)</f>
        <v>0.14249504189810999</v>
      </c>
      <c r="JA72" s="4"/>
      <c r="JB72" s="4">
        <f>AVERAGE(JB70:JB71)</f>
        <v>0.24943078761772286</v>
      </c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>
        <f>AVERAGE(JO70:JO71)</f>
        <v>1.2863150362823501</v>
      </c>
      <c r="JP72" s="4"/>
      <c r="JQ72" s="4">
        <f>AVERAGE(JQ70:JQ71)</f>
        <v>2.8752725716122463</v>
      </c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>
        <f>AVERAGE(KD70:KD71)</f>
        <v>1.3841988637731599</v>
      </c>
      <c r="KE72" s="4"/>
      <c r="KF72" s="4">
        <f>AVERAGE(KF70:KF71)</f>
        <v>3.0920043873255434</v>
      </c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>
        <f>AVERAGE(KS70:KS71)</f>
        <v>0.335163102492118</v>
      </c>
      <c r="KT72" s="4"/>
      <c r="KU72" s="4">
        <f>AVERAGE(KU70:KU71)</f>
        <v>0.75055162030501488</v>
      </c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>
        <f>AVERAGE(LH70:LH71)</f>
        <v>0.51299783230461093</v>
      </c>
      <c r="LI72" s="4"/>
      <c r="LJ72" s="4">
        <f>AVERAGE(LJ70:LJ71)</f>
        <v>1.1475000088426255</v>
      </c>
      <c r="LK72" s="4"/>
      <c r="LL72" s="4"/>
      <c r="LM72" s="4"/>
      <c r="LN72" s="4"/>
      <c r="LO72" s="4"/>
      <c r="LP72" s="4"/>
      <c r="LQ72" s="4"/>
      <c r="LR72" s="4"/>
      <c r="LS72" s="4"/>
    </row>
    <row r="73" spans="1:331" x14ac:dyDescent="0.2">
      <c r="A73" s="2"/>
      <c r="B73" s="2"/>
      <c r="C73" s="10" t="s">
        <v>199</v>
      </c>
      <c r="D73" s="2"/>
      <c r="E73" s="2"/>
      <c r="F73" s="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>
        <f>(STDEV(AZ70:AZ71))/AZ72*100</f>
        <v>1.9859118467463726</v>
      </c>
      <c r="BA73" s="4"/>
      <c r="BB73" s="4">
        <f>(STDEV(BB70:BB71))/BB72*100</f>
        <v>2.3515270022234263</v>
      </c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>
        <f>(STDEV(BP70:BP71))/BP72*100</f>
        <v>2.79946198708405</v>
      </c>
      <c r="BQ73" s="4"/>
      <c r="BR73" s="4">
        <f>(STDEV(BR70:BR71))/BR72*100</f>
        <v>3.1650005214707559</v>
      </c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>
        <f>(STDEV(CF70:CF71))/CF72*100</f>
        <v>2.4951432611677737</v>
      </c>
      <c r="CG73" s="4"/>
      <c r="CH73" s="4">
        <f>(STDEV(CH70:CH71))/CH72*100</f>
        <v>2.860713289852943</v>
      </c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>
        <f>(STDEV(CV70:CV71))/CV72*100</f>
        <v>3.3662663179075207</v>
      </c>
      <c r="CW73" s="4"/>
      <c r="CX73" s="4">
        <f>(STDEV(CX70:CX71))/CX72*100</f>
        <v>3.7317371661977612</v>
      </c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>
        <f>(STDEV(DL70:DL71))/DL72*100</f>
        <v>0.51574151730635953</v>
      </c>
      <c r="DM73" s="4"/>
      <c r="DN73" s="4">
        <f>(STDEV(DN70:DN71))/DN72*100</f>
        <v>0.88143375026864634</v>
      </c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>
        <f>(STDEV(EB70:EB71))/EB72*100</f>
        <v>9.544790313196982</v>
      </c>
      <c r="EC73" s="4"/>
      <c r="ED73" s="4">
        <f>(STDEV(ED70:ED71))/ED72*100</f>
        <v>11.684319750972037</v>
      </c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>
        <f>(STDEV(EQ70:EQ71))/EQ72*100</f>
        <v>37.197753523966419</v>
      </c>
      <c r="ER73" s="4"/>
      <c r="ES73" s="4">
        <f>(STDEV(ES70:ES71))/ES72*100</f>
        <v>35.187031062188424</v>
      </c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>
        <f>(STDEV(FF70:FF71))/FF72*100</f>
        <v>10.497781615447789</v>
      </c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>
        <f>(STDEV(FU70:FU71))/FU72*100</f>
        <v>4.7471418915927464</v>
      </c>
      <c r="FV73" s="4"/>
      <c r="FW73" s="4">
        <f>(STDEV(FW70:FW71))/FW72*100</f>
        <v>6.8951474993307267</v>
      </c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>
        <f>(STDEV(GJ70:GJ71))/GJ72*100</f>
        <v>5.7454090279386829</v>
      </c>
      <c r="GK73" s="4"/>
      <c r="GL73" s="4">
        <f>(STDEV(GL70:GL71))/GL72*100</f>
        <v>3.596104850021113</v>
      </c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>
        <f>(STDEV(GY70:GY71))/GY72*100</f>
        <v>7.8828922996778505</v>
      </c>
      <c r="GZ73" s="4"/>
      <c r="HA73" s="4">
        <f>(STDEV(HA70:HA71))/HA72*100</f>
        <v>8.5945672831459685</v>
      </c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>
        <f>(STDEV(HN70:HN71))/HN72*100</f>
        <v>3.9711634762312853</v>
      </c>
      <c r="HO73" s="4"/>
      <c r="HP73" s="4">
        <f>(STDEV(HP70:HP71))/HP72*100</f>
        <v>4.6845932300655448</v>
      </c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>
        <f>(STDEV(IK70:IK71))/IK72*100</f>
        <v>27.30496454333527</v>
      </c>
      <c r="IL73" s="4"/>
      <c r="IM73" s="4">
        <f>(STDEV(IM70:IM71))/IM72*100</f>
        <v>23.82661103003791</v>
      </c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>
        <f>(STDEV(IZ70:IZ71))/IZ72*100</f>
        <v>141.42135623730951</v>
      </c>
      <c r="JA73" s="4"/>
      <c r="JB73" s="4">
        <f>(STDEV(JB70:JB71))/JB72*100</f>
        <v>141.42135623730948</v>
      </c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>
        <f>(STDEV(JO70:JO71))/JO72*100</f>
        <v>7.5708845006333485</v>
      </c>
      <c r="JP73" s="4"/>
      <c r="JQ73" s="4">
        <f>(STDEV(JQ70:JQ71))/JQ72*100</f>
        <v>8.4259929445113979</v>
      </c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>
        <f>(STDEV(KD70:KD71))/KD72*100</f>
        <v>8.0003831215281576</v>
      </c>
      <c r="KE73" s="4"/>
      <c r="KF73" s="4">
        <f>(STDEV(KF70:KF71))/KF72*100</f>
        <v>7.1449903210513064</v>
      </c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>
        <f>(STDEV(KS70:KS71))/KS72*100</f>
        <v>50.177569570100985</v>
      </c>
      <c r="KT73" s="4"/>
      <c r="KU73" s="4">
        <f>(STDEV(KU70:KU71))/KU72*100</f>
        <v>50.925810252866398</v>
      </c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>
        <f>(STDEV(LH70:LH71))/LH72*100</f>
        <v>23.981741755042691</v>
      </c>
      <c r="LI73" s="4"/>
      <c r="LJ73" s="4">
        <f>(STDEV(LJ70:LJ71))/LJ72*100</f>
        <v>24.814061890559234</v>
      </c>
      <c r="LK73" s="4"/>
      <c r="LL73" s="4"/>
      <c r="LM73" s="4"/>
      <c r="LN73" s="4"/>
      <c r="LO73" s="4"/>
      <c r="LP73" s="4"/>
      <c r="LQ73" s="4"/>
      <c r="LR73" s="4"/>
      <c r="LS73" s="4"/>
    </row>
    <row r="74" spans="1:331" x14ac:dyDescent="0.2">
      <c r="A74" s="2"/>
      <c r="B74" s="2"/>
      <c r="C74" s="2" t="s">
        <v>105</v>
      </c>
      <c r="D74" s="2" t="s">
        <v>73</v>
      </c>
      <c r="E74" s="2" t="s">
        <v>106</v>
      </c>
      <c r="F74" s="2" t="s">
        <v>57</v>
      </c>
      <c r="G74" s="4">
        <v>4.0422000000000002</v>
      </c>
      <c r="H74" s="4">
        <v>119.5625</v>
      </c>
      <c r="I74" s="4">
        <v>2.8713873055543699E-4</v>
      </c>
      <c r="J74" s="4">
        <f>(I74/I$136)*100</f>
        <v>0.35942998217717514</v>
      </c>
      <c r="K74" s="4">
        <f>(I74/I$143)*100</f>
        <v>0.36426276224943976</v>
      </c>
      <c r="L74" s="4">
        <v>4.9283666666666699</v>
      </c>
      <c r="M74" s="4">
        <v>416392.79998459201</v>
      </c>
      <c r="N74" s="4">
        <v>6.6300999999999997</v>
      </c>
      <c r="O74" s="4">
        <v>9329.5754999999299</v>
      </c>
      <c r="P74" s="4">
        <v>2.3512479824219699E-2</v>
      </c>
      <c r="Q74" s="4">
        <f>(P74/P$136)*100</f>
        <v>3.8300091574551818</v>
      </c>
      <c r="R74" s="4">
        <f>(P74/P$143)*100</f>
        <v>4.084260961286553</v>
      </c>
      <c r="S74" s="4">
        <v>10.0189</v>
      </c>
      <c r="T74" s="4">
        <v>396792.49359268998</v>
      </c>
      <c r="U74" s="4">
        <v>10.111549999999999</v>
      </c>
      <c r="V74" s="4">
        <v>78048.829498311607</v>
      </c>
      <c r="W74" s="4">
        <v>0.19669935988867099</v>
      </c>
      <c r="X74" s="4">
        <f>(W74/W$136)*100</f>
        <v>32.663075677819883</v>
      </c>
      <c r="Y74" s="4">
        <f>(W74/W$143)*100</f>
        <v>34.340461023766103</v>
      </c>
      <c r="Z74" s="4">
        <v>10.0189</v>
      </c>
      <c r="AA74" s="4">
        <v>396792.49359268998</v>
      </c>
      <c r="AB74" s="4">
        <v>12.3028</v>
      </c>
      <c r="AC74" s="4">
        <v>86095.855500001504</v>
      </c>
      <c r="AD74" s="4">
        <v>0.21697954696789101</v>
      </c>
      <c r="AE74" s="4">
        <f>(AD74/AD$136)*100</f>
        <v>34.860671052573643</v>
      </c>
      <c r="AF74" s="4">
        <f>(AD74/AD$143)*100</f>
        <v>37.670238223223024</v>
      </c>
      <c r="AG74" s="4">
        <v>10.0189</v>
      </c>
      <c r="AH74" s="4">
        <v>396792.49359268998</v>
      </c>
      <c r="AI74" s="4">
        <v>12.694416666666701</v>
      </c>
      <c r="AJ74" s="4">
        <v>76699.239706093897</v>
      </c>
      <c r="AK74" s="4">
        <v>0.179591922123151</v>
      </c>
      <c r="AL74" s="4">
        <f>(AK74/AK$136)*100</f>
        <v>31.820209426032825</v>
      </c>
      <c r="AM74" s="4">
        <f>(AK74/AK$143)*100</f>
        <v>33.349640425382297</v>
      </c>
      <c r="AN74" s="4">
        <v>14.4364833333333</v>
      </c>
      <c r="AO74" s="4">
        <v>427075.10894337</v>
      </c>
      <c r="AP74" s="4">
        <v>14.3799166666667</v>
      </c>
      <c r="AQ74" s="4">
        <v>85701.7705021484</v>
      </c>
      <c r="AR74" s="4">
        <v>0.20067142455148901</v>
      </c>
      <c r="AS74" s="4">
        <f>(AR74/AR$136)*100</f>
        <v>38.068721415713668</v>
      </c>
      <c r="AT74" s="4">
        <f>(AR74/AR$143)*100</f>
        <v>42.728964379319876</v>
      </c>
      <c r="AU74" s="4">
        <v>14.4364833333333</v>
      </c>
      <c r="AV74" s="4">
        <v>427075.10894337</v>
      </c>
      <c r="AW74" s="4">
        <v>4.9654833333333297</v>
      </c>
      <c r="AX74" s="4">
        <v>297.56655821917798</v>
      </c>
      <c r="AY74" s="4">
        <v>7.1462945139826896E-4</v>
      </c>
      <c r="AZ74" s="4">
        <v>0</v>
      </c>
      <c r="BA74" s="4" t="str">
        <f>IF(AZ74&lt;AZ$35,"LOW",IF(AZ74&gt;AZ$36,"HIGH",AZ74))</f>
        <v>LOW</v>
      </c>
      <c r="BB74" s="4">
        <f>(AZ74/R74)*100</f>
        <v>0</v>
      </c>
      <c r="BC74" s="4">
        <f>(AZ74/Y74)*100</f>
        <v>0</v>
      </c>
      <c r="BD74" s="4" t="s">
        <v>57</v>
      </c>
      <c r="BE74" s="4"/>
      <c r="BF74" s="4"/>
      <c r="BG74" s="4"/>
      <c r="BH74" s="4"/>
      <c r="BI74" s="4"/>
      <c r="BJ74" s="4"/>
      <c r="BK74" s="4">
        <v>4.9283666666666699</v>
      </c>
      <c r="BL74" s="4">
        <v>416392.79998459201</v>
      </c>
      <c r="BM74" s="4">
        <v>6.0199666666666696</v>
      </c>
      <c r="BN74" s="4">
        <v>338.70994027960103</v>
      </c>
      <c r="BO74" s="4">
        <v>8.1343851356731897E-4</v>
      </c>
      <c r="BP74" s="4">
        <v>0</v>
      </c>
      <c r="BQ74" s="4" t="str">
        <f>IF(BP74&lt;BP$35,"LOW",IF(BP74&gt;BP$36,"HIGH",BP74))</f>
        <v>LOW</v>
      </c>
      <c r="BR74" s="4">
        <f>(BP74/R74)*100</f>
        <v>0</v>
      </c>
      <c r="BS74" s="4">
        <f>(BP74/Y74)*100</f>
        <v>0</v>
      </c>
      <c r="BT74" s="4" t="s">
        <v>57</v>
      </c>
      <c r="BU74" s="4"/>
      <c r="BV74" s="4"/>
      <c r="BW74" s="4"/>
      <c r="BX74" s="4"/>
      <c r="BY74" s="4"/>
      <c r="BZ74" s="4"/>
      <c r="CA74" s="4">
        <v>4.9283666666666699</v>
      </c>
      <c r="CB74" s="4">
        <v>416392.79998459201</v>
      </c>
      <c r="CC74" s="4">
        <v>6.1610500000000004</v>
      </c>
      <c r="CD74" s="4">
        <v>223.789500000001</v>
      </c>
      <c r="CE74" s="4">
        <v>5.37448053876728E-4</v>
      </c>
      <c r="CF74" s="4">
        <v>1.15924760211525</v>
      </c>
      <c r="CG74" s="4" t="str">
        <f>IF(CF74&lt;CF$35,"LOW",IF(CF74&gt;CF$36,"HIGH",CF74))</f>
        <v>LOW</v>
      </c>
      <c r="CH74" s="4">
        <f>(CF74/R74)*100</f>
        <v>28.383289243841165</v>
      </c>
      <c r="CI74" s="4">
        <f>(CF74/Y74)*100</f>
        <v>3.3757485122665249</v>
      </c>
      <c r="CJ74" s="4" t="s">
        <v>57</v>
      </c>
      <c r="CK74" s="4"/>
      <c r="CL74" s="4"/>
      <c r="CM74" s="4"/>
      <c r="CN74" s="4"/>
      <c r="CO74" s="4"/>
      <c r="CP74" s="4"/>
      <c r="CQ74" s="4">
        <v>4.9283666666666699</v>
      </c>
      <c r="CR74" s="4">
        <v>416392.79998459201</v>
      </c>
      <c r="CS74" s="4">
        <v>7.4077666666666699</v>
      </c>
      <c r="CT74" s="4">
        <v>367.60066833508199</v>
      </c>
      <c r="CU74" s="4">
        <v>1.6382579101363E-3</v>
      </c>
      <c r="CV74" s="4">
        <v>1.35931596309283</v>
      </c>
      <c r="CW74" s="4" t="str">
        <f>IF(CV74&lt;CV$35,"LOW",IF(CV74&gt;CV$36,"HIGH",CV74))</f>
        <v>LOW</v>
      </c>
      <c r="CX74" s="4">
        <f>(CV74/R74)*100</f>
        <v>33.28180975646184</v>
      </c>
      <c r="CY74" s="4">
        <f>(CV74/Y74)*100</f>
        <v>3.9583509439552493</v>
      </c>
      <c r="CZ74" s="4" t="s">
        <v>57</v>
      </c>
      <c r="DA74" s="4"/>
      <c r="DB74" s="4"/>
      <c r="DC74" s="4"/>
      <c r="DD74" s="4"/>
      <c r="DE74" s="4"/>
      <c r="DF74" s="4"/>
      <c r="DG74" s="4">
        <v>7.6392166666666697</v>
      </c>
      <c r="DH74" s="4">
        <v>224385.10204080099</v>
      </c>
      <c r="DI74" s="4">
        <v>7.6855000000000002</v>
      </c>
      <c r="DJ74" s="4">
        <v>3163.8258486851901</v>
      </c>
      <c r="DK74" s="4">
        <v>1.40999817720069E-2</v>
      </c>
      <c r="DL74" s="4">
        <v>13.631204763190899</v>
      </c>
      <c r="DM74" s="4">
        <f>IF(DL74&lt;DL$35,"LOW",IF(DL74&gt;DL$36,"HIGH",DL74))</f>
        <v>13.631204763190899</v>
      </c>
      <c r="DN74" s="4">
        <f>(DL74/R74)*100</f>
        <v>333.74960347531351</v>
      </c>
      <c r="DO74" s="4">
        <f>(DL74/Y74)*100</f>
        <v>39.694297504500916</v>
      </c>
      <c r="DP74" s="4" t="s">
        <v>57</v>
      </c>
      <c r="DQ74" s="4"/>
      <c r="DR74" s="4"/>
      <c r="DS74" s="4"/>
      <c r="DT74" s="4"/>
      <c r="DU74" s="4"/>
      <c r="DV74" s="4"/>
      <c r="DW74" s="4">
        <v>7.6392166666666697</v>
      </c>
      <c r="DX74" s="4">
        <v>224385.10204080099</v>
      </c>
      <c r="DY74" s="4">
        <v>8.5279666666666696</v>
      </c>
      <c r="DZ74" s="4">
        <v>4869.7189004821803</v>
      </c>
      <c r="EA74" s="4">
        <v>2.1702505452419502E-2</v>
      </c>
      <c r="EB74" s="4">
        <v>19.429257001595001</v>
      </c>
      <c r="EC74" s="4">
        <f>IF(EB74&lt;EB$35,"LOW",IF(EB74&gt;EB$36,"HIGH",EB74))</f>
        <v>19.429257001595001</v>
      </c>
      <c r="ED74" s="4">
        <f>(EB74/Y74)*100</f>
        <v>56.578323127777864</v>
      </c>
      <c r="EE74" s="4" t="s">
        <v>57</v>
      </c>
      <c r="EF74" s="4"/>
      <c r="EG74" s="4"/>
      <c r="EH74" s="4"/>
      <c r="EI74" s="4"/>
      <c r="EJ74" s="4"/>
      <c r="EK74" s="4"/>
      <c r="EL74" s="4">
        <v>7.6392166666666697</v>
      </c>
      <c r="EM74" s="4">
        <v>224385.10204080099</v>
      </c>
      <c r="EN74" s="4">
        <v>8.7547833333333305</v>
      </c>
      <c r="EO74" s="4">
        <v>131.87805116349401</v>
      </c>
      <c r="EP74" s="4">
        <v>3.3236024696290599E-4</v>
      </c>
      <c r="EQ74" s="4">
        <v>132.60030223680499</v>
      </c>
      <c r="ER74" s="4" t="str">
        <f>IF(EQ74&lt;EQ$35,"LOW",IF(EQ74&gt;EQ$36,"HIGH",EQ74))</f>
        <v>LOW</v>
      </c>
      <c r="ES74" s="4">
        <f>(EQ74/Y74)*100</f>
        <v>386.13431003455634</v>
      </c>
      <c r="ET74" s="4" t="s">
        <v>57</v>
      </c>
      <c r="EU74" s="4"/>
      <c r="EV74" s="4"/>
      <c r="EW74" s="4"/>
      <c r="EX74" s="4"/>
      <c r="EY74" s="4"/>
      <c r="EZ74" s="4"/>
      <c r="FA74" s="4">
        <v>10.0189</v>
      </c>
      <c r="FB74" s="4">
        <v>396792.49359268998</v>
      </c>
      <c r="FC74" s="4">
        <v>9.8521166666666709</v>
      </c>
      <c r="FD74" s="4">
        <v>1367.92253202295</v>
      </c>
      <c r="FE74" s="4">
        <v>3.4474506300190499E-3</v>
      </c>
      <c r="FF74" s="4">
        <v>91.524760266766705</v>
      </c>
      <c r="FG74" s="4">
        <f>IF(FF74&lt;FF$35,"LOW",IF(FF74&gt;FF$36,"HIGH",FF74))</f>
        <v>91.524760266766705</v>
      </c>
      <c r="FH74" s="4">
        <f>(FF74/Y74)*100</f>
        <v>266.52164105608512</v>
      </c>
      <c r="FI74" s="4" t="s">
        <v>57</v>
      </c>
      <c r="FJ74" s="4"/>
      <c r="FK74" s="4"/>
      <c r="FL74" s="4"/>
      <c r="FM74" s="4"/>
      <c r="FN74" s="4"/>
      <c r="FO74" s="4"/>
      <c r="FP74" s="4">
        <v>10.0189</v>
      </c>
      <c r="FQ74" s="4">
        <v>396792.49359268998</v>
      </c>
      <c r="FR74" s="4">
        <v>10.0559666666667</v>
      </c>
      <c r="FS74" s="4">
        <v>27193.151852537099</v>
      </c>
      <c r="FT74" s="4">
        <v>6.8532425112988807E-2</v>
      </c>
      <c r="FU74" s="4">
        <v>66.146873167822704</v>
      </c>
      <c r="FV74" s="4">
        <f>IF(FU74&lt;FU$35,"LOW",IF(FU74&gt;FU$36,"HIGH",FU74))</f>
        <v>66.146873167822704</v>
      </c>
      <c r="FW74" s="4">
        <f>(FU74/Y74)*100</f>
        <v>192.62080704753569</v>
      </c>
      <c r="FX74" s="4" t="s">
        <v>57</v>
      </c>
      <c r="FY74" s="4"/>
      <c r="FZ74" s="4"/>
      <c r="GA74" s="4"/>
      <c r="GB74" s="4"/>
      <c r="GC74" s="4"/>
      <c r="GD74" s="4"/>
      <c r="GE74" s="4">
        <v>10.0189</v>
      </c>
      <c r="GF74" s="4">
        <v>396792.49359268998</v>
      </c>
      <c r="GG74" s="4">
        <v>10.13935</v>
      </c>
      <c r="GH74" s="4">
        <v>834.27800000000104</v>
      </c>
      <c r="GI74" s="4">
        <v>2.1025548957495999E-3</v>
      </c>
      <c r="GJ74" s="4">
        <v>3.2496645184021302</v>
      </c>
      <c r="GK74" s="4" t="str">
        <f>IF(GJ74&lt;GJ$35,"LOW",IF(GJ74&gt;GJ$36,"HIGH",GJ74))</f>
        <v>LOW</v>
      </c>
      <c r="GL74" s="4">
        <f>(GJ74/Y74)*100</f>
        <v>9.4630777267466666</v>
      </c>
      <c r="GM74" s="4" t="s">
        <v>57</v>
      </c>
      <c r="GN74" s="4"/>
      <c r="GO74" s="4"/>
      <c r="GP74" s="4"/>
      <c r="GQ74" s="4"/>
      <c r="GR74" s="4"/>
      <c r="GS74" s="4"/>
      <c r="GT74" s="4">
        <v>10.0189</v>
      </c>
      <c r="GU74" s="4">
        <v>396792.49359268998</v>
      </c>
      <c r="GV74" s="4">
        <v>11.98315</v>
      </c>
      <c r="GW74" s="4">
        <v>2408.3140000000199</v>
      </c>
      <c r="GX74" s="4">
        <v>5.6390877144735698E-3</v>
      </c>
      <c r="GY74" s="4">
        <v>5.1343852606492604</v>
      </c>
      <c r="GZ74" s="4">
        <f>IF(GY74&lt;GY$35,"LOW",IF(GY74&gt;GY$36,"HIGH",GY74))</f>
        <v>5.1343852606492604</v>
      </c>
      <c r="HA74" s="4">
        <f>(GY74/AF74)*100</f>
        <v>13.629818930860926</v>
      </c>
      <c r="HB74" s="4" t="s">
        <v>57</v>
      </c>
      <c r="HC74" s="4"/>
      <c r="HD74" s="4"/>
      <c r="HE74" s="4"/>
      <c r="HF74" s="4"/>
      <c r="HG74" s="4"/>
      <c r="HH74" s="4"/>
      <c r="HI74" s="4">
        <v>14.4364833333333</v>
      </c>
      <c r="HJ74" s="4">
        <v>427075.10894337</v>
      </c>
      <c r="HK74" s="4">
        <v>12.3306</v>
      </c>
      <c r="HL74" s="4">
        <v>1871.7739999999999</v>
      </c>
      <c r="HM74" s="4">
        <v>4.3827747410308503E-3</v>
      </c>
      <c r="HN74" s="4">
        <v>5.1524399912339396</v>
      </c>
      <c r="HO74" s="4">
        <f>IF(HN74&lt;HN$35,"LOW",IF(HN74&gt;HN$36,"HIGH",HN74))</f>
        <v>5.1524399912339396</v>
      </c>
      <c r="HP74" s="4">
        <f>(HN74/AF74)*100</f>
        <v>13.677747299345597</v>
      </c>
      <c r="HQ74" s="4" t="s">
        <v>57</v>
      </c>
      <c r="HR74" s="4"/>
      <c r="HS74" s="4"/>
      <c r="HT74" s="4"/>
      <c r="HU74" s="4"/>
      <c r="HV74" s="4"/>
      <c r="HW74" s="4"/>
      <c r="HX74" s="4">
        <v>14.4364833333333</v>
      </c>
      <c r="HY74" s="4">
        <v>427075.10894337</v>
      </c>
      <c r="HZ74" s="4" t="s">
        <v>57</v>
      </c>
      <c r="IA74" s="4" t="s">
        <v>57</v>
      </c>
      <c r="IB74" s="4" t="s">
        <v>57</v>
      </c>
      <c r="IC74" s="4" t="s">
        <v>57</v>
      </c>
      <c r="ID74" s="4" t="s">
        <v>57</v>
      </c>
      <c r="IE74" s="4" t="s">
        <v>57</v>
      </c>
      <c r="IF74" s="4">
        <v>10.0189</v>
      </c>
      <c r="IG74" s="4">
        <v>396792.49359268998</v>
      </c>
      <c r="IH74" s="4">
        <v>14.432700000000001</v>
      </c>
      <c r="II74" s="4">
        <v>1520.7166175279899</v>
      </c>
      <c r="IJ74" s="4">
        <v>3.56077089411839E-3</v>
      </c>
      <c r="IK74" s="4">
        <v>0.81770950484625005</v>
      </c>
      <c r="IL74" s="4" t="str">
        <f>IF(IK74&lt;IK$35,"LOW",IF(IK74&gt;IK$36,"HIGH",IK74))</f>
        <v>LOW</v>
      </c>
      <c r="IM74" s="4">
        <f>(IK74/AT74)*100</f>
        <v>1.9137124354036721</v>
      </c>
      <c r="IN74" s="4" t="s">
        <v>57</v>
      </c>
      <c r="IO74" s="4"/>
      <c r="IP74" s="4"/>
      <c r="IQ74" s="4"/>
      <c r="IR74" s="4"/>
      <c r="IS74" s="4"/>
      <c r="IT74" s="4"/>
      <c r="IU74" s="4">
        <v>14.4364833333333</v>
      </c>
      <c r="IV74" s="4">
        <v>427075.10894337</v>
      </c>
      <c r="IW74" s="4">
        <v>14.4855</v>
      </c>
      <c r="IX74" s="4">
        <v>1019.03737121058</v>
      </c>
      <c r="IY74" s="4">
        <v>2.3860846719252499E-3</v>
      </c>
      <c r="IZ74" s="4">
        <v>0.87131423450568102</v>
      </c>
      <c r="JA74" s="4" t="str">
        <f>IF(IZ74&lt;IZ$35,"LOW",IF(IZ74&gt;IZ$36,"HIGH",IZ74))</f>
        <v>LOW</v>
      </c>
      <c r="JB74" s="4">
        <f>(IZ74/AT74)*100</f>
        <v>2.0391653464163597</v>
      </c>
      <c r="JC74" s="4" t="s">
        <v>57</v>
      </c>
      <c r="JD74" s="4"/>
      <c r="JE74" s="4"/>
      <c r="JF74" s="4"/>
      <c r="JG74" s="4"/>
      <c r="JH74" s="4"/>
      <c r="JI74" s="4"/>
      <c r="JJ74" s="4">
        <v>14.4364833333333</v>
      </c>
      <c r="JK74" s="4">
        <v>427075.10894337</v>
      </c>
      <c r="JL74" s="4">
        <v>16.438700000000001</v>
      </c>
      <c r="JM74" s="4">
        <v>2524.6836487964401</v>
      </c>
      <c r="JN74" s="4">
        <v>6.3480996233333002E-3</v>
      </c>
      <c r="JO74" s="4">
        <v>2.7305197332283102</v>
      </c>
      <c r="JP74" s="4">
        <f>IF(JO74&lt;JO$35,"LOW",IF(JO74&gt;JO$36,"HIGH",JO74))</f>
        <v>2.7305197332283102</v>
      </c>
      <c r="JQ74" s="4">
        <f>(JO74/AM74)*100</f>
        <v>8.1875537439081985</v>
      </c>
      <c r="JR74" s="4" t="s">
        <v>57</v>
      </c>
      <c r="JS74" s="4"/>
      <c r="JT74" s="4"/>
      <c r="JU74" s="4"/>
      <c r="JV74" s="4"/>
      <c r="JW74" s="4"/>
      <c r="JX74" s="4"/>
      <c r="JY74" s="4">
        <v>17.113666666666699</v>
      </c>
      <c r="JZ74" s="4">
        <v>397706.99872393702</v>
      </c>
      <c r="KA74" s="4">
        <v>17.011849999999999</v>
      </c>
      <c r="KB74" s="4">
        <v>605.78930992620701</v>
      </c>
      <c r="KC74" s="4">
        <v>1.52320505263904E-3</v>
      </c>
      <c r="KD74" s="4">
        <v>2.3846510569948101</v>
      </c>
      <c r="KE74" s="4">
        <f>IF(KD74&lt;KD$35,"LOW",IF(KD74&gt;KD$36,"HIGH",KD74))</f>
        <v>2.3846510569948101</v>
      </c>
      <c r="KF74" s="4">
        <f>(KD74/AM74)*100</f>
        <v>7.1504550771103972</v>
      </c>
      <c r="KG74" s="4" t="s">
        <v>57</v>
      </c>
      <c r="KH74" s="4"/>
      <c r="KI74" s="4"/>
      <c r="KJ74" s="4"/>
      <c r="KK74" s="4"/>
      <c r="KL74" s="4"/>
      <c r="KM74" s="4"/>
      <c r="KN74" s="4">
        <v>17.113666666666699</v>
      </c>
      <c r="KO74" s="4">
        <v>397706.99872393702</v>
      </c>
      <c r="KP74" s="4">
        <v>18.961283333333299</v>
      </c>
      <c r="KQ74" s="4">
        <v>1682.3267050643799</v>
      </c>
      <c r="KR74" s="4">
        <v>4.2300656273643999E-3</v>
      </c>
      <c r="KS74" s="4">
        <v>2.4681156857927999</v>
      </c>
      <c r="KT74" s="4">
        <f>IF(KS74&lt;KS$35,"LOW",IF(KS74&gt;KS$36,"HIGH",KS74))</f>
        <v>2.4681156857927999</v>
      </c>
      <c r="KU74" s="4">
        <f>(KS74/AM74)*100</f>
        <v>7.4007265275169969</v>
      </c>
      <c r="KV74" s="4" t="s">
        <v>57</v>
      </c>
      <c r="KW74" s="4"/>
      <c r="KX74" s="4"/>
      <c r="KY74" s="4"/>
      <c r="KZ74" s="4"/>
      <c r="LA74" s="4"/>
      <c r="LB74" s="4"/>
      <c r="LC74" s="4">
        <v>17.113666666666699</v>
      </c>
      <c r="LD74" s="4">
        <v>397706.99872393702</v>
      </c>
      <c r="LE74" s="4">
        <v>19.3685166666667</v>
      </c>
      <c r="LF74" s="4">
        <v>2190.2310135542202</v>
      </c>
      <c r="LG74" s="4">
        <v>5.5071472731978302E-3</v>
      </c>
      <c r="LH74" s="4">
        <v>3.57695399683903</v>
      </c>
      <c r="LI74" s="4">
        <f>IF(LH74&lt;LH$35,"LOW",IF(LH74&gt;LH$36,"HIGH",LH74))</f>
        <v>3.57695399683903</v>
      </c>
      <c r="LJ74" s="4">
        <f>(LH74/AM74)*100</f>
        <v>10.725614882841802</v>
      </c>
      <c r="LK74" s="4" t="s">
        <v>57</v>
      </c>
      <c r="LL74" s="4"/>
      <c r="LM74" s="4"/>
      <c r="LN74" s="4"/>
      <c r="LO74" s="4"/>
      <c r="LP74" s="4"/>
      <c r="LQ74" s="4"/>
      <c r="LR74" s="4">
        <v>17.113666666666699</v>
      </c>
      <c r="LS74" s="4">
        <v>397706.99872393702</v>
      </c>
    </row>
    <row r="75" spans="1:331" x14ac:dyDescent="0.2">
      <c r="A75" s="2"/>
      <c r="B75" s="2"/>
      <c r="C75" s="2" t="s">
        <v>52</v>
      </c>
      <c r="D75" s="2" t="s">
        <v>190</v>
      </c>
      <c r="E75" s="2" t="s">
        <v>106</v>
      </c>
      <c r="F75" s="2" t="s">
        <v>57</v>
      </c>
      <c r="G75" s="4">
        <v>4.0422000000000002</v>
      </c>
      <c r="H75" s="4">
        <v>9003.3199373791304</v>
      </c>
      <c r="I75" s="4">
        <v>1.4681004044816001E-2</v>
      </c>
      <c r="J75" s="4">
        <f>(I75/I$136)*100</f>
        <v>18.377155223762045</v>
      </c>
      <c r="K75" s="4">
        <f>(I75/I$143)*100</f>
        <v>18.624248549177878</v>
      </c>
      <c r="L75" s="4">
        <v>4.92835</v>
      </c>
      <c r="M75" s="4">
        <v>613263.22844780504</v>
      </c>
      <c r="N75" s="4">
        <v>6.6254666666666697</v>
      </c>
      <c r="O75" s="4">
        <v>114589.364999999</v>
      </c>
      <c r="P75" s="4">
        <v>0.197663737112689</v>
      </c>
      <c r="Q75" s="4">
        <f>(P75/P$136)*100</f>
        <v>32.197961631362574</v>
      </c>
      <c r="R75" s="4">
        <f>(P75/P$143)*100</f>
        <v>34.335395117267502</v>
      </c>
      <c r="S75" s="4">
        <v>10.018883333333299</v>
      </c>
      <c r="T75" s="4">
        <v>579718.70143622404</v>
      </c>
      <c r="U75" s="4">
        <v>10.111549999999999</v>
      </c>
      <c r="V75" s="4">
        <v>140886.23269478499</v>
      </c>
      <c r="W75" s="4">
        <v>0.24302516435255</v>
      </c>
      <c r="X75" s="4">
        <f>(W75/W$136)*100</f>
        <v>40.355745638189781</v>
      </c>
      <c r="Y75" s="4">
        <f>(W75/W$143)*100</f>
        <v>42.428181713283571</v>
      </c>
      <c r="Z75" s="4">
        <v>10.018883333333299</v>
      </c>
      <c r="AA75" s="4">
        <v>579718.70143622404</v>
      </c>
      <c r="AB75" s="4">
        <v>12.298166666666701</v>
      </c>
      <c r="AC75" s="4">
        <v>149917.44700000199</v>
      </c>
      <c r="AD75" s="4">
        <v>0.25860377908904603</v>
      </c>
      <c r="AE75" s="4">
        <f>(AD75/AD$136)*100</f>
        <v>41.548161574462711</v>
      </c>
      <c r="AF75" s="4">
        <f>(AD75/AD$143)*100</f>
        <v>44.896701554786141</v>
      </c>
      <c r="AG75" s="4">
        <v>10.018883333333299</v>
      </c>
      <c r="AH75" s="4">
        <v>579718.70143622404</v>
      </c>
      <c r="AI75" s="4">
        <v>12.694416666666701</v>
      </c>
      <c r="AJ75" s="4">
        <v>124836.701873035</v>
      </c>
      <c r="AK75" s="4">
        <v>0.200639531104325</v>
      </c>
      <c r="AL75" s="4">
        <f>(AK75/AK$136)*100</f>
        <v>35.549437989213679</v>
      </c>
      <c r="AM75" s="4">
        <f>(AK75/AK$143)*100</f>
        <v>37.258113496096847</v>
      </c>
      <c r="AN75" s="4">
        <v>14.432700000000001</v>
      </c>
      <c r="AO75" s="4">
        <v>622193.94745357998</v>
      </c>
      <c r="AP75" s="4">
        <v>14.3761333333333</v>
      </c>
      <c r="AQ75" s="4">
        <v>146478.739716757</v>
      </c>
      <c r="AR75" s="4">
        <v>0.23542295825319801</v>
      </c>
      <c r="AS75" s="4">
        <f>(AR75/AR$136)*100</f>
        <v>44.661321524154609</v>
      </c>
      <c r="AT75" s="4">
        <f>(AR75/AR$143)*100</f>
        <v>50.128608095339132</v>
      </c>
      <c r="AU75" s="4">
        <v>14.432700000000001</v>
      </c>
      <c r="AV75" s="4">
        <v>622193.94745357998</v>
      </c>
      <c r="AW75" s="4">
        <v>4.9580500000000001</v>
      </c>
      <c r="AX75" s="4">
        <v>10471.4227781235</v>
      </c>
      <c r="AY75" s="4">
        <v>1.7074923609274699E-2</v>
      </c>
      <c r="AZ75" s="4">
        <v>17.198707807329502</v>
      </c>
      <c r="BA75" s="4">
        <f>IF(AZ75&lt;AZ$35,"LOW",IF(AZ75&gt;AZ$36,"HIGH",AZ75))</f>
        <v>17.198707807329502</v>
      </c>
      <c r="BB75" s="4">
        <f>(AZ75/R75)*100</f>
        <v>50.090315689071986</v>
      </c>
      <c r="BC75" s="4">
        <f>(AZ75/Y75)*100</f>
        <v>40.536047298828429</v>
      </c>
      <c r="BD75" s="4" t="s">
        <v>57</v>
      </c>
      <c r="BE75" s="4"/>
      <c r="BF75" s="4"/>
      <c r="BG75" s="4"/>
      <c r="BH75" s="4"/>
      <c r="BI75" s="4"/>
      <c r="BJ75" s="4"/>
      <c r="BK75" s="4">
        <v>4.92835</v>
      </c>
      <c r="BL75" s="4">
        <v>613263.22844780504</v>
      </c>
      <c r="BM75" s="4">
        <v>6.0149999999999997</v>
      </c>
      <c r="BN75" s="4">
        <v>6039.7558563818202</v>
      </c>
      <c r="BO75" s="4">
        <v>9.8485537306201992E-3</v>
      </c>
      <c r="BP75" s="4">
        <v>16.301655752254302</v>
      </c>
      <c r="BQ75" s="4">
        <f>IF(BP75&lt;BP$35,"LOW",IF(BP75&gt;BP$36,"HIGH",BP75))</f>
        <v>16.301655752254302</v>
      </c>
      <c r="BR75" s="4">
        <f>(BP75/R75)*100</f>
        <v>47.477699605839362</v>
      </c>
      <c r="BS75" s="4">
        <f>(BP75/Y75)*100</f>
        <v>38.421763775821951</v>
      </c>
      <c r="BT75" s="4" t="s">
        <v>57</v>
      </c>
      <c r="BU75" s="4"/>
      <c r="BV75" s="4"/>
      <c r="BW75" s="4"/>
      <c r="BX75" s="4"/>
      <c r="BY75" s="4"/>
      <c r="BZ75" s="4"/>
      <c r="CA75" s="4">
        <v>4.92835</v>
      </c>
      <c r="CB75" s="4">
        <v>613263.22844780504</v>
      </c>
      <c r="CC75" s="4">
        <v>6.1585666666666699</v>
      </c>
      <c r="CD75" s="4">
        <v>3105.35788067665</v>
      </c>
      <c r="CE75" s="4">
        <v>5.0636622850133099E-3</v>
      </c>
      <c r="CF75" s="4">
        <v>10.1018704225419</v>
      </c>
      <c r="CG75" s="4">
        <f>IF(CF75&lt;CF$35,"LOW",IF(CF75&gt;CF$36,"HIGH",CF75))</f>
        <v>10.1018704225419</v>
      </c>
      <c r="CH75" s="4">
        <f>(CF75/R75)*100</f>
        <v>29.421156762694718</v>
      </c>
      <c r="CI75" s="4">
        <f>(CF75/Y75)*100</f>
        <v>23.809340901778896</v>
      </c>
      <c r="CJ75" s="4" t="s">
        <v>57</v>
      </c>
      <c r="CK75" s="4"/>
      <c r="CL75" s="4"/>
      <c r="CM75" s="4"/>
      <c r="CN75" s="4"/>
      <c r="CO75" s="4"/>
      <c r="CP75" s="4"/>
      <c r="CQ75" s="4">
        <v>4.92835</v>
      </c>
      <c r="CR75" s="4">
        <v>613263.22844780504</v>
      </c>
      <c r="CS75" s="4">
        <v>7.37998333333333</v>
      </c>
      <c r="CT75" s="4">
        <v>0</v>
      </c>
      <c r="CU75" s="4">
        <v>0</v>
      </c>
      <c r="CV75" s="4">
        <v>0</v>
      </c>
      <c r="CW75" s="4" t="str">
        <f>IF(CV75&lt;CV$35,"LOW",IF(CV75&gt;CV$36,"HIGH",CV75))</f>
        <v>LOW</v>
      </c>
      <c r="CX75" s="4">
        <f>(CV75/R75)*100</f>
        <v>0</v>
      </c>
      <c r="CY75" s="4">
        <f>(CV75/Y75)*100</f>
        <v>0</v>
      </c>
      <c r="CZ75" s="4" t="s">
        <v>57</v>
      </c>
      <c r="DA75" s="4"/>
      <c r="DB75" s="4"/>
      <c r="DC75" s="4"/>
      <c r="DD75" s="4"/>
      <c r="DE75" s="4"/>
      <c r="DF75" s="4"/>
      <c r="DG75" s="4">
        <v>7.6391999999999998</v>
      </c>
      <c r="DH75" s="4">
        <v>330439.55954527302</v>
      </c>
      <c r="DI75" s="4">
        <v>7.6854833333333303</v>
      </c>
      <c r="DJ75" s="4">
        <v>3442.7889298617401</v>
      </c>
      <c r="DK75" s="4">
        <v>1.04188158784604E-2</v>
      </c>
      <c r="DL75" s="4">
        <v>9.4109075018852799</v>
      </c>
      <c r="DM75" s="4">
        <f>IF(DL75&lt;DL$35,"LOW",IF(DL75&gt;DL$36,"HIGH",DL75))</f>
        <v>9.4109075018852799</v>
      </c>
      <c r="DN75" s="4">
        <f>(DL75/R75)*100</f>
        <v>27.408764249672114</v>
      </c>
      <c r="DO75" s="4">
        <f>(DL75/Y75)*100</f>
        <v>22.180793807006062</v>
      </c>
      <c r="DP75" s="4" t="s">
        <v>57</v>
      </c>
      <c r="DQ75" s="4"/>
      <c r="DR75" s="4"/>
      <c r="DS75" s="4"/>
      <c r="DT75" s="4"/>
      <c r="DU75" s="4"/>
      <c r="DV75" s="4"/>
      <c r="DW75" s="4">
        <v>7.6391999999999998</v>
      </c>
      <c r="DX75" s="4">
        <v>330439.55954527302</v>
      </c>
      <c r="DY75" s="4">
        <v>8.5279500000000006</v>
      </c>
      <c r="DZ75" s="4">
        <v>3326.8681667885298</v>
      </c>
      <c r="EA75" s="4">
        <v>1.0068008114302999E-2</v>
      </c>
      <c r="EB75" s="4">
        <v>7.8897545309319597</v>
      </c>
      <c r="EC75" s="4">
        <f>IF(EB75&lt;EB$35,"LOW",IF(EB75&gt;EB$36,"HIGH",EB75))</f>
        <v>7.8897545309319597</v>
      </c>
      <c r="ED75" s="4">
        <f>(EB75/Y75)*100</f>
        <v>18.595551853361197</v>
      </c>
      <c r="EE75" s="4" t="s">
        <v>57</v>
      </c>
      <c r="EF75" s="4"/>
      <c r="EG75" s="4"/>
      <c r="EH75" s="4"/>
      <c r="EI75" s="4"/>
      <c r="EJ75" s="4"/>
      <c r="EK75" s="4"/>
      <c r="EL75" s="4">
        <v>7.6391999999999998</v>
      </c>
      <c r="EM75" s="4">
        <v>330439.55954527302</v>
      </c>
      <c r="EN75" s="4">
        <v>8.7547833333333305</v>
      </c>
      <c r="EO75" s="4">
        <v>111.372614645722</v>
      </c>
      <c r="EP75" s="4">
        <v>1.92114924651908E-4</v>
      </c>
      <c r="EQ75" s="4">
        <v>116.04578079864901</v>
      </c>
      <c r="ER75" s="4" t="str">
        <f>IF(EQ75&lt;EQ$35,"LOW",IF(EQ75&gt;EQ$36,"HIGH",EQ75))</f>
        <v>LOW</v>
      </c>
      <c r="ES75" s="4">
        <f>(EQ75/Y75)*100</f>
        <v>273.51108652935028</v>
      </c>
      <c r="ET75" s="4" t="s">
        <v>57</v>
      </c>
      <c r="EU75" s="4"/>
      <c r="EV75" s="4"/>
      <c r="EW75" s="4"/>
      <c r="EX75" s="4"/>
      <c r="EY75" s="4"/>
      <c r="EZ75" s="4"/>
      <c r="FA75" s="4">
        <v>10.018883333333299</v>
      </c>
      <c r="FB75" s="4">
        <v>579718.70143622404</v>
      </c>
      <c r="FC75" s="4">
        <v>9.8521166666666709</v>
      </c>
      <c r="FD75" s="4">
        <v>1077.78253935774</v>
      </c>
      <c r="FE75" s="4">
        <v>1.8591474394177401E-3</v>
      </c>
      <c r="FF75" s="4">
        <v>43.658474465703101</v>
      </c>
      <c r="FG75" s="4">
        <f>IF(FF75&lt;FF$35,"LOW",IF(FF75&gt;FF$36,"HIGH",FF75))</f>
        <v>43.658474465703101</v>
      </c>
      <c r="FH75" s="4">
        <f>(FF75/Y75)*100</f>
        <v>102.89970652226737</v>
      </c>
      <c r="FI75" s="4" t="s">
        <v>57</v>
      </c>
      <c r="FJ75" s="4"/>
      <c r="FK75" s="4"/>
      <c r="FL75" s="4"/>
      <c r="FM75" s="4"/>
      <c r="FN75" s="4"/>
      <c r="FO75" s="4"/>
      <c r="FP75" s="4">
        <v>10.018883333333299</v>
      </c>
      <c r="FQ75" s="4">
        <v>579718.70143622404</v>
      </c>
      <c r="FR75" s="4">
        <v>10.055949999999999</v>
      </c>
      <c r="FS75" s="4">
        <v>18217.471920213298</v>
      </c>
      <c r="FT75" s="4">
        <v>3.1424675234868998E-2</v>
      </c>
      <c r="FU75" s="4">
        <v>30.490822833214601</v>
      </c>
      <c r="FV75" s="4">
        <f>IF(FU75&lt;FU$35,"LOW",IF(FU75&gt;FU$36,"HIGH",FU75))</f>
        <v>30.490822833214601</v>
      </c>
      <c r="FW75" s="4">
        <f>(FU75/Y75)*100</f>
        <v>71.864552290414139</v>
      </c>
      <c r="FX75" s="4" t="s">
        <v>57</v>
      </c>
      <c r="FY75" s="4"/>
      <c r="FZ75" s="4"/>
      <c r="GA75" s="4"/>
      <c r="GB75" s="4"/>
      <c r="GC75" s="4"/>
      <c r="GD75" s="4"/>
      <c r="GE75" s="4">
        <v>10.018883333333299</v>
      </c>
      <c r="GF75" s="4">
        <v>579718.70143622404</v>
      </c>
      <c r="GG75" s="4">
        <v>10.139333333333299</v>
      </c>
      <c r="GH75" s="4">
        <v>1095.6002371816801</v>
      </c>
      <c r="GI75" s="4">
        <v>1.88988251451503E-3</v>
      </c>
      <c r="GJ75" s="4">
        <v>2.9430860789886801</v>
      </c>
      <c r="GK75" s="4" t="str">
        <f>IF(GJ75&lt;GJ$35,"LOW",IF(GJ75&gt;GJ$36,"HIGH",GJ75))</f>
        <v>LOW</v>
      </c>
      <c r="GL75" s="4">
        <f>(GJ75/Y75)*100</f>
        <v>6.9366302305320051</v>
      </c>
      <c r="GM75" s="4" t="s">
        <v>57</v>
      </c>
      <c r="GN75" s="4"/>
      <c r="GO75" s="4"/>
      <c r="GP75" s="4"/>
      <c r="GQ75" s="4"/>
      <c r="GR75" s="4"/>
      <c r="GS75" s="4"/>
      <c r="GT75" s="4">
        <v>10.018883333333299</v>
      </c>
      <c r="GU75" s="4">
        <v>579718.70143622404</v>
      </c>
      <c r="GV75" s="4">
        <v>11.98315</v>
      </c>
      <c r="GW75" s="4">
        <v>1787.6815000000099</v>
      </c>
      <c r="GX75" s="4">
        <v>2.8731901159057601E-3</v>
      </c>
      <c r="GY75" s="4">
        <v>1.92680268254975</v>
      </c>
      <c r="GZ75" s="4">
        <f>IF(GY75&lt;GY$35,"LOW",IF(GY75&gt;GY$36,"HIGH",GY75))</f>
        <v>1.92680268254975</v>
      </c>
      <c r="HA75" s="4">
        <f>(GY75/AF75)*100</f>
        <v>4.2916352779246569</v>
      </c>
      <c r="HB75" s="4" t="s">
        <v>57</v>
      </c>
      <c r="HC75" s="4"/>
      <c r="HD75" s="4"/>
      <c r="HE75" s="4"/>
      <c r="HF75" s="4"/>
      <c r="HG75" s="4"/>
      <c r="HH75" s="4"/>
      <c r="HI75" s="4">
        <v>14.432700000000001</v>
      </c>
      <c r="HJ75" s="4">
        <v>622193.94745357998</v>
      </c>
      <c r="HK75" s="4">
        <v>12.3259666666667</v>
      </c>
      <c r="HL75" s="4">
        <v>1431.56149999998</v>
      </c>
      <c r="HM75" s="4">
        <v>2.3008283925918202E-3</v>
      </c>
      <c r="HN75" s="4">
        <v>3.0964448023580502</v>
      </c>
      <c r="HO75" s="4" t="str">
        <f>IF(HN75&lt;HN$35,"LOW",IF(HN75&gt;HN$36,"HIGH",HN75))</f>
        <v>LOW</v>
      </c>
      <c r="HP75" s="4">
        <f>(HN75/AF75)*100</f>
        <v>6.8968202454239274</v>
      </c>
      <c r="HQ75" s="4" t="s">
        <v>57</v>
      </c>
      <c r="HR75" s="4"/>
      <c r="HS75" s="4"/>
      <c r="HT75" s="4"/>
      <c r="HU75" s="4"/>
      <c r="HV75" s="4"/>
      <c r="HW75" s="4"/>
      <c r="HX75" s="4">
        <v>14.432700000000001</v>
      </c>
      <c r="HY75" s="4">
        <v>622193.94745357998</v>
      </c>
      <c r="HZ75" s="4" t="s">
        <v>57</v>
      </c>
      <c r="IA75" s="4" t="s">
        <v>57</v>
      </c>
      <c r="IB75" s="4" t="s">
        <v>57</v>
      </c>
      <c r="IC75" s="4" t="s">
        <v>57</v>
      </c>
      <c r="ID75" s="4" t="s">
        <v>57</v>
      </c>
      <c r="IE75" s="4" t="s">
        <v>57</v>
      </c>
      <c r="IF75" s="4">
        <v>10.018883333333299</v>
      </c>
      <c r="IG75" s="4">
        <v>579718.70143622404</v>
      </c>
      <c r="IH75" s="4">
        <v>14.432700000000001</v>
      </c>
      <c r="II75" s="4">
        <v>2180.1215112213499</v>
      </c>
      <c r="IJ75" s="4">
        <v>3.5039259384373801E-3</v>
      </c>
      <c r="IK75" s="4">
        <v>0.73284990328202104</v>
      </c>
      <c r="IL75" s="4" t="str">
        <f>IF(IK75&lt;IK$35,"LOW",IF(IK75&gt;IK$36,"HIGH",IK75))</f>
        <v>LOW</v>
      </c>
      <c r="IM75" s="4">
        <f>(IK75/AT75)*100</f>
        <v>1.4619394615709669</v>
      </c>
      <c r="IN75" s="4" t="s">
        <v>57</v>
      </c>
      <c r="IO75" s="4"/>
      <c r="IP75" s="4"/>
      <c r="IQ75" s="4"/>
      <c r="IR75" s="4"/>
      <c r="IS75" s="4"/>
      <c r="IT75" s="4"/>
      <c r="IU75" s="4">
        <v>14.432700000000001</v>
      </c>
      <c r="IV75" s="4">
        <v>622193.94745357998</v>
      </c>
      <c r="IW75" s="4">
        <v>14.474183333333301</v>
      </c>
      <c r="IX75" s="4">
        <v>543.80907315564605</v>
      </c>
      <c r="IY75" s="4">
        <v>8.7401858436788704E-4</v>
      </c>
      <c r="IZ75" s="4">
        <v>0</v>
      </c>
      <c r="JA75" s="4" t="str">
        <f>IF(IZ75&lt;IZ$35,"LOW",IF(IZ75&gt;IZ$36,"HIGH",IZ75))</f>
        <v>LOW</v>
      </c>
      <c r="JB75" s="4">
        <f>(IZ75/AT75)*100</f>
        <v>0</v>
      </c>
      <c r="JC75" s="4" t="s">
        <v>57</v>
      </c>
      <c r="JD75" s="4"/>
      <c r="JE75" s="4"/>
      <c r="JF75" s="4"/>
      <c r="JG75" s="4"/>
      <c r="JH75" s="4"/>
      <c r="JI75" s="4"/>
      <c r="JJ75" s="4">
        <v>14.432700000000001</v>
      </c>
      <c r="JK75" s="4">
        <v>622193.94745357998</v>
      </c>
      <c r="JL75" s="4">
        <v>16.491483333333299</v>
      </c>
      <c r="JM75" s="4">
        <v>828.75399999999104</v>
      </c>
      <c r="JN75" s="4">
        <v>1.39503620806927E-3</v>
      </c>
      <c r="JO75" s="4">
        <v>0.24989186774966601</v>
      </c>
      <c r="JP75" s="4" t="str">
        <f>IF(JO75&lt;JO$35,"LOW",IF(JO75&gt;JO$36,"HIGH",JO75))</f>
        <v>LOW</v>
      </c>
      <c r="JQ75" s="4">
        <f>(JO75/AM75)*100</f>
        <v>0.67070456419068192</v>
      </c>
      <c r="JR75" s="4" t="s">
        <v>57</v>
      </c>
      <c r="JS75" s="4"/>
      <c r="JT75" s="4"/>
      <c r="JU75" s="4"/>
      <c r="JV75" s="4"/>
      <c r="JW75" s="4"/>
      <c r="JX75" s="4"/>
      <c r="JY75" s="4">
        <v>17.11365</v>
      </c>
      <c r="JZ75" s="4">
        <v>594073.46935244696</v>
      </c>
      <c r="KA75" s="4">
        <v>17.1098833333333</v>
      </c>
      <c r="KB75" s="4">
        <v>0</v>
      </c>
      <c r="KC75" s="4">
        <v>0</v>
      </c>
      <c r="KD75" s="4">
        <v>0.41588924532450799</v>
      </c>
      <c r="KE75" s="4" t="str">
        <f>IF(KD75&lt;KD$35,"LOW",IF(KD75&gt;KD$36,"HIGH",KD75))</f>
        <v>LOW</v>
      </c>
      <c r="KF75" s="4">
        <f>(KD75/AM75)*100</f>
        <v>1.1162380654835797</v>
      </c>
      <c r="KG75" s="4" t="s">
        <v>57</v>
      </c>
      <c r="KH75" s="4"/>
      <c r="KI75" s="4"/>
      <c r="KJ75" s="4"/>
      <c r="KK75" s="4"/>
      <c r="KL75" s="4"/>
      <c r="KM75" s="4"/>
      <c r="KN75" s="4">
        <v>17.11365</v>
      </c>
      <c r="KO75" s="4">
        <v>594073.46935244696</v>
      </c>
      <c r="KP75" s="4">
        <v>18.957516666666699</v>
      </c>
      <c r="KQ75" s="4">
        <v>0</v>
      </c>
      <c r="KR75" s="4">
        <v>0</v>
      </c>
      <c r="KS75" s="4">
        <v>0</v>
      </c>
      <c r="KT75" s="4" t="str">
        <f>IF(KS75&lt;KS$35,"LOW",IF(KS75&gt;KS$36,"HIGH",KS75))</f>
        <v>LOW</v>
      </c>
      <c r="KU75" s="4">
        <f>(KS75/AM75)*100</f>
        <v>0</v>
      </c>
      <c r="KV75" s="4" t="s">
        <v>57</v>
      </c>
      <c r="KW75" s="4"/>
      <c r="KX75" s="4"/>
      <c r="KY75" s="4"/>
      <c r="KZ75" s="4"/>
      <c r="LA75" s="4"/>
      <c r="LB75" s="4"/>
      <c r="LC75" s="4">
        <v>17.11365</v>
      </c>
      <c r="LD75" s="4">
        <v>594073.46935244696</v>
      </c>
      <c r="LE75" s="4">
        <v>19.364750000000001</v>
      </c>
      <c r="LF75" s="4">
        <v>421.99353122966698</v>
      </c>
      <c r="LG75" s="4">
        <v>7.1033896142450004E-4</v>
      </c>
      <c r="LH75" s="4">
        <v>0</v>
      </c>
      <c r="LI75" s="4" t="str">
        <f>IF(LH75&lt;LH$35,"LOW",IF(LH75&gt;LH$36,"HIGH",LH75))</f>
        <v>LOW</v>
      </c>
      <c r="LJ75" s="4">
        <f>(LH75/AM75)*100</f>
        <v>0</v>
      </c>
      <c r="LK75" s="4" t="s">
        <v>57</v>
      </c>
      <c r="LL75" s="4"/>
      <c r="LM75" s="4"/>
      <c r="LN75" s="4"/>
      <c r="LO75" s="4"/>
      <c r="LP75" s="4"/>
      <c r="LQ75" s="4"/>
      <c r="LR75" s="4">
        <v>17.11365</v>
      </c>
      <c r="LS75" s="4">
        <v>594073.46935244696</v>
      </c>
    </row>
    <row r="76" spans="1:331" x14ac:dyDescent="0.2">
      <c r="A76" s="2"/>
      <c r="B76" s="2"/>
      <c r="C76" s="10" t="s">
        <v>201</v>
      </c>
      <c r="D76" s="2"/>
      <c r="E76" s="2"/>
      <c r="F76" s="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>
        <f>AVERAGE(AZ72,AZ74,AZ75)</f>
        <v>8.7799518136833417</v>
      </c>
      <c r="BA76" s="4"/>
      <c r="BB76" s="4">
        <f>AVERAGE(BB72,BB74,BB75)</f>
        <v>24.873513444083585</v>
      </c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</row>
    <row r="77" spans="1:331" x14ac:dyDescent="0.2">
      <c r="A77" s="2"/>
      <c r="B77" s="2"/>
      <c r="C77" s="10" t="s">
        <v>202</v>
      </c>
      <c r="D77" s="2"/>
      <c r="E77" s="2"/>
      <c r="F77" s="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>
        <f>_xlfn.STDEV.P(AZ72,AZ74,AZ75)</f>
        <v>7.0259867338229167</v>
      </c>
      <c r="BA77" s="4"/>
      <c r="BB77" s="4">
        <f>_xlfn.STDEV.P(BB72,BB74,BB75)</f>
        <v>20.450726423256839</v>
      </c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</row>
    <row r="78" spans="1:331" x14ac:dyDescent="0.2">
      <c r="A78" s="2"/>
      <c r="B78" s="2"/>
      <c r="C78" s="10" t="s">
        <v>206</v>
      </c>
      <c r="D78" s="2"/>
      <c r="E78" s="2"/>
      <c r="F78" s="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>
        <f>(AZ77/AZ76)*100</f>
        <v>80.023067129743097</v>
      </c>
      <c r="BA78" s="4"/>
      <c r="BB78" s="4">
        <f>(BB77/BB76)*100</f>
        <v>82.218889057352897</v>
      </c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</row>
    <row r="79" spans="1:331" x14ac:dyDescent="0.2">
      <c r="A79" s="2"/>
      <c r="B79" s="2"/>
      <c r="C79" s="2"/>
      <c r="D79" s="2"/>
      <c r="E79" s="2"/>
      <c r="F79" s="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</row>
    <row r="80" spans="1:331" x14ac:dyDescent="0.2">
      <c r="A80" s="2"/>
      <c r="B80" s="2"/>
      <c r="C80" s="2"/>
      <c r="D80" s="2"/>
      <c r="E80" s="2"/>
      <c r="F80" s="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</row>
    <row r="81" spans="1:331" x14ac:dyDescent="0.2">
      <c r="A81" s="2"/>
      <c r="B81" s="2"/>
      <c r="C81" s="2" t="s">
        <v>120</v>
      </c>
      <c r="D81" s="2" t="s">
        <v>149</v>
      </c>
      <c r="E81" s="2" t="s">
        <v>106</v>
      </c>
      <c r="F81" s="2" t="s">
        <v>57</v>
      </c>
      <c r="G81" s="4">
        <v>3.98783333333333</v>
      </c>
      <c r="H81" s="4">
        <v>2481.6574188392401</v>
      </c>
      <c r="I81" s="4">
        <v>5.0431769945563304E-3</v>
      </c>
      <c r="J81" s="4">
        <f>(I81/I$136)*100</f>
        <v>6.3128683955777092</v>
      </c>
      <c r="K81" s="4">
        <f>(I81/I$143)*100</f>
        <v>6.3977491959944608</v>
      </c>
      <c r="L81" s="4">
        <v>4.9432999999999998</v>
      </c>
      <c r="M81" s="4">
        <v>492082.15803609003</v>
      </c>
      <c r="N81" s="4">
        <v>6.6440666666666699</v>
      </c>
      <c r="O81" s="4">
        <v>9687.2092307691601</v>
      </c>
      <c r="P81" s="4">
        <v>2.47643716413956E-2</v>
      </c>
      <c r="Q81" s="4">
        <f>(P81/P$136)*100</f>
        <v>4.033933080400474</v>
      </c>
      <c r="R81" s="4">
        <f>(P81/P$143)*100</f>
        <v>4.3017221952725473</v>
      </c>
      <c r="S81" s="4">
        <v>10.032883333333301</v>
      </c>
      <c r="T81" s="4">
        <v>391175.24849999603</v>
      </c>
      <c r="U81" s="4">
        <v>10.1255333333333</v>
      </c>
      <c r="V81" s="4">
        <v>28792.880515783199</v>
      </c>
      <c r="W81" s="4">
        <v>7.3606089920547499E-2</v>
      </c>
      <c r="X81" s="4">
        <f>(W81/W$136)*100</f>
        <v>12.222720433782815</v>
      </c>
      <c r="Y81" s="4">
        <f>(W81/W$143)*100</f>
        <v>12.850408173463338</v>
      </c>
      <c r="Z81" s="4">
        <v>10.032883333333301</v>
      </c>
      <c r="AA81" s="4">
        <v>391175.24849999603</v>
      </c>
      <c r="AB81" s="4">
        <v>12.312150000000001</v>
      </c>
      <c r="AC81" s="4">
        <v>44334.484999999499</v>
      </c>
      <c r="AD81" s="4">
        <v>0.113336631522585</v>
      </c>
      <c r="AE81" s="4">
        <f>(AD81/AD$136)*100</f>
        <v>18.209048202595142</v>
      </c>
      <c r="AF81" s="4">
        <f>(AD81/AD$143)*100</f>
        <v>19.676591496917542</v>
      </c>
      <c r="AG81" s="4">
        <v>10.032883333333301</v>
      </c>
      <c r="AH81" s="4">
        <v>391175.24849999603</v>
      </c>
      <c r="AI81" s="4">
        <v>12.709583333333301</v>
      </c>
      <c r="AJ81" s="4">
        <v>26788.978500000099</v>
      </c>
      <c r="AK81" s="4">
        <v>6.29203131153597E-2</v>
      </c>
      <c r="AL81" s="4">
        <f>(AK81/AK$136)*100</f>
        <v>11.148260549878106</v>
      </c>
      <c r="AM81" s="4">
        <f>(AK81/AK$143)*100</f>
        <v>11.684099112268553</v>
      </c>
      <c r="AN81" s="4">
        <v>14.4516333333333</v>
      </c>
      <c r="AO81" s="4">
        <v>425760.41303043801</v>
      </c>
      <c r="AP81" s="4">
        <v>14.3950833333333</v>
      </c>
      <c r="AQ81" s="4">
        <v>41715.484146075301</v>
      </c>
      <c r="AR81" s="4">
        <v>9.7978776019021094E-2</v>
      </c>
      <c r="AS81" s="4">
        <f>(AR81/AR$136)*100</f>
        <v>18.587234018282871</v>
      </c>
      <c r="AT81" s="4">
        <f>(AR81/AR$143)*100</f>
        <v>20.862619776598624</v>
      </c>
      <c r="AU81" s="4">
        <v>14.4516333333333</v>
      </c>
      <c r="AV81" s="4">
        <v>425760.41303043801</v>
      </c>
      <c r="AW81" s="4">
        <v>4.9729999999999999</v>
      </c>
      <c r="AX81" s="4">
        <v>411.971</v>
      </c>
      <c r="AY81" s="4">
        <v>8.3719962870465404E-4</v>
      </c>
      <c r="AZ81" s="4">
        <v>0</v>
      </c>
      <c r="BA81" s="4" t="str">
        <f>IF(AZ81&lt;AZ$35,"LOW",IF(AZ81&gt;AZ$36,"HIGH",AZ81))</f>
        <v>LOW</v>
      </c>
      <c r="BB81" s="4">
        <f>(AZ81/R81)*100</f>
        <v>0</v>
      </c>
      <c r="BC81" s="4">
        <f>(AZ81/Y81)*100</f>
        <v>0</v>
      </c>
      <c r="BD81" s="4" t="s">
        <v>57</v>
      </c>
      <c r="BE81" s="4"/>
      <c r="BF81" s="4"/>
      <c r="BG81" s="4"/>
      <c r="BH81" s="4"/>
      <c r="BI81" s="4"/>
      <c r="BJ81" s="4"/>
      <c r="BK81" s="4">
        <v>4.9432999999999998</v>
      </c>
      <c r="BL81" s="4">
        <v>492082.15803609003</v>
      </c>
      <c r="BM81" s="4">
        <v>6.0274666666666699</v>
      </c>
      <c r="BN81" s="4">
        <v>184.42733135328601</v>
      </c>
      <c r="BO81" s="4">
        <v>3.7478971415939898E-4</v>
      </c>
      <c r="BP81" s="4">
        <v>0</v>
      </c>
      <c r="BQ81" s="4" t="str">
        <f>IF(BP81&lt;BP$35,"LOW",IF(BP81&gt;BP$36,"HIGH",BP81))</f>
        <v>LOW</v>
      </c>
      <c r="BR81" s="4">
        <f>(BP81/R81)*100</f>
        <v>0</v>
      </c>
      <c r="BS81" s="4">
        <f>(BP81/Y81)*100</f>
        <v>0</v>
      </c>
      <c r="BT81" s="4" t="s">
        <v>57</v>
      </c>
      <c r="BU81" s="4"/>
      <c r="BV81" s="4"/>
      <c r="BW81" s="4"/>
      <c r="BX81" s="4"/>
      <c r="BY81" s="4"/>
      <c r="BZ81" s="4"/>
      <c r="CA81" s="4">
        <v>4.9432999999999998</v>
      </c>
      <c r="CB81" s="4">
        <v>492082.15803609003</v>
      </c>
      <c r="CC81" s="4">
        <v>6.1710333333333303</v>
      </c>
      <c r="CD81" s="4">
        <v>111.64324646525699</v>
      </c>
      <c r="CE81" s="4">
        <v>2.2687928152247599E-4</v>
      </c>
      <c r="CF81" s="4">
        <v>0.54564443418264497</v>
      </c>
      <c r="CG81" s="4" t="str">
        <f>IF(CF81&lt;CF$35,"LOW",IF(CF81&gt;CF$36,"HIGH",CF81))</f>
        <v>LOW</v>
      </c>
      <c r="CH81" s="4">
        <f>(CF81/R81)*100</f>
        <v>12.684325240302371</v>
      </c>
      <c r="CI81" s="4">
        <f>(CF81/Y81)*100</f>
        <v>4.2461253122638158</v>
      </c>
      <c r="CJ81" s="4" t="s">
        <v>57</v>
      </c>
      <c r="CK81" s="4"/>
      <c r="CL81" s="4"/>
      <c r="CM81" s="4"/>
      <c r="CN81" s="4"/>
      <c r="CO81" s="4"/>
      <c r="CP81" s="4"/>
      <c r="CQ81" s="4">
        <v>4.9432999999999998</v>
      </c>
      <c r="CR81" s="4">
        <v>492082.15803609003</v>
      </c>
      <c r="CS81" s="4">
        <v>7.6994666666666696</v>
      </c>
      <c r="CT81" s="4">
        <v>0</v>
      </c>
      <c r="CU81" s="4">
        <v>0</v>
      </c>
      <c r="CV81" s="4">
        <v>0</v>
      </c>
      <c r="CW81" s="4" t="str">
        <f>IF(CV81&lt;CV$35,"LOW",IF(CV81&gt;CV$36,"HIGH",CV81))</f>
        <v>LOW</v>
      </c>
      <c r="CX81" s="4">
        <f>(CV81/R81)*100</f>
        <v>0</v>
      </c>
      <c r="CY81" s="4">
        <f>(CV81/Y81)*100</f>
        <v>0</v>
      </c>
      <c r="CZ81" s="4" t="s">
        <v>57</v>
      </c>
      <c r="DA81" s="4"/>
      <c r="DB81" s="4"/>
      <c r="DC81" s="4"/>
      <c r="DD81" s="4"/>
      <c r="DE81" s="4"/>
      <c r="DF81" s="4"/>
      <c r="DG81" s="4">
        <v>7.6531833333333301</v>
      </c>
      <c r="DH81" s="4">
        <v>250161.244286545</v>
      </c>
      <c r="DI81" s="4">
        <v>7.6994666666666696</v>
      </c>
      <c r="DJ81" s="4">
        <v>167.146675197728</v>
      </c>
      <c r="DK81" s="4">
        <v>6.6815575559846197E-4</v>
      </c>
      <c r="DL81" s="4">
        <v>0</v>
      </c>
      <c r="DM81" s="4" t="str">
        <f>IF(DL81&lt;DL$35,"LOW",IF(DL81&gt;DL$36,"HIGH",DL81))</f>
        <v>LOW</v>
      </c>
      <c r="DN81" s="4">
        <f>(DL81/R81)*100</f>
        <v>0</v>
      </c>
      <c r="DO81" s="4">
        <f>(DL81/Y81)*100</f>
        <v>0</v>
      </c>
      <c r="DP81" s="4" t="s">
        <v>57</v>
      </c>
      <c r="DQ81" s="4"/>
      <c r="DR81" s="4"/>
      <c r="DS81" s="4"/>
      <c r="DT81" s="4"/>
      <c r="DU81" s="4"/>
      <c r="DV81" s="4"/>
      <c r="DW81" s="4">
        <v>7.6531833333333301</v>
      </c>
      <c r="DX81" s="4">
        <v>250161.244286545</v>
      </c>
      <c r="DY81" s="4">
        <v>8.5419333333333292</v>
      </c>
      <c r="DZ81" s="4">
        <v>265.35160037585598</v>
      </c>
      <c r="EA81" s="4">
        <v>1.06072225988735E-3</v>
      </c>
      <c r="EB81" s="4">
        <v>0</v>
      </c>
      <c r="EC81" s="4" t="str">
        <f>IF(EB81&lt;EB$35,"LOW",IF(EB81&gt;EB$36,"HIGH",EB81))</f>
        <v>LOW</v>
      </c>
      <c r="ED81" s="4">
        <f>(EB81/Y81)*100</f>
        <v>0</v>
      </c>
      <c r="EE81" s="4" t="s">
        <v>57</v>
      </c>
      <c r="EF81" s="4"/>
      <c r="EG81" s="4"/>
      <c r="EH81" s="4"/>
      <c r="EI81" s="4"/>
      <c r="EJ81" s="4"/>
      <c r="EK81" s="4"/>
      <c r="EL81" s="4">
        <v>7.6531833333333301</v>
      </c>
      <c r="EM81" s="4">
        <v>250161.244286545</v>
      </c>
      <c r="EN81" s="4">
        <v>8.8196666666666701</v>
      </c>
      <c r="EO81" s="4">
        <v>0</v>
      </c>
      <c r="EP81" s="4">
        <v>0</v>
      </c>
      <c r="EQ81" s="4">
        <v>0</v>
      </c>
      <c r="ER81" s="4" t="str">
        <f>IF(EQ81&lt;EQ$35,"LOW",IF(EQ81&gt;EQ$36,"HIGH",EQ81))</f>
        <v>LOW</v>
      </c>
      <c r="ES81" s="4">
        <f>(EQ81/Y81)*100</f>
        <v>0</v>
      </c>
      <c r="ET81" s="4" t="s">
        <v>57</v>
      </c>
      <c r="EU81" s="4"/>
      <c r="EV81" s="4"/>
      <c r="EW81" s="4"/>
      <c r="EX81" s="4"/>
      <c r="EY81" s="4"/>
      <c r="EZ81" s="4"/>
      <c r="FA81" s="4">
        <v>10.032883333333301</v>
      </c>
      <c r="FB81" s="4">
        <v>391175.24849999603</v>
      </c>
      <c r="FC81" s="4">
        <v>9.8660999999999994</v>
      </c>
      <c r="FD81" s="4">
        <v>189.31745665328799</v>
      </c>
      <c r="FE81" s="4">
        <v>4.8397095005179002E-4</v>
      </c>
      <c r="FF81" s="4">
        <v>2.2151333854816002</v>
      </c>
      <c r="FG81" s="4">
        <f>IF(FF81&lt;FF$35,"LOW",IF(FF81&gt;FF$36,"HIGH",FF81))</f>
        <v>2.2151333854816002</v>
      </c>
      <c r="FH81" s="4">
        <f>(FF81/Y81)*100</f>
        <v>17.237844553887001</v>
      </c>
      <c r="FI81" s="4" t="s">
        <v>57</v>
      </c>
      <c r="FJ81" s="4"/>
      <c r="FK81" s="4"/>
      <c r="FL81" s="4"/>
      <c r="FM81" s="4"/>
      <c r="FN81" s="4"/>
      <c r="FO81" s="4"/>
      <c r="FP81" s="4">
        <v>10.032883333333301</v>
      </c>
      <c r="FQ81" s="4">
        <v>391175.24849999603</v>
      </c>
      <c r="FR81" s="4">
        <v>10.069933333333299</v>
      </c>
      <c r="FS81" s="4">
        <v>3225.2592147670198</v>
      </c>
      <c r="FT81" s="4">
        <v>8.2450493151972806E-3</v>
      </c>
      <c r="FU81" s="4">
        <v>8.21801159448904</v>
      </c>
      <c r="FV81" s="4">
        <f>IF(FU81&lt;FU$35,"LOW",IF(FU81&gt;FU$36,"HIGH",FU81))</f>
        <v>8.21801159448904</v>
      </c>
      <c r="FW81" s="4">
        <f>(FU81/Y81)*100</f>
        <v>63.951366241109739</v>
      </c>
      <c r="FX81" s="4" t="s">
        <v>57</v>
      </c>
      <c r="FY81" s="4"/>
      <c r="FZ81" s="4"/>
      <c r="GA81" s="4"/>
      <c r="GB81" s="4"/>
      <c r="GC81" s="4"/>
      <c r="GD81" s="4"/>
      <c r="GE81" s="4">
        <v>10.032883333333301</v>
      </c>
      <c r="GF81" s="4">
        <v>391175.24849999603</v>
      </c>
      <c r="GG81" s="4">
        <v>10.1533333333333</v>
      </c>
      <c r="GH81" s="4">
        <v>136.84200000000001</v>
      </c>
      <c r="GI81" s="4">
        <v>3.4982274702894902E-4</v>
      </c>
      <c r="GJ81" s="4">
        <v>0.72300880624418096</v>
      </c>
      <c r="GK81" s="4" t="str">
        <f>IF(GJ81&lt;GJ$35,"LOW",IF(GJ81&gt;GJ$36,"HIGH",GJ81))</f>
        <v>LOW</v>
      </c>
      <c r="GL81" s="4">
        <f>(GJ81/Y81)*100</f>
        <v>5.6263489570488989</v>
      </c>
      <c r="GM81" s="4" t="s">
        <v>57</v>
      </c>
      <c r="GN81" s="4"/>
      <c r="GO81" s="4"/>
      <c r="GP81" s="4"/>
      <c r="GQ81" s="4"/>
      <c r="GR81" s="4"/>
      <c r="GS81" s="4"/>
      <c r="GT81" s="4">
        <v>10.032883333333301</v>
      </c>
      <c r="GU81" s="4">
        <v>391175.24849999603</v>
      </c>
      <c r="GV81" s="4">
        <v>11.9925</v>
      </c>
      <c r="GW81" s="4">
        <v>1740.16645542169</v>
      </c>
      <c r="GX81" s="4">
        <v>4.0871964658143996E-3</v>
      </c>
      <c r="GY81" s="4">
        <v>3.3346731762677599</v>
      </c>
      <c r="GZ81" s="4">
        <f>IF(GY81&lt;GY$35,"LOW",IF(GY81&gt;GY$36,"HIGH",GY81))</f>
        <v>3.3346731762677599</v>
      </c>
      <c r="HA81" s="4">
        <f>(GY81/AF81)*100</f>
        <v>16.947412750781339</v>
      </c>
      <c r="HB81" s="4" t="s">
        <v>57</v>
      </c>
      <c r="HC81" s="4"/>
      <c r="HD81" s="4"/>
      <c r="HE81" s="4"/>
      <c r="HF81" s="4"/>
      <c r="HG81" s="4"/>
      <c r="HH81" s="4"/>
      <c r="HI81" s="4">
        <v>14.4516333333333</v>
      </c>
      <c r="HJ81" s="4">
        <v>425760.41303043801</v>
      </c>
      <c r="HK81" s="4">
        <v>12.344583333333301</v>
      </c>
      <c r="HL81" s="4">
        <v>1468.7864999999799</v>
      </c>
      <c r="HM81" s="4">
        <v>3.4497958359857601E-3</v>
      </c>
      <c r="HN81" s="4">
        <v>4.2310905330533304</v>
      </c>
      <c r="HO81" s="4">
        <f>IF(HN81&lt;HN$35,"LOW",IF(HN81&gt;HN$36,"HIGH",HN81))</f>
        <v>4.2310905330533304</v>
      </c>
      <c r="HP81" s="4">
        <f>(HN81/AF81)*100</f>
        <v>21.503168034545801</v>
      </c>
      <c r="HQ81" s="4" t="s">
        <v>57</v>
      </c>
      <c r="HR81" s="4"/>
      <c r="HS81" s="4"/>
      <c r="HT81" s="4"/>
      <c r="HU81" s="4"/>
      <c r="HV81" s="4"/>
      <c r="HW81" s="4"/>
      <c r="HX81" s="4">
        <v>14.4516333333333</v>
      </c>
      <c r="HY81" s="4">
        <v>425760.41303043801</v>
      </c>
      <c r="HZ81" s="4" t="s">
        <v>57</v>
      </c>
      <c r="IA81" s="4" t="s">
        <v>57</v>
      </c>
      <c r="IB81" s="4" t="s">
        <v>57</v>
      </c>
      <c r="IC81" s="4" t="s">
        <v>57</v>
      </c>
      <c r="ID81" s="4" t="s">
        <v>57</v>
      </c>
      <c r="IE81" s="4" t="s">
        <v>57</v>
      </c>
      <c r="IF81" s="4">
        <v>10.032883333333301</v>
      </c>
      <c r="IG81" s="4">
        <v>391175.24849999603</v>
      </c>
      <c r="IH81" s="4">
        <v>14.4478666666667</v>
      </c>
      <c r="II81" s="4">
        <v>1159.9196135925799</v>
      </c>
      <c r="IJ81" s="4">
        <v>2.7243481969979602E-3</v>
      </c>
      <c r="IK81" s="4">
        <v>0</v>
      </c>
      <c r="IL81" s="4" t="str">
        <f>IF(IK81&lt;IK$35,"LOW",IF(IK81&gt;IK$36,"HIGH",IK81))</f>
        <v>LOW</v>
      </c>
      <c r="IM81" s="4">
        <f>(IK81/AT81)*100</f>
        <v>0</v>
      </c>
      <c r="IN81" s="4" t="s">
        <v>57</v>
      </c>
      <c r="IO81" s="4"/>
      <c r="IP81" s="4"/>
      <c r="IQ81" s="4"/>
      <c r="IR81" s="4"/>
      <c r="IS81" s="4"/>
      <c r="IT81" s="4"/>
      <c r="IU81" s="4">
        <v>14.4516333333333</v>
      </c>
      <c r="IV81" s="4">
        <v>425760.41303043801</v>
      </c>
      <c r="IW81" s="4">
        <v>14.496883333333299</v>
      </c>
      <c r="IX81" s="4">
        <v>395.48261335898798</v>
      </c>
      <c r="IY81" s="4">
        <v>9.2888535724601202E-4</v>
      </c>
      <c r="IZ81" s="4">
        <v>0</v>
      </c>
      <c r="JA81" s="4" t="str">
        <f>IF(IZ81&lt;IZ$35,"LOW",IF(IZ81&gt;IZ$36,"HIGH",IZ81))</f>
        <v>LOW</v>
      </c>
      <c r="JB81" s="4">
        <f>(IZ81/AT81)*100</f>
        <v>0</v>
      </c>
      <c r="JC81" s="4" t="s">
        <v>57</v>
      </c>
      <c r="JD81" s="4"/>
      <c r="JE81" s="4"/>
      <c r="JF81" s="4"/>
      <c r="JG81" s="4"/>
      <c r="JH81" s="4"/>
      <c r="JI81" s="4"/>
      <c r="JJ81" s="4">
        <v>14.4516333333333</v>
      </c>
      <c r="JK81" s="4">
        <v>425760.41303043801</v>
      </c>
      <c r="JL81" s="4">
        <v>16.5707666666667</v>
      </c>
      <c r="JM81" s="4">
        <v>884.35725903615503</v>
      </c>
      <c r="JN81" s="4">
        <v>1.91821325235577E-3</v>
      </c>
      <c r="JO81" s="4">
        <v>0.51191305460472702</v>
      </c>
      <c r="JP81" s="4" t="str">
        <f>IF(JO81&lt;JO$35,"LOW",IF(JO81&gt;JO$36,"HIGH",JO81))</f>
        <v>LOW</v>
      </c>
      <c r="JQ81" s="4">
        <f>(JO81/AM81)*100</f>
        <v>4.3812796321387539</v>
      </c>
      <c r="JR81" s="4" t="s">
        <v>57</v>
      </c>
      <c r="JS81" s="4"/>
      <c r="JT81" s="4"/>
      <c r="JU81" s="4"/>
      <c r="JV81" s="4"/>
      <c r="JW81" s="4"/>
      <c r="JX81" s="4"/>
      <c r="JY81" s="4">
        <v>17.1552166666667</v>
      </c>
      <c r="JZ81" s="4">
        <v>461031.77420449402</v>
      </c>
      <c r="KA81" s="4">
        <v>17.1552166666667</v>
      </c>
      <c r="KB81" s="4">
        <v>0</v>
      </c>
      <c r="KC81" s="4">
        <v>0</v>
      </c>
      <c r="KD81" s="4">
        <v>0.41588924532450799</v>
      </c>
      <c r="KE81" s="4" t="str">
        <f>IF(KD81&lt;KD$35,"LOW",IF(KD81&gt;KD$36,"HIGH",KD81))</f>
        <v>LOW</v>
      </c>
      <c r="KF81" s="4">
        <f>(KD81/AM81)*100</f>
        <v>3.5594464008595699</v>
      </c>
      <c r="KG81" s="4" t="s">
        <v>57</v>
      </c>
      <c r="KH81" s="4"/>
      <c r="KI81" s="4"/>
      <c r="KJ81" s="4"/>
      <c r="KK81" s="4"/>
      <c r="KL81" s="4"/>
      <c r="KM81" s="4"/>
      <c r="KN81" s="4">
        <v>17.1552166666667</v>
      </c>
      <c r="KO81" s="4">
        <v>461031.77420449402</v>
      </c>
      <c r="KP81" s="4">
        <v>18.965150000000001</v>
      </c>
      <c r="KQ81" s="4">
        <v>294.818304667267</v>
      </c>
      <c r="KR81" s="4">
        <v>6.3947502355119195E-4</v>
      </c>
      <c r="KS81" s="4">
        <v>0</v>
      </c>
      <c r="KT81" s="4" t="str">
        <f>IF(KS81&lt;KS$35,"LOW",IF(KS81&gt;KS$36,"HIGH",KS81))</f>
        <v>LOW</v>
      </c>
      <c r="KU81" s="4">
        <f>(KS81/AM81)*100</f>
        <v>0</v>
      </c>
      <c r="KV81" s="4" t="s">
        <v>57</v>
      </c>
      <c r="KW81" s="4"/>
      <c r="KX81" s="4"/>
      <c r="KY81" s="4"/>
      <c r="KZ81" s="4"/>
      <c r="LA81" s="4"/>
      <c r="LB81" s="4"/>
      <c r="LC81" s="4">
        <v>17.1552166666667</v>
      </c>
      <c r="LD81" s="4">
        <v>461031.77420449402</v>
      </c>
      <c r="LE81" s="4">
        <v>19.379916666666698</v>
      </c>
      <c r="LF81" s="4">
        <v>287.52811784384699</v>
      </c>
      <c r="LG81" s="4">
        <v>6.2366225915767804E-4</v>
      </c>
      <c r="LH81" s="4">
        <v>0</v>
      </c>
      <c r="LI81" s="4" t="str">
        <f>IF(LH81&lt;LH$35,"LOW",IF(LH81&gt;LH$36,"HIGH",LH81))</f>
        <v>LOW</v>
      </c>
      <c r="LJ81" s="4">
        <f>(LH81/AM81)*100</f>
        <v>0</v>
      </c>
      <c r="LK81" s="4" t="s">
        <v>57</v>
      </c>
      <c r="LL81" s="4"/>
      <c r="LM81" s="4"/>
      <c r="LN81" s="4"/>
      <c r="LO81" s="4"/>
      <c r="LP81" s="4"/>
      <c r="LQ81" s="4"/>
      <c r="LR81" s="4">
        <v>17.1552166666667</v>
      </c>
      <c r="LS81" s="4">
        <v>461031.77420449402</v>
      </c>
    </row>
    <row r="82" spans="1:331" x14ac:dyDescent="0.2">
      <c r="A82" s="2"/>
      <c r="B82" s="2"/>
      <c r="C82" s="2" t="s">
        <v>185</v>
      </c>
      <c r="D82" s="2" t="s">
        <v>3</v>
      </c>
      <c r="E82" s="2" t="s">
        <v>106</v>
      </c>
      <c r="F82" s="2" t="s">
        <v>57</v>
      </c>
      <c r="G82" s="4">
        <v>3.9852500000000002</v>
      </c>
      <c r="H82" s="4">
        <v>2058.9728914409002</v>
      </c>
      <c r="I82" s="4">
        <v>5.3501151858785399E-3</v>
      </c>
      <c r="J82" s="4">
        <f>(I82/I$136)*100</f>
        <v>6.6970826338416627</v>
      </c>
      <c r="K82" s="4">
        <f>(I82/I$143)*100</f>
        <v>6.7871294554759958</v>
      </c>
      <c r="L82" s="4">
        <v>4.9407166666666704</v>
      </c>
      <c r="M82" s="4">
        <v>384846.46029219899</v>
      </c>
      <c r="N82" s="4">
        <v>6.6393333333333304</v>
      </c>
      <c r="O82" s="4">
        <v>8005.8465000000497</v>
      </c>
      <c r="P82" s="4">
        <v>2.5907843483672002E-2</v>
      </c>
      <c r="Q82" s="4">
        <f>(P82/P$136)*100</f>
        <v>4.220196190882743</v>
      </c>
      <c r="R82" s="4">
        <f>(P82/P$143)*100</f>
        <v>4.5003502192264149</v>
      </c>
      <c r="S82" s="4">
        <v>10.032766666666699</v>
      </c>
      <c r="T82" s="4">
        <v>309012.46199999598</v>
      </c>
      <c r="U82" s="4">
        <v>10.1254333333333</v>
      </c>
      <c r="V82" s="4">
        <v>19986.3499480422</v>
      </c>
      <c r="W82" s="4">
        <v>6.4678135692930197E-2</v>
      </c>
      <c r="X82" s="4">
        <f>(W82/W$136)*100</f>
        <v>10.74018157473505</v>
      </c>
      <c r="Y82" s="4">
        <f>(W82/W$143)*100</f>
        <v>11.291734752517863</v>
      </c>
      <c r="Z82" s="4">
        <v>10.032766666666699</v>
      </c>
      <c r="AA82" s="4">
        <v>309012.46199999598</v>
      </c>
      <c r="AB82" s="4">
        <v>12.312049999999999</v>
      </c>
      <c r="AC82" s="4">
        <v>28823.169684803401</v>
      </c>
      <c r="AD82" s="4">
        <v>9.3275104499842901E-2</v>
      </c>
      <c r="AE82" s="4">
        <f>(AD82/AD$136)*100</f>
        <v>14.985895126072124</v>
      </c>
      <c r="AF82" s="4">
        <f>(AD82/AD$143)*100</f>
        <v>16.193671043681672</v>
      </c>
      <c r="AG82" s="4">
        <v>10.032766666666699</v>
      </c>
      <c r="AH82" s="4">
        <v>309012.46199999598</v>
      </c>
      <c r="AI82" s="4">
        <v>12.705716666666699</v>
      </c>
      <c r="AJ82" s="4">
        <v>25949.765423076598</v>
      </c>
      <c r="AK82" s="4">
        <v>7.4813297413290805E-2</v>
      </c>
      <c r="AL82" s="4">
        <f>(AK82/AK$136)*100</f>
        <v>13.255466968667831</v>
      </c>
      <c r="AM82" s="4">
        <f>(AK82/AK$143)*100</f>
        <v>13.892587919736979</v>
      </c>
      <c r="AN82" s="4">
        <v>14.4477666666667</v>
      </c>
      <c r="AO82" s="4">
        <v>346860.33526529901</v>
      </c>
      <c r="AP82" s="4">
        <v>14.3912</v>
      </c>
      <c r="AQ82" s="4">
        <v>26474.458420765299</v>
      </c>
      <c r="AR82" s="4">
        <v>7.63259898267587E-2</v>
      </c>
      <c r="AS82" s="4">
        <f>(AR82/AR$136)*100</f>
        <v>14.479554575285006</v>
      </c>
      <c r="AT82" s="4">
        <f>(AR82/AR$143)*100</f>
        <v>16.252092233924913</v>
      </c>
      <c r="AU82" s="4">
        <v>14.4477666666667</v>
      </c>
      <c r="AV82" s="4">
        <v>346860.33526529901</v>
      </c>
      <c r="AW82" s="4">
        <v>4.9679500000000001</v>
      </c>
      <c r="AX82" s="4">
        <v>348.45249999999902</v>
      </c>
      <c r="AY82" s="4">
        <v>9.05432519076395E-4</v>
      </c>
      <c r="AZ82" s="4">
        <v>0</v>
      </c>
      <c r="BA82" s="4" t="str">
        <f>IF(AZ82&lt;AZ$35,"LOW",IF(AZ82&gt;AZ$36,"HIGH",AZ82))</f>
        <v>LOW</v>
      </c>
      <c r="BB82" s="4">
        <f>(AZ82/R82)*100</f>
        <v>0</v>
      </c>
      <c r="BC82" s="4">
        <f>(AZ82/Y82)*100</f>
        <v>0</v>
      </c>
      <c r="BD82" s="4" t="s">
        <v>57</v>
      </c>
      <c r="BE82" s="4"/>
      <c r="BF82" s="4"/>
      <c r="BG82" s="4"/>
      <c r="BH82" s="4"/>
      <c r="BI82" s="4"/>
      <c r="BJ82" s="4"/>
      <c r="BK82" s="4">
        <v>4.9407166666666704</v>
      </c>
      <c r="BL82" s="4">
        <v>384846.46029219899</v>
      </c>
      <c r="BM82" s="4">
        <v>6.0298333333333298</v>
      </c>
      <c r="BN82" s="4">
        <v>183.37233647924899</v>
      </c>
      <c r="BO82" s="4">
        <v>4.7648180612086701E-4</v>
      </c>
      <c r="BP82" s="4">
        <v>0</v>
      </c>
      <c r="BQ82" s="4" t="str">
        <f>IF(BP82&lt;BP$35,"LOW",IF(BP82&gt;BP$36,"HIGH",BP82))</f>
        <v>LOW</v>
      </c>
      <c r="BR82" s="4">
        <f>(BP82/R82)*100</f>
        <v>0</v>
      </c>
      <c r="BS82" s="4">
        <f>(BP82/Y82)*100</f>
        <v>0</v>
      </c>
      <c r="BT82" s="4" t="s">
        <v>57</v>
      </c>
      <c r="BU82" s="4"/>
      <c r="BV82" s="4"/>
      <c r="BW82" s="4"/>
      <c r="BX82" s="4"/>
      <c r="BY82" s="4"/>
      <c r="BZ82" s="4"/>
      <c r="CA82" s="4">
        <v>4.9407166666666704</v>
      </c>
      <c r="CB82" s="4">
        <v>384846.46029219899</v>
      </c>
      <c r="CC82" s="4">
        <v>6.1709333333333296</v>
      </c>
      <c r="CD82" s="4">
        <v>67.151499999999402</v>
      </c>
      <c r="CE82" s="4">
        <v>1.74489067533618E-4</v>
      </c>
      <c r="CF82" s="4">
        <v>0.44213498914558602</v>
      </c>
      <c r="CG82" s="4" t="str">
        <f>IF(CF82&lt;CF$35,"LOW",IF(CF82&gt;CF$36,"HIGH",CF82))</f>
        <v>LOW</v>
      </c>
      <c r="CH82" s="4">
        <f>(CF82/R82)*100</f>
        <v>9.82445737793239</v>
      </c>
      <c r="CI82" s="4">
        <f>(CF82/Y82)*100</f>
        <v>3.9155630098997634</v>
      </c>
      <c r="CJ82" s="4" t="s">
        <v>57</v>
      </c>
      <c r="CK82" s="4"/>
      <c r="CL82" s="4"/>
      <c r="CM82" s="4"/>
      <c r="CN82" s="4"/>
      <c r="CO82" s="4"/>
      <c r="CP82" s="4"/>
      <c r="CQ82" s="4">
        <v>4.9407166666666704</v>
      </c>
      <c r="CR82" s="4">
        <v>384846.46029219899</v>
      </c>
      <c r="CS82" s="4">
        <v>6.9541000000000004</v>
      </c>
      <c r="CT82" s="4">
        <v>0</v>
      </c>
      <c r="CU82" s="4">
        <v>0</v>
      </c>
      <c r="CV82" s="4">
        <v>0</v>
      </c>
      <c r="CW82" s="4" t="str">
        <f>IF(CV82&lt;CV$35,"LOW",IF(CV82&gt;CV$36,"HIGH",CV82))</f>
        <v>LOW</v>
      </c>
      <c r="CX82" s="4">
        <f>(CV82/R82)*100</f>
        <v>0</v>
      </c>
      <c r="CY82" s="4">
        <f>(CV82/Y82)*100</f>
        <v>0</v>
      </c>
      <c r="CZ82" s="4" t="s">
        <v>57</v>
      </c>
      <c r="DA82" s="4"/>
      <c r="DB82" s="4"/>
      <c r="DC82" s="4"/>
      <c r="DD82" s="4"/>
      <c r="DE82" s="4"/>
      <c r="DF82" s="4"/>
      <c r="DG82" s="4">
        <v>7.6484500000000004</v>
      </c>
      <c r="DH82" s="4">
        <v>196915.31387102499</v>
      </c>
      <c r="DI82" s="4">
        <v>7.6993666666666698</v>
      </c>
      <c r="DJ82" s="4">
        <v>101.70767790241</v>
      </c>
      <c r="DK82" s="4">
        <v>5.1650466336522103E-4</v>
      </c>
      <c r="DL82" s="4">
        <v>0</v>
      </c>
      <c r="DM82" s="4" t="str">
        <f>IF(DL82&lt;DL$35,"LOW",IF(DL82&gt;DL$36,"HIGH",DL82))</f>
        <v>LOW</v>
      </c>
      <c r="DN82" s="4">
        <f>(DL82/R82)*100</f>
        <v>0</v>
      </c>
      <c r="DO82" s="4">
        <f>(DL82/Y82)*100</f>
        <v>0</v>
      </c>
      <c r="DP82" s="4" t="s">
        <v>57</v>
      </c>
      <c r="DQ82" s="4"/>
      <c r="DR82" s="4"/>
      <c r="DS82" s="4"/>
      <c r="DT82" s="4"/>
      <c r="DU82" s="4"/>
      <c r="DV82" s="4"/>
      <c r="DW82" s="4">
        <v>7.6484500000000004</v>
      </c>
      <c r="DX82" s="4">
        <v>196915.31387102499</v>
      </c>
      <c r="DY82" s="4">
        <v>8.5418333333333294</v>
      </c>
      <c r="DZ82" s="4">
        <v>73.310499999999394</v>
      </c>
      <c r="EA82" s="4">
        <v>3.7229455931505798E-4</v>
      </c>
      <c r="EB82" s="4">
        <v>0</v>
      </c>
      <c r="EC82" s="4" t="str">
        <f>IF(EB82&lt;EB$35,"LOW",IF(EB82&gt;EB$36,"HIGH",EB82))</f>
        <v>LOW</v>
      </c>
      <c r="ED82" s="4">
        <f>(EB82/Y82)*100</f>
        <v>0</v>
      </c>
      <c r="EE82" s="4" t="s">
        <v>57</v>
      </c>
      <c r="EF82" s="4"/>
      <c r="EG82" s="4"/>
      <c r="EH82" s="4"/>
      <c r="EI82" s="4"/>
      <c r="EJ82" s="4"/>
      <c r="EK82" s="4"/>
      <c r="EL82" s="4">
        <v>7.6484500000000004</v>
      </c>
      <c r="EM82" s="4">
        <v>196915.31387102499</v>
      </c>
      <c r="EN82" s="4">
        <v>8.9075166666666696</v>
      </c>
      <c r="EO82" s="4">
        <v>0</v>
      </c>
      <c r="EP82" s="4">
        <v>0</v>
      </c>
      <c r="EQ82" s="4">
        <v>0</v>
      </c>
      <c r="ER82" s="4" t="str">
        <f>IF(EQ82&lt;EQ$35,"LOW",IF(EQ82&gt;EQ$36,"HIGH",EQ82))</f>
        <v>LOW</v>
      </c>
      <c r="ES82" s="4">
        <f>(EQ82/Y82)*100</f>
        <v>0</v>
      </c>
      <c r="ET82" s="4" t="s">
        <v>57</v>
      </c>
      <c r="EU82" s="4"/>
      <c r="EV82" s="4"/>
      <c r="EW82" s="4"/>
      <c r="EX82" s="4"/>
      <c r="EY82" s="4"/>
      <c r="EZ82" s="4"/>
      <c r="FA82" s="4">
        <v>10.032766666666699</v>
      </c>
      <c r="FB82" s="4">
        <v>309012.46199999598</v>
      </c>
      <c r="FC82" s="4">
        <v>9.8659999999999997</v>
      </c>
      <c r="FD82" s="4">
        <v>155.92984213117199</v>
      </c>
      <c r="FE82" s="4">
        <v>5.0460696996477105E-4</v>
      </c>
      <c r="FF82" s="4">
        <v>2.8370358237542499</v>
      </c>
      <c r="FG82" s="4">
        <f>IF(FF82&lt;FF$35,"LOW",IF(FF82&gt;FF$36,"HIGH",FF82))</f>
        <v>2.8370358237542499</v>
      </c>
      <c r="FH82" s="4">
        <f>(FF82/Y82)*100</f>
        <v>25.124889008942048</v>
      </c>
      <c r="FI82" s="4" t="s">
        <v>57</v>
      </c>
      <c r="FJ82" s="4"/>
      <c r="FK82" s="4"/>
      <c r="FL82" s="4"/>
      <c r="FM82" s="4"/>
      <c r="FN82" s="4"/>
      <c r="FO82" s="4"/>
      <c r="FP82" s="4">
        <v>10.032766666666699</v>
      </c>
      <c r="FQ82" s="4">
        <v>309012.46199999598</v>
      </c>
      <c r="FR82" s="4">
        <v>10.0698333333333</v>
      </c>
      <c r="FS82" s="4">
        <v>842.14859486649505</v>
      </c>
      <c r="FT82" s="4">
        <v>2.7252900721735501E-3</v>
      </c>
      <c r="FU82" s="4">
        <v>2.9141919328118102</v>
      </c>
      <c r="FV82" s="4" t="str">
        <f>IF(FU82&lt;FU$35,"LOW",IF(FU82&gt;FU$36,"HIGH",FU82))</f>
        <v>LOW</v>
      </c>
      <c r="FW82" s="4">
        <f>(FU82/Y82)*100</f>
        <v>25.808186223662361</v>
      </c>
      <c r="FX82" s="4" t="s">
        <v>57</v>
      </c>
      <c r="FY82" s="4"/>
      <c r="FZ82" s="4"/>
      <c r="GA82" s="4"/>
      <c r="GB82" s="4"/>
      <c r="GC82" s="4"/>
      <c r="GD82" s="4"/>
      <c r="GE82" s="4">
        <v>10.032766666666699</v>
      </c>
      <c r="GF82" s="4">
        <v>309012.46199999598</v>
      </c>
      <c r="GG82" s="4">
        <v>10.15785</v>
      </c>
      <c r="GH82" s="4">
        <v>61.299000000000497</v>
      </c>
      <c r="GI82" s="4">
        <v>1.98370640469514E-4</v>
      </c>
      <c r="GJ82" s="4">
        <v>0.50468261736468201</v>
      </c>
      <c r="GK82" s="4" t="str">
        <f>IF(GJ82&lt;GJ$35,"LOW",IF(GJ82&gt;GJ$36,"HIGH",GJ82))</f>
        <v>LOW</v>
      </c>
      <c r="GL82" s="4">
        <f>(GJ82/Y82)*100</f>
        <v>4.469487004661941</v>
      </c>
      <c r="GM82" s="4" t="s">
        <v>57</v>
      </c>
      <c r="GN82" s="4"/>
      <c r="GO82" s="4"/>
      <c r="GP82" s="4"/>
      <c r="GQ82" s="4"/>
      <c r="GR82" s="4"/>
      <c r="GS82" s="4"/>
      <c r="GT82" s="4">
        <v>10.032766666666699</v>
      </c>
      <c r="GU82" s="4">
        <v>309012.46199999598</v>
      </c>
      <c r="GV82" s="4">
        <v>11.9924</v>
      </c>
      <c r="GW82" s="4">
        <v>405.53750000000099</v>
      </c>
      <c r="GX82" s="4">
        <v>1.1691665456352101E-3</v>
      </c>
      <c r="GY82" s="4">
        <v>0</v>
      </c>
      <c r="GZ82" s="4" t="str">
        <f>IF(GY82&lt;GY$35,"LOW",IF(GY82&gt;GY$36,"HIGH",GY82))</f>
        <v>LOW</v>
      </c>
      <c r="HA82" s="4">
        <f>(GY82/AF82)*100</f>
        <v>0</v>
      </c>
      <c r="HB82" s="4" t="s">
        <v>57</v>
      </c>
      <c r="HC82" s="4"/>
      <c r="HD82" s="4"/>
      <c r="HE82" s="4"/>
      <c r="HF82" s="4"/>
      <c r="HG82" s="4"/>
      <c r="HH82" s="4"/>
      <c r="HI82" s="4">
        <v>14.4477666666667</v>
      </c>
      <c r="HJ82" s="4">
        <v>346860.33526529901</v>
      </c>
      <c r="HK82" s="4">
        <v>12.344483333333301</v>
      </c>
      <c r="HL82" s="4">
        <v>406.396801860766</v>
      </c>
      <c r="HM82" s="4">
        <v>1.1716439169959601E-3</v>
      </c>
      <c r="HN82" s="4">
        <v>1.9813354476337499</v>
      </c>
      <c r="HO82" s="4" t="str">
        <f>IF(HN82&lt;HN$35,"LOW",IF(HN82&gt;HN$36,"HIGH",HN82))</f>
        <v>LOW</v>
      </c>
      <c r="HP82" s="4">
        <f>(HN82/AF82)*100</f>
        <v>12.235245746867342</v>
      </c>
      <c r="HQ82" s="4" t="s">
        <v>57</v>
      </c>
      <c r="HR82" s="4"/>
      <c r="HS82" s="4"/>
      <c r="HT82" s="4"/>
      <c r="HU82" s="4"/>
      <c r="HV82" s="4"/>
      <c r="HW82" s="4"/>
      <c r="HX82" s="4">
        <v>14.4477666666667</v>
      </c>
      <c r="HY82" s="4">
        <v>346860.33526529901</v>
      </c>
      <c r="HZ82" s="4" t="s">
        <v>57</v>
      </c>
      <c r="IA82" s="4" t="s">
        <v>57</v>
      </c>
      <c r="IB82" s="4" t="s">
        <v>57</v>
      </c>
      <c r="IC82" s="4" t="s">
        <v>57</v>
      </c>
      <c r="ID82" s="4" t="s">
        <v>57</v>
      </c>
      <c r="IE82" s="4" t="s">
        <v>57</v>
      </c>
      <c r="IF82" s="4">
        <v>10.032766666666699</v>
      </c>
      <c r="IG82" s="4">
        <v>309012.46199999598</v>
      </c>
      <c r="IH82" s="4">
        <v>14.4477666666667</v>
      </c>
      <c r="II82" s="4">
        <v>999.64984674697905</v>
      </c>
      <c r="IJ82" s="4">
        <v>2.8819952733494E-3</v>
      </c>
      <c r="IK82" s="4">
        <v>0</v>
      </c>
      <c r="IL82" s="4" t="str">
        <f>IF(IK82&lt;IK$35,"LOW",IF(IK82&gt;IK$36,"HIGH",IK82))</f>
        <v>LOW</v>
      </c>
      <c r="IM82" s="4">
        <f>(IK82/AT82)*100</f>
        <v>0</v>
      </c>
      <c r="IN82" s="4" t="s">
        <v>57</v>
      </c>
      <c r="IO82" s="4"/>
      <c r="IP82" s="4"/>
      <c r="IQ82" s="4"/>
      <c r="IR82" s="4"/>
      <c r="IS82" s="4"/>
      <c r="IT82" s="4"/>
      <c r="IU82" s="4">
        <v>14.4477666666667</v>
      </c>
      <c r="IV82" s="4">
        <v>346860.33526529901</v>
      </c>
      <c r="IW82" s="4">
        <v>14.48925</v>
      </c>
      <c r="IX82" s="4">
        <v>169.13473628185699</v>
      </c>
      <c r="IY82" s="4">
        <v>4.87616250940001E-4</v>
      </c>
      <c r="IZ82" s="4">
        <v>0</v>
      </c>
      <c r="JA82" s="4" t="str">
        <f>IF(IZ82&lt;IZ$35,"LOW",IF(IZ82&gt;IZ$36,"HIGH",IZ82))</f>
        <v>LOW</v>
      </c>
      <c r="JB82" s="4">
        <f>(IZ82/AT82)*100</f>
        <v>0</v>
      </c>
      <c r="JC82" s="4" t="s">
        <v>57</v>
      </c>
      <c r="JD82" s="4"/>
      <c r="JE82" s="4"/>
      <c r="JF82" s="4"/>
      <c r="JG82" s="4"/>
      <c r="JH82" s="4"/>
      <c r="JI82" s="4"/>
      <c r="JJ82" s="4">
        <v>14.4477666666667</v>
      </c>
      <c r="JK82" s="4">
        <v>346860.33526529901</v>
      </c>
      <c r="JL82" s="4">
        <v>16.514099999999999</v>
      </c>
      <c r="JM82" s="4">
        <v>0</v>
      </c>
      <c r="JN82" s="4">
        <v>0</v>
      </c>
      <c r="JO82" s="4">
        <v>0</v>
      </c>
      <c r="JP82" s="4" t="str">
        <f>IF(JO82&lt;JO$35,"LOW",IF(JO82&gt;JO$36,"HIGH",JO82))</f>
        <v>LOW</v>
      </c>
      <c r="JQ82" s="4">
        <f>(JO82/AM82)*100</f>
        <v>0</v>
      </c>
      <c r="JR82" s="4" t="s">
        <v>57</v>
      </c>
      <c r="JS82" s="4"/>
      <c r="JT82" s="4"/>
      <c r="JU82" s="4"/>
      <c r="JV82" s="4"/>
      <c r="JW82" s="4"/>
      <c r="JX82" s="4"/>
      <c r="JY82" s="4">
        <v>17.128716666666701</v>
      </c>
      <c r="JZ82" s="4">
        <v>308732.06620746199</v>
      </c>
      <c r="KA82" s="4">
        <v>17.124949999999998</v>
      </c>
      <c r="KB82" s="4">
        <v>0</v>
      </c>
      <c r="KC82" s="4">
        <v>0</v>
      </c>
      <c r="KD82" s="4">
        <v>0.41588924532450799</v>
      </c>
      <c r="KE82" s="4" t="str">
        <f>IF(KD82&lt;KD$35,"LOW",IF(KD82&gt;KD$36,"HIGH",KD82))</f>
        <v>LOW</v>
      </c>
      <c r="KF82" s="4">
        <f>(KD82/AM82)*100</f>
        <v>2.9936052787807861</v>
      </c>
      <c r="KG82" s="4" t="s">
        <v>57</v>
      </c>
      <c r="KH82" s="4"/>
      <c r="KI82" s="4"/>
      <c r="KJ82" s="4"/>
      <c r="KK82" s="4"/>
      <c r="KL82" s="4"/>
      <c r="KM82" s="4"/>
      <c r="KN82" s="4">
        <v>17.128716666666701</v>
      </c>
      <c r="KO82" s="4">
        <v>308732.06620746199</v>
      </c>
      <c r="KP82" s="4">
        <v>18.965033333333299</v>
      </c>
      <c r="KQ82" s="4">
        <v>0</v>
      </c>
      <c r="KR82" s="4">
        <v>0</v>
      </c>
      <c r="KS82" s="4">
        <v>0</v>
      </c>
      <c r="KT82" s="4" t="str">
        <f>IF(KS82&lt;KS$35,"LOW",IF(KS82&gt;KS$36,"HIGH",KS82))</f>
        <v>LOW</v>
      </c>
      <c r="KU82" s="4">
        <f>(KS82/AM82)*100</f>
        <v>0</v>
      </c>
      <c r="KV82" s="4" t="s">
        <v>57</v>
      </c>
      <c r="KW82" s="4"/>
      <c r="KX82" s="4"/>
      <c r="KY82" s="4"/>
      <c r="KZ82" s="4"/>
      <c r="LA82" s="4"/>
      <c r="LB82" s="4"/>
      <c r="LC82" s="4">
        <v>17.128716666666701</v>
      </c>
      <c r="LD82" s="4">
        <v>308732.06620746199</v>
      </c>
      <c r="LE82" s="4">
        <v>19.368500000000001</v>
      </c>
      <c r="LF82" s="4">
        <v>124.44449999999701</v>
      </c>
      <c r="LG82" s="4">
        <v>4.0308252242373998E-4</v>
      </c>
      <c r="LH82" s="4">
        <v>0</v>
      </c>
      <c r="LI82" s="4" t="str">
        <f>IF(LH82&lt;LH$35,"LOW",IF(LH82&gt;LH$36,"HIGH",LH82))</f>
        <v>LOW</v>
      </c>
      <c r="LJ82" s="4">
        <f>(LH82/AM82)*100</f>
        <v>0</v>
      </c>
      <c r="LK82" s="4" t="s">
        <v>57</v>
      </c>
      <c r="LL82" s="4"/>
      <c r="LM82" s="4"/>
      <c r="LN82" s="4"/>
      <c r="LO82" s="4"/>
      <c r="LP82" s="4"/>
      <c r="LQ82" s="4"/>
      <c r="LR82" s="4">
        <v>17.128716666666701</v>
      </c>
      <c r="LS82" s="4">
        <v>308732.06620746199</v>
      </c>
    </row>
    <row r="83" spans="1:331" x14ac:dyDescent="0.2">
      <c r="A83" s="2"/>
      <c r="B83" s="2"/>
      <c r="C83" s="2"/>
      <c r="D83" s="2"/>
      <c r="E83" s="2"/>
      <c r="F83" s="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</row>
    <row r="84" spans="1:331" x14ac:dyDescent="0.2">
      <c r="A84" s="2"/>
      <c r="B84" s="2"/>
      <c r="C84" s="2"/>
      <c r="D84" s="2"/>
      <c r="E84" s="2"/>
      <c r="F84" s="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</row>
    <row r="85" spans="1:331" x14ac:dyDescent="0.2">
      <c r="A85" s="2"/>
      <c r="B85" s="2"/>
      <c r="C85" s="2" t="s">
        <v>171</v>
      </c>
      <c r="D85" s="2" t="s">
        <v>49</v>
      </c>
      <c r="E85" s="2" t="s">
        <v>106</v>
      </c>
      <c r="F85" s="2" t="s">
        <v>57</v>
      </c>
      <c r="G85" s="4">
        <v>4.9582833333333296</v>
      </c>
      <c r="H85" s="4">
        <v>0</v>
      </c>
      <c r="I85" s="4">
        <v>0</v>
      </c>
      <c r="J85" s="4">
        <f>(I85/I$136)*100</f>
        <v>0</v>
      </c>
      <c r="K85" s="4">
        <f>(I85/I$143)*100</f>
        <v>0</v>
      </c>
      <c r="L85" s="4">
        <v>4.9285833333333304</v>
      </c>
      <c r="M85" s="4">
        <v>502167.11455772299</v>
      </c>
      <c r="N85" s="4">
        <v>6.6257000000000001</v>
      </c>
      <c r="O85" s="4">
        <v>342.37592307692398</v>
      </c>
      <c r="P85" s="4">
        <v>7.2672650951813398E-4</v>
      </c>
      <c r="Q85" s="4">
        <f>(P85/P$136)*100</f>
        <v>0.11837837638685837</v>
      </c>
      <c r="R85" s="4">
        <f>(P85/P$143)*100</f>
        <v>0.1262368212348039</v>
      </c>
      <c r="S85" s="4">
        <v>10.019116666666701</v>
      </c>
      <c r="T85" s="4">
        <v>471120.72917766601</v>
      </c>
      <c r="U85" s="4">
        <v>10.1117666666667</v>
      </c>
      <c r="V85" s="4">
        <v>98869.166316618503</v>
      </c>
      <c r="W85" s="4">
        <v>0.20985951199641101</v>
      </c>
      <c r="X85" s="4">
        <f>(W85/W$136)*100</f>
        <v>34.848395673116379</v>
      </c>
      <c r="Y85" s="4">
        <f>(W85/W$143)*100</f>
        <v>36.638006327311892</v>
      </c>
      <c r="Z85" s="4">
        <v>10.019116666666701</v>
      </c>
      <c r="AA85" s="4">
        <v>471120.72917766601</v>
      </c>
      <c r="AB85" s="4">
        <v>12.298400000000001</v>
      </c>
      <c r="AC85" s="4">
        <v>141083.35274039899</v>
      </c>
      <c r="AD85" s="4">
        <v>0.299463267062474</v>
      </c>
      <c r="AE85" s="4">
        <f>(AD85/AD$136)*100</f>
        <v>48.11278570389296</v>
      </c>
      <c r="AF85" s="4">
        <f>(AD85/AD$143)*100</f>
        <v>51.990396177836118</v>
      </c>
      <c r="AG85" s="4">
        <v>10.019116666666701</v>
      </c>
      <c r="AH85" s="4">
        <v>471120.72917766601</v>
      </c>
      <c r="AI85" s="4">
        <v>12.694649999999999</v>
      </c>
      <c r="AJ85" s="4">
        <v>126322.669523424</v>
      </c>
      <c r="AK85" s="4">
        <v>0.266351402993732</v>
      </c>
      <c r="AL85" s="4">
        <f>(AK85/AK$136)*100</f>
        <v>47.1923086739193</v>
      </c>
      <c r="AM85" s="4">
        <f>(AK85/AK$143)*100</f>
        <v>49.460596064815959</v>
      </c>
      <c r="AN85" s="4">
        <v>14.432933333333301</v>
      </c>
      <c r="AO85" s="4">
        <v>474270.71193763101</v>
      </c>
      <c r="AP85" s="4">
        <v>14.3763666666667</v>
      </c>
      <c r="AQ85" s="4">
        <v>146690.735326275</v>
      </c>
      <c r="AR85" s="4">
        <v>0.309297478494867</v>
      </c>
      <c r="AS85" s="4">
        <f>(AR85/AR$136)*100</f>
        <v>58.675815800483441</v>
      </c>
      <c r="AT85" s="4">
        <f>(AR85/AR$143)*100</f>
        <v>65.858708935559633</v>
      </c>
      <c r="AU85" s="4">
        <v>14.432933333333301</v>
      </c>
      <c r="AV85" s="4">
        <v>474270.71193763101</v>
      </c>
      <c r="AW85" s="4">
        <v>4.9582833333333296</v>
      </c>
      <c r="AX85" s="4">
        <v>294.58962578767199</v>
      </c>
      <c r="AY85" s="4">
        <v>5.8663663399608997E-4</v>
      </c>
      <c r="AZ85" s="4">
        <v>0</v>
      </c>
      <c r="BA85" s="4" t="str">
        <f>IF(AZ85&lt;AZ$35,"LOW",IF(AZ85&gt;AZ$36,"HIGH",AZ85))</f>
        <v>LOW</v>
      </c>
      <c r="BB85" s="4">
        <f>(AZ85/R85)*100</f>
        <v>0</v>
      </c>
      <c r="BC85" s="4">
        <f>(AZ85/Y85)*100</f>
        <v>0</v>
      </c>
      <c r="BD85" s="4" t="s">
        <v>57</v>
      </c>
      <c r="BE85" s="4"/>
      <c r="BF85" s="4"/>
      <c r="BG85" s="4"/>
      <c r="BH85" s="4"/>
      <c r="BI85" s="4"/>
      <c r="BJ85" s="4"/>
      <c r="BK85" s="4">
        <v>4.9285833333333304</v>
      </c>
      <c r="BL85" s="4">
        <v>502167.11455772299</v>
      </c>
      <c r="BM85" s="4">
        <v>6.0152333333333301</v>
      </c>
      <c r="BN85" s="4">
        <v>109.64065968682399</v>
      </c>
      <c r="BO85" s="4">
        <v>2.18335005436165E-4</v>
      </c>
      <c r="BP85" s="4">
        <v>0</v>
      </c>
      <c r="BQ85" s="4" t="str">
        <f>IF(BP85&lt;BP$35,"LOW",IF(BP85&gt;BP$36,"HIGH",BP85))</f>
        <v>LOW</v>
      </c>
      <c r="BR85" s="4">
        <f>(BP85/R85)*100</f>
        <v>0</v>
      </c>
      <c r="BS85" s="4">
        <f>(BP85/Y85)*100</f>
        <v>0</v>
      </c>
      <c r="BT85" s="4" t="s">
        <v>57</v>
      </c>
      <c r="BU85" s="4">
        <v>0</v>
      </c>
      <c r="BV85" s="4"/>
      <c r="BW85" s="4"/>
      <c r="BX85" s="4"/>
      <c r="BY85" s="4"/>
      <c r="BZ85" s="4"/>
      <c r="CA85" s="4">
        <v>4.9285833333333304</v>
      </c>
      <c r="CB85" s="4">
        <v>502167.11455772299</v>
      </c>
      <c r="CC85" s="4">
        <v>6.1563333333333299</v>
      </c>
      <c r="CD85" s="4">
        <v>74.389848095435099</v>
      </c>
      <c r="CE85" s="4">
        <v>1.48137633745597E-4</v>
      </c>
      <c r="CF85" s="4">
        <v>0.39007140551698899</v>
      </c>
      <c r="CG85" s="4" t="str">
        <f>IF(CF85&lt;CF$35,"LOW",IF(CF85&gt;CF$36,"HIGH",CF85))</f>
        <v>LOW</v>
      </c>
      <c r="CH85" s="4">
        <f>(CF85/R85)*100</f>
        <v>308.99970523770213</v>
      </c>
      <c r="CI85" s="4">
        <f>(CF85/Y85)*100</f>
        <v>1.0646632953557009</v>
      </c>
      <c r="CJ85" s="4" t="s">
        <v>57</v>
      </c>
      <c r="CK85" s="4">
        <f>((CH85/CH97)/CF143)*100</f>
        <v>145.6144066531316</v>
      </c>
      <c r="CL85" s="4"/>
      <c r="CM85" s="4"/>
      <c r="CN85" s="4"/>
      <c r="CO85" s="4"/>
      <c r="CP85" s="4"/>
      <c r="CQ85" s="4">
        <v>4.9285833333333304</v>
      </c>
      <c r="CR85" s="4">
        <v>502167.11455772299</v>
      </c>
      <c r="CS85" s="4">
        <v>7.3755833333333296</v>
      </c>
      <c r="CT85" s="4">
        <v>236.81062082699</v>
      </c>
      <c r="CU85" s="4">
        <v>8.8595210218266095E-4</v>
      </c>
      <c r="CV85" s="4">
        <v>0.66818891438816896</v>
      </c>
      <c r="CW85" s="4" t="str">
        <f>IF(CV85&lt;CV$35,"LOW",IF(CV85&gt;CV$36,"HIGH",CV85))</f>
        <v>LOW</v>
      </c>
      <c r="CX85" s="4">
        <f>(CV85/R85)*100</f>
        <v>529.31379913735282</v>
      </c>
      <c r="CY85" s="4">
        <f>(CV85/Y85)*100</f>
        <v>1.8237589360588815</v>
      </c>
      <c r="CZ85" s="4" t="s">
        <v>57</v>
      </c>
      <c r="DA85" s="4">
        <f>((CX85+CX97)/CV143)*100</f>
        <v>6045.8623198534342</v>
      </c>
      <c r="DB85" s="4"/>
      <c r="DC85" s="4"/>
      <c r="DD85" s="4"/>
      <c r="DE85" s="4"/>
      <c r="DF85" s="4"/>
      <c r="DG85" s="4">
        <v>7.6348000000000003</v>
      </c>
      <c r="DH85" s="4">
        <v>267295.060583496</v>
      </c>
      <c r="DI85" s="4">
        <v>7.6857166666666696</v>
      </c>
      <c r="DJ85" s="4">
        <v>139.585661861425</v>
      </c>
      <c r="DK85" s="4">
        <v>5.2221564273097502E-4</v>
      </c>
      <c r="DL85" s="4">
        <v>0</v>
      </c>
      <c r="DM85" s="4" t="str">
        <f>IF(DL85&lt;DL$35,"LOW",IF(DL85&gt;DL$36,"HIGH",DL85))</f>
        <v>LOW</v>
      </c>
      <c r="DN85" s="4">
        <f>(DL85/R85)*100</f>
        <v>0</v>
      </c>
      <c r="DO85" s="4">
        <f>(DL85/Y85)*100</f>
        <v>0</v>
      </c>
      <c r="DP85" s="4" t="s">
        <v>57</v>
      </c>
      <c r="DQ85" s="4">
        <f>((DN85+DN97)/DL143)*100</f>
        <v>0</v>
      </c>
      <c r="DR85" s="4"/>
      <c r="DS85" s="4"/>
      <c r="DT85" s="4"/>
      <c r="DU85" s="4"/>
      <c r="DV85" s="4"/>
      <c r="DW85" s="4">
        <v>7.6348000000000003</v>
      </c>
      <c r="DX85" s="4">
        <v>267295.060583496</v>
      </c>
      <c r="DY85" s="4">
        <v>8.5281833333333292</v>
      </c>
      <c r="DZ85" s="4">
        <v>654.65800000000297</v>
      </c>
      <c r="EA85" s="4">
        <v>2.4491960254368599E-3</v>
      </c>
      <c r="EB85" s="4">
        <v>0.33314951672499998</v>
      </c>
      <c r="EC85" s="4" t="str">
        <f>IF(EB85&lt;EB$35,"LOW",IF(EB85&gt;EB$36,"HIGH",EB85))</f>
        <v>LOW</v>
      </c>
      <c r="ED85" s="4">
        <f>(EB85/Y85)*100</f>
        <v>0.90930034169641161</v>
      </c>
      <c r="EE85" s="4" t="s">
        <v>57</v>
      </c>
      <c r="EF85" s="4">
        <f>(ED85/EB$143)*100</f>
        <v>11.924444245912643</v>
      </c>
      <c r="EG85" s="4"/>
      <c r="EH85" s="4"/>
      <c r="EI85" s="4"/>
      <c r="EJ85" s="4"/>
      <c r="EK85" s="4"/>
      <c r="EL85" s="4">
        <v>7.6348000000000003</v>
      </c>
      <c r="EM85" s="4">
        <v>267295.060583496</v>
      </c>
      <c r="EN85" s="4">
        <v>8.7503833333333301</v>
      </c>
      <c r="EO85" s="4">
        <v>41.380710361444898</v>
      </c>
      <c r="EP85" s="4">
        <v>8.7834620297167295E-5</v>
      </c>
      <c r="EQ85" s="4">
        <v>103.73656074359501</v>
      </c>
      <c r="ER85" s="4" t="str">
        <f>IF(EQ85&lt;EQ$35,"LOW",IF(EQ85&gt;EQ$36,"HIGH",EQ85))</f>
        <v>LOW</v>
      </c>
      <c r="ES85" s="4">
        <f>(EQ85/Y85)*100</f>
        <v>283.13920745808792</v>
      </c>
      <c r="ET85" s="4" t="s">
        <v>57</v>
      </c>
      <c r="EU85" s="4"/>
      <c r="EV85" s="4"/>
      <c r="EW85" s="4"/>
      <c r="EX85" s="4"/>
      <c r="EY85" s="4"/>
      <c r="EZ85" s="4"/>
      <c r="FA85" s="4">
        <v>10.019116666666701</v>
      </c>
      <c r="FB85" s="4">
        <v>471120.72917766601</v>
      </c>
      <c r="FC85" s="4">
        <v>9.8523499999999995</v>
      </c>
      <c r="FD85" s="4">
        <v>720.99696409218097</v>
      </c>
      <c r="FE85" s="4">
        <v>1.53038684022813E-3</v>
      </c>
      <c r="FF85" s="4">
        <v>33.750700626262898</v>
      </c>
      <c r="FG85" s="4">
        <f>IF(FF85&lt;FF$35,"LOW",IF(FF85&gt;FF$36,"HIGH",FF85))</f>
        <v>33.750700626262898</v>
      </c>
      <c r="FH85" s="4">
        <f>(FF85/Y85)*100</f>
        <v>92.119370046353623</v>
      </c>
      <c r="FI85" s="4" t="s">
        <v>57</v>
      </c>
      <c r="FJ85" s="4"/>
      <c r="FK85" s="4"/>
      <c r="FL85" s="4"/>
      <c r="FM85" s="4"/>
      <c r="FN85" s="4"/>
      <c r="FO85" s="4"/>
      <c r="FP85" s="4">
        <v>10.019116666666701</v>
      </c>
      <c r="FQ85" s="4">
        <v>471120.72917766601</v>
      </c>
      <c r="FR85" s="4">
        <v>10.0561833333333</v>
      </c>
      <c r="FS85" s="4">
        <v>14315.0450459607</v>
      </c>
      <c r="FT85" s="4">
        <v>3.0385088490899999E-2</v>
      </c>
      <c r="FU85" s="4">
        <v>29.491905965662699</v>
      </c>
      <c r="FV85" s="4">
        <f>IF(FU85&lt;FU$35,"LOW",IF(FU85&gt;FU$36,"HIGH",FU85))</f>
        <v>29.491905965662699</v>
      </c>
      <c r="FW85" s="4">
        <f>(FU85/Y85)*100</f>
        <v>80.495389684121221</v>
      </c>
      <c r="FX85" s="4" t="s">
        <v>57</v>
      </c>
      <c r="FY85" s="4">
        <f>((FW85+FW97)/FU143)*100</f>
        <v>999.76848660680901</v>
      </c>
      <c r="FZ85" s="4"/>
      <c r="GA85" s="4"/>
      <c r="GB85" s="4"/>
      <c r="GC85" s="4"/>
      <c r="GD85" s="4"/>
      <c r="GE85" s="4">
        <v>10.019116666666701</v>
      </c>
      <c r="GF85" s="4">
        <v>471120.72917766601</v>
      </c>
      <c r="GG85" s="4">
        <v>10.139566666666701</v>
      </c>
      <c r="GH85" s="4">
        <v>1479.08152027398</v>
      </c>
      <c r="GI85" s="4">
        <v>3.1394957357441899E-3</v>
      </c>
      <c r="GJ85" s="4">
        <v>4.7444693569249896</v>
      </c>
      <c r="GK85" s="4">
        <f>IF(GJ85&lt;GJ$35,"LOW",IF(GJ85&gt;GJ$36,"HIGH",GJ85))</f>
        <v>4.7444693569249896</v>
      </c>
      <c r="GL85" s="4">
        <f>(GJ85/Y85)*100</f>
        <v>12.949583868017985</v>
      </c>
      <c r="GM85" s="4" t="s">
        <v>57</v>
      </c>
      <c r="GN85" s="4">
        <f>((GL85+GL97)/GJ143)*100</f>
        <v>147.19952437924374</v>
      </c>
      <c r="GO85" s="4"/>
      <c r="GP85" s="4"/>
      <c r="GQ85" s="4"/>
      <c r="GR85" s="4"/>
      <c r="GS85" s="4"/>
      <c r="GT85" s="4">
        <v>10.019116666666701</v>
      </c>
      <c r="GU85" s="4">
        <v>471120.72917766601</v>
      </c>
      <c r="GV85" s="4">
        <v>11.978733333333301</v>
      </c>
      <c r="GW85" s="4">
        <v>3291.7174999999802</v>
      </c>
      <c r="GX85" s="4">
        <v>6.9405877637935603E-3</v>
      </c>
      <c r="GY85" s="4">
        <v>6.6437212844254603</v>
      </c>
      <c r="GZ85" s="4">
        <f>IF(GY85&lt;GY$35,"LOW",IF(GY85&gt;GY$36,"HIGH",GY85))</f>
        <v>6.6437212844254603</v>
      </c>
      <c r="HA85" s="4">
        <f>(GY85/AF85)*100</f>
        <v>12.778747178036944</v>
      </c>
      <c r="HB85" s="4" t="s">
        <v>57</v>
      </c>
      <c r="HC85" s="4">
        <f>((HA85+HA97)/GY143)*100</f>
        <v>163.85349932262255</v>
      </c>
      <c r="HD85" s="4"/>
      <c r="HE85" s="4"/>
      <c r="HF85" s="4"/>
      <c r="HG85" s="4"/>
      <c r="HH85" s="4"/>
      <c r="HI85" s="4">
        <v>14.432933333333301</v>
      </c>
      <c r="HJ85" s="4">
        <v>474270.71193763101</v>
      </c>
      <c r="HK85" s="4">
        <v>12.326183333333301</v>
      </c>
      <c r="HL85" s="4">
        <v>3252.7670850128102</v>
      </c>
      <c r="HM85" s="4">
        <v>6.8584607970491101E-3</v>
      </c>
      <c r="HN85" s="4">
        <v>7.5972669792862497</v>
      </c>
      <c r="HO85" s="4">
        <f>IF(HN85&lt;HN$35,"LOW",IF(HN85&gt;HN$36,"HIGH",HN85))</f>
        <v>7.5972669792862497</v>
      </c>
      <c r="HP85" s="4">
        <f>(HN85/AF85)*100</f>
        <v>14.612827633202418</v>
      </c>
      <c r="HQ85" s="4" t="s">
        <v>57</v>
      </c>
      <c r="HR85" s="4">
        <f>((HP85+HP97)/HN143)*100</f>
        <v>165.02782973993646</v>
      </c>
      <c r="HS85" s="4"/>
      <c r="HT85" s="4"/>
      <c r="HU85" s="4"/>
      <c r="HV85" s="4"/>
      <c r="HW85" s="4"/>
      <c r="HX85" s="4">
        <v>14.432933333333301</v>
      </c>
      <c r="HY85" s="4">
        <v>474270.71193763101</v>
      </c>
      <c r="HZ85" s="4" t="s">
        <v>57</v>
      </c>
      <c r="IA85" s="4" t="s">
        <v>57</v>
      </c>
      <c r="IB85" s="4" t="s">
        <v>57</v>
      </c>
      <c r="IC85" s="4" t="s">
        <v>57</v>
      </c>
      <c r="ID85" s="4" t="s">
        <v>57</v>
      </c>
      <c r="IE85" s="4" t="s">
        <v>57</v>
      </c>
      <c r="IF85" s="4">
        <v>10.019116666666701</v>
      </c>
      <c r="IG85" s="4">
        <v>471120.72917766601</v>
      </c>
      <c r="IH85" s="4">
        <v>14.41785</v>
      </c>
      <c r="II85" s="4">
        <v>3069.6078525387702</v>
      </c>
      <c r="IJ85" s="4">
        <v>6.4722694766411E-3</v>
      </c>
      <c r="IK85" s="4">
        <v>5.1640689435651002</v>
      </c>
      <c r="IL85" s="4">
        <f>IF(IK85&lt;IK$35,"LOW",IF(IK85&gt;IK$36,"HIGH",IK85))</f>
        <v>5.1640689435651002</v>
      </c>
      <c r="IM85" s="4">
        <f>(IK85/AT85)*100</f>
        <v>7.8411329754701917</v>
      </c>
      <c r="IN85" s="4" t="s">
        <v>57</v>
      </c>
      <c r="IO85" s="4">
        <f>((IM85+IM97)/IK143)*100</f>
        <v>76.598926213567225</v>
      </c>
      <c r="IP85" s="4"/>
      <c r="IQ85" s="4"/>
      <c r="IR85" s="4"/>
      <c r="IS85" s="4"/>
      <c r="IT85" s="4"/>
      <c r="IU85" s="4">
        <v>14.432933333333301</v>
      </c>
      <c r="IV85" s="4">
        <v>474270.71193763101</v>
      </c>
      <c r="IW85" s="4">
        <v>14.481949999999999</v>
      </c>
      <c r="IX85" s="4">
        <v>2386.8207627998399</v>
      </c>
      <c r="IY85" s="4">
        <v>5.0326126044100304E-3</v>
      </c>
      <c r="IZ85" s="4">
        <v>3.72507533484813</v>
      </c>
      <c r="JA85" s="4">
        <f>IF(IZ85&lt;IZ$35,"LOW",IF(IZ85&gt;IZ$36,"HIGH",IZ85))</f>
        <v>3.72507533484813</v>
      </c>
      <c r="JB85" s="4">
        <f>(IZ85/AT85)*100</f>
        <v>5.6561621007374763</v>
      </c>
      <c r="JC85" s="4" t="s">
        <v>57</v>
      </c>
      <c r="JD85" s="4">
        <f>((JB85+JB97)/IZ143)*100</f>
        <v>62.900874115378649</v>
      </c>
      <c r="JE85" s="4"/>
      <c r="JF85" s="4"/>
      <c r="JG85" s="4"/>
      <c r="JH85" s="4"/>
      <c r="JI85" s="4"/>
      <c r="JJ85" s="4">
        <v>14.432933333333301</v>
      </c>
      <c r="JK85" s="4">
        <v>474270.71193763101</v>
      </c>
      <c r="JL85" s="4">
        <v>16.487950000000001</v>
      </c>
      <c r="JM85" s="4">
        <v>4354.9305842159802</v>
      </c>
      <c r="JN85" s="4">
        <v>9.5752367202752396E-3</v>
      </c>
      <c r="JO85" s="4">
        <v>4.3467571074003599</v>
      </c>
      <c r="JP85" s="4">
        <f>IF(JO85&lt;JO$35,"LOW",IF(JO85&gt;JO$36,"HIGH",JO85))</f>
        <v>4.3467571074003599</v>
      </c>
      <c r="JQ85" s="4">
        <f>(JO85/AM85)*100</f>
        <v>8.7883233386514874</v>
      </c>
      <c r="JR85" s="4" t="s">
        <v>57</v>
      </c>
      <c r="JS85" s="4">
        <f>((JQ85+JQ97)/JO143)*100</f>
        <v>136.89077240308046</v>
      </c>
      <c r="JT85" s="4"/>
      <c r="JU85" s="4"/>
      <c r="JV85" s="4"/>
      <c r="JW85" s="4"/>
      <c r="JX85" s="4"/>
      <c r="JY85" s="4">
        <v>17.110116666666698</v>
      </c>
      <c r="JZ85" s="4">
        <v>454811.79332042602</v>
      </c>
      <c r="KA85" s="4">
        <v>17.008299999999998</v>
      </c>
      <c r="KB85" s="4">
        <v>1370.3724999999999</v>
      </c>
      <c r="KC85" s="4">
        <v>3.0130540151463098E-3</v>
      </c>
      <c r="KD85" s="4">
        <v>4.3102996999395602</v>
      </c>
      <c r="KE85" s="4">
        <f>IF(KD85&lt;KD$35,"LOW",IF(KD85&gt;KD$36,"HIGH",KD85))</f>
        <v>4.3102996999395602</v>
      </c>
      <c r="KF85" s="4">
        <f>(KD85/AM85)*100</f>
        <v>8.7146133344028041</v>
      </c>
      <c r="KG85" s="4" t="s">
        <v>57</v>
      </c>
      <c r="KH85" s="4">
        <f>((KF85+KF97)/KD143)*100</f>
        <v>147.41255597627659</v>
      </c>
      <c r="KI85" s="4"/>
      <c r="KJ85" s="4"/>
      <c r="KK85" s="4"/>
      <c r="KL85" s="4"/>
      <c r="KM85" s="4"/>
      <c r="KN85" s="4">
        <v>17.110116666666698</v>
      </c>
      <c r="KO85" s="4">
        <v>454811.79332042602</v>
      </c>
      <c r="KP85" s="4">
        <v>18.9615166666667</v>
      </c>
      <c r="KQ85" s="4">
        <v>1898.86968259535</v>
      </c>
      <c r="KR85" s="4">
        <v>4.1750669408379898E-3</v>
      </c>
      <c r="KS85" s="4">
        <v>2.4250746569024701</v>
      </c>
      <c r="KT85" s="4">
        <f>IF(KS85&lt;KS$35,"LOW",IF(KS85&gt;KS$36,"HIGH",KS85))</f>
        <v>2.4250746569024701</v>
      </c>
      <c r="KU85" s="4">
        <f>(KS85/AM85)*100</f>
        <v>4.9030437355112246</v>
      </c>
      <c r="KV85" s="4" t="s">
        <v>57</v>
      </c>
      <c r="KW85" s="4">
        <f>((KU85+KU97)/KS143)*100</f>
        <v>84.933895956144667</v>
      </c>
      <c r="KX85" s="4"/>
      <c r="KY85" s="4"/>
      <c r="KZ85" s="4"/>
      <c r="LA85" s="4"/>
      <c r="LB85" s="4"/>
      <c r="LC85" s="4">
        <v>17.110116666666698</v>
      </c>
      <c r="LD85" s="4">
        <v>454811.79332042602</v>
      </c>
      <c r="LE85" s="4">
        <v>19.368749999999999</v>
      </c>
      <c r="LF85" s="4">
        <v>1894.3101947883899</v>
      </c>
      <c r="LG85" s="4">
        <v>4.1650419417638201E-3</v>
      </c>
      <c r="LH85" s="4">
        <v>2.4736293715676299</v>
      </c>
      <c r="LI85" s="4">
        <f>IF(LH85&lt;LH$35,"LOW",IF(LH85&gt;LH$36,"HIGH",LH85))</f>
        <v>2.4736293715676299</v>
      </c>
      <c r="LJ85" s="4">
        <f>(LH85/AM85)*100</f>
        <v>5.0012122141149415</v>
      </c>
      <c r="LK85" s="4" t="s">
        <v>57</v>
      </c>
      <c r="LL85" s="4">
        <f>((LJ85+LJ97)/LH143)*100</f>
        <v>65.364611671945156</v>
      </c>
      <c r="LM85" s="4"/>
      <c r="LN85" s="4"/>
      <c r="LO85" s="4"/>
      <c r="LP85" s="4"/>
      <c r="LQ85" s="4"/>
      <c r="LR85" s="4">
        <v>17.110116666666698</v>
      </c>
      <c r="LS85" s="4">
        <v>454811.79332042602</v>
      </c>
    </row>
    <row r="86" spans="1:331" x14ac:dyDescent="0.2">
      <c r="A86" s="2"/>
      <c r="B86" s="2"/>
      <c r="C86" s="2" t="s">
        <v>77</v>
      </c>
      <c r="D86" s="2" t="s">
        <v>114</v>
      </c>
      <c r="E86" s="2" t="s">
        <v>106</v>
      </c>
      <c r="F86" s="2" t="s">
        <v>57</v>
      </c>
      <c r="G86" s="4">
        <v>4.0397666666666696</v>
      </c>
      <c r="H86" s="4">
        <v>4271.6326678364103</v>
      </c>
      <c r="I86" s="4">
        <v>9.2981596125825197E-3</v>
      </c>
      <c r="J86" s="4">
        <f>(I86/I$136)*100</f>
        <v>11.639103291173141</v>
      </c>
      <c r="K86" s="4">
        <f>(I86/I$143)*100</f>
        <v>11.795598934925211</v>
      </c>
      <c r="L86" s="4">
        <v>4.9283999999999999</v>
      </c>
      <c r="M86" s="4">
        <v>459406.25304559502</v>
      </c>
      <c r="N86" s="4">
        <v>6.6255166666666696</v>
      </c>
      <c r="O86" s="4">
        <v>82381.037500000195</v>
      </c>
      <c r="P86" s="4">
        <v>0.19659734088736799</v>
      </c>
      <c r="Q86" s="4">
        <f>(P86/P$136)*100</f>
        <v>32.02425356913394</v>
      </c>
      <c r="R86" s="4">
        <f>(P86/P$143)*100</f>
        <v>34.150155597450649</v>
      </c>
      <c r="S86" s="4">
        <v>10.018933333333299</v>
      </c>
      <c r="T86" s="4">
        <v>419034.34262214601</v>
      </c>
      <c r="U86" s="4">
        <v>10.1115833333333</v>
      </c>
      <c r="V86" s="4">
        <v>133194.50221688699</v>
      </c>
      <c r="W86" s="4">
        <v>0.31786058723351801</v>
      </c>
      <c r="X86" s="4">
        <f>(W86/W$136)*100</f>
        <v>52.782603978380529</v>
      </c>
      <c r="Y86" s="4">
        <f>(W86/W$143)*100</f>
        <v>55.493211127184317</v>
      </c>
      <c r="Z86" s="4">
        <v>10.018933333333299</v>
      </c>
      <c r="AA86" s="4">
        <v>419034.34262214601</v>
      </c>
      <c r="AB86" s="4">
        <v>12.298216666666701</v>
      </c>
      <c r="AC86" s="4">
        <v>144866.12644756801</v>
      </c>
      <c r="AD86" s="4">
        <v>0.34571420934392899</v>
      </c>
      <c r="AE86" s="4">
        <f>(AD86/AD$136)*100</f>
        <v>55.543619196157415</v>
      </c>
      <c r="AF86" s="4">
        <f>(AD86/AD$143)*100</f>
        <v>60.020111596353296</v>
      </c>
      <c r="AG86" s="4">
        <v>10.018933333333299</v>
      </c>
      <c r="AH86" s="4">
        <v>419034.34262214601</v>
      </c>
      <c r="AI86" s="4">
        <v>12.694466666666701</v>
      </c>
      <c r="AJ86" s="4">
        <v>120599.314814716</v>
      </c>
      <c r="AK86" s="4">
        <v>0.29259248634987201</v>
      </c>
      <c r="AL86" s="4">
        <f>(AK86/AK$136)*100</f>
        <v>51.841720284903573</v>
      </c>
      <c r="AM86" s="4">
        <f>(AK86/AK$143)*100</f>
        <v>54.333480568494544</v>
      </c>
      <c r="AN86" s="4">
        <v>14.43275</v>
      </c>
      <c r="AO86" s="4">
        <v>412175.02308144502</v>
      </c>
      <c r="AP86" s="4">
        <v>14.3761833333333</v>
      </c>
      <c r="AQ86" s="4">
        <v>142795.612358068</v>
      </c>
      <c r="AR86" s="4">
        <v>0.34644411806062297</v>
      </c>
      <c r="AS86" s="4">
        <f>(AR86/AR$136)*100</f>
        <v>65.722783630204759</v>
      </c>
      <c r="AT86" s="4">
        <f>(AR86/AR$143)*100</f>
        <v>73.768342518737597</v>
      </c>
      <c r="AU86" s="4">
        <v>14.43275</v>
      </c>
      <c r="AV86" s="4">
        <v>412175.02308144502</v>
      </c>
      <c r="AW86" s="4">
        <v>4.9581</v>
      </c>
      <c r="AX86" s="4">
        <v>15032.611899674999</v>
      </c>
      <c r="AY86" s="4">
        <v>3.2721826923376801E-2</v>
      </c>
      <c r="AZ86" s="4">
        <v>35.1321823766026</v>
      </c>
      <c r="BA86" s="4">
        <f>IF(AZ86&lt;AZ$35,"LOW",IF(AZ86&gt;AZ$36,"HIGH",AZ86))</f>
        <v>35.1321823766026</v>
      </c>
      <c r="BB86" s="4">
        <f>(AZ86/R86)*100</f>
        <v>102.87561436242845</v>
      </c>
      <c r="BC86" s="4">
        <f>(AZ86/Y86)*100</f>
        <v>63.30897358973067</v>
      </c>
      <c r="BD86" s="4" t="s">
        <v>57</v>
      </c>
      <c r="BE86" s="4"/>
      <c r="BF86" s="4"/>
      <c r="BG86" s="4"/>
      <c r="BH86" s="4"/>
      <c r="BI86" s="4"/>
      <c r="BJ86" s="4"/>
      <c r="BK86" s="4">
        <v>4.9283999999999999</v>
      </c>
      <c r="BL86" s="4">
        <v>459406.25304559502</v>
      </c>
      <c r="BM86" s="4">
        <v>6.0101000000000004</v>
      </c>
      <c r="BN86" s="4">
        <v>10498.4942896841</v>
      </c>
      <c r="BO86" s="4">
        <v>2.2852310389954899E-2</v>
      </c>
      <c r="BP86" s="4">
        <v>40.880663613979102</v>
      </c>
      <c r="BQ86" s="4">
        <f>IF(BP86&lt;BP$35,"LOW",IF(BP86&gt;BP$36,"HIGH",BP86))</f>
        <v>40.880663613979102</v>
      </c>
      <c r="BR86" s="4">
        <f>(BP86/R86)*100</f>
        <v>119.70857203658215</v>
      </c>
      <c r="BS86" s="4">
        <f>(BP86/Y86)*100</f>
        <v>73.667864561459837</v>
      </c>
      <c r="BT86" s="4" t="s">
        <v>57</v>
      </c>
      <c r="BU86" s="4">
        <f>((BR86+BR97)/BP143)*100</f>
        <v>1544.9671270017768</v>
      </c>
      <c r="BV86" s="4"/>
      <c r="BW86" s="4"/>
      <c r="BX86" s="4"/>
      <c r="BY86" s="4"/>
      <c r="BZ86" s="4"/>
      <c r="CA86" s="4">
        <v>4.9283999999999999</v>
      </c>
      <c r="CB86" s="4">
        <v>459406.25304559502</v>
      </c>
      <c r="CC86" s="4">
        <v>6.1586166666666697</v>
      </c>
      <c r="CD86" s="4">
        <v>5978.9653497693398</v>
      </c>
      <c r="CE86" s="4">
        <v>1.3014549345230501E-2</v>
      </c>
      <c r="CF86" s="4">
        <v>25.8107565769382</v>
      </c>
      <c r="CG86" s="4">
        <f>IF(CF86&lt;CF$35,"LOW",IF(CF86&gt;CF$36,"HIGH",CF86))</f>
        <v>25.8107565769382</v>
      </c>
      <c r="CH86" s="4">
        <f>(CF86/R86)*100</f>
        <v>75.580201979709301</v>
      </c>
      <c r="CI86" s="4">
        <f>(CF86/Y86)*100</f>
        <v>46.511557094403486</v>
      </c>
      <c r="CJ86" s="4" t="s">
        <v>57</v>
      </c>
      <c r="CK86" s="4"/>
      <c r="CL86" s="4"/>
      <c r="CM86" s="4"/>
      <c r="CN86" s="4"/>
      <c r="CO86" s="4"/>
      <c r="CP86" s="4"/>
      <c r="CQ86" s="4">
        <v>4.9283999999999999</v>
      </c>
      <c r="CR86" s="4">
        <v>459406.25304559502</v>
      </c>
      <c r="CS86" s="4">
        <v>7.40316666666667</v>
      </c>
      <c r="CT86" s="4">
        <v>2074.0064251210001</v>
      </c>
      <c r="CU86" s="4">
        <v>8.4853294467101392E-3</v>
      </c>
      <c r="CV86" s="4">
        <v>7.6495722568919202</v>
      </c>
      <c r="CW86" s="4">
        <f>IF(CV86&lt;CV$35,"LOW",IF(CV86&gt;CV$36,"HIGH",CV86))</f>
        <v>7.6495722568919202</v>
      </c>
      <c r="CX86" s="4">
        <f>(CV86/R86)*100</f>
        <v>22.39981670087316</v>
      </c>
      <c r="CY86" s="4">
        <f>(CV86/Y86)*100</f>
        <v>13.784699247913307</v>
      </c>
      <c r="CZ86" s="4" t="s">
        <v>57</v>
      </c>
      <c r="DA86" s="4"/>
      <c r="DB86" s="4"/>
      <c r="DC86" s="4"/>
      <c r="DD86" s="4"/>
      <c r="DE86" s="4"/>
      <c r="DF86" s="4"/>
      <c r="DG86" s="4">
        <v>7.6346166666666697</v>
      </c>
      <c r="DH86" s="4">
        <v>244422.61648722601</v>
      </c>
      <c r="DI86" s="4">
        <v>7.6855333333333302</v>
      </c>
      <c r="DJ86" s="4">
        <v>8014.4532077809899</v>
      </c>
      <c r="DK86" s="4">
        <v>3.2789327448345298E-2</v>
      </c>
      <c r="DL86" s="4">
        <v>35.057730123463799</v>
      </c>
      <c r="DM86" s="4">
        <f>IF(DL86&lt;DL$35,"LOW",IF(DL86&gt;DL$36,"HIGH",DL86))</f>
        <v>35.057730123463799</v>
      </c>
      <c r="DN86" s="4">
        <f>(DL86/R86)*100</f>
        <v>102.65759997322208</v>
      </c>
      <c r="DO86" s="4">
        <f>(DL86/Y86)*100</f>
        <v>63.174808974588522</v>
      </c>
      <c r="DP86" s="4" t="s">
        <v>57</v>
      </c>
      <c r="DQ86" s="4"/>
      <c r="DR86" s="4"/>
      <c r="DS86" s="4"/>
      <c r="DT86" s="4"/>
      <c r="DU86" s="4"/>
      <c r="DV86" s="4"/>
      <c r="DW86" s="4">
        <v>7.6346166666666697</v>
      </c>
      <c r="DX86" s="4">
        <v>244422.61648722601</v>
      </c>
      <c r="DY86" s="4">
        <v>8.5233833333333298</v>
      </c>
      <c r="DZ86" s="4">
        <v>8741.3359778529502</v>
      </c>
      <c r="EA86" s="4">
        <v>3.5763204336329402E-2</v>
      </c>
      <c r="EB86" s="4">
        <v>33.3751512499488</v>
      </c>
      <c r="EC86" s="4">
        <f>IF(EB86&lt;EB$35,"LOW",IF(EB86&gt;EB$36,"HIGH",EB86))</f>
        <v>33.3751512499488</v>
      </c>
      <c r="ED86" s="4">
        <f>(EB86/Y86)*100</f>
        <v>60.142764442765142</v>
      </c>
      <c r="EE86" s="4" t="s">
        <v>57</v>
      </c>
      <c r="EF86" s="4"/>
      <c r="EG86" s="4"/>
      <c r="EH86" s="4"/>
      <c r="EI86" s="4"/>
      <c r="EJ86" s="4"/>
      <c r="EK86" s="4"/>
      <c r="EL86" s="4">
        <v>7.6346166666666697</v>
      </c>
      <c r="EM86" s="4">
        <v>244422.61648722601</v>
      </c>
      <c r="EN86" s="4">
        <v>8.7501999999999995</v>
      </c>
      <c r="EO86" s="4">
        <v>341.3365</v>
      </c>
      <c r="EP86" s="4">
        <v>8.1457881915848697E-4</v>
      </c>
      <c r="EQ86" s="4">
        <v>189.521257315696</v>
      </c>
      <c r="ER86" s="4">
        <f>IF(EQ86&lt;EQ$35,"LOW",IF(EQ86&gt;EQ$36,"HIGH",EQ86))</f>
        <v>189.521257315696</v>
      </c>
      <c r="ES86" s="4">
        <f>(EQ86/Y86)*100</f>
        <v>341.52151851752495</v>
      </c>
      <c r="ET86" s="4" t="s">
        <v>57</v>
      </c>
      <c r="EU86" s="4"/>
      <c r="EV86" s="4"/>
      <c r="EW86" s="4"/>
      <c r="EX86" s="4"/>
      <c r="EY86" s="4"/>
      <c r="EZ86" s="4"/>
      <c r="FA86" s="4">
        <v>10.018933333333299</v>
      </c>
      <c r="FB86" s="4">
        <v>419034.34262214601</v>
      </c>
      <c r="FC86" s="4">
        <v>9.8475333333333293</v>
      </c>
      <c r="FD86" s="4">
        <v>2503.9183496211399</v>
      </c>
      <c r="FE86" s="4">
        <v>5.97544901439972E-3</v>
      </c>
      <c r="FF86" s="4">
        <v>167.710399058804</v>
      </c>
      <c r="FG86" s="4">
        <f>IF(FF86&lt;FF$35,"LOW",IF(FF86&gt;FF$36,"HIGH",FF86))</f>
        <v>167.710399058804</v>
      </c>
      <c r="FH86" s="4">
        <f>(FF86/Y86)*100</f>
        <v>302.21786710887983</v>
      </c>
      <c r="FI86" s="4" t="s">
        <v>57</v>
      </c>
      <c r="FJ86" s="4"/>
      <c r="FK86" s="4"/>
      <c r="FL86" s="4"/>
      <c r="FM86" s="4"/>
      <c r="FN86" s="4"/>
      <c r="FO86" s="4"/>
      <c r="FP86" s="4">
        <v>10.018933333333299</v>
      </c>
      <c r="FQ86" s="4">
        <v>419034.34262214601</v>
      </c>
      <c r="FR86" s="4">
        <v>10.055999999999999</v>
      </c>
      <c r="FS86" s="4">
        <v>45645.776360481803</v>
      </c>
      <c r="FT86" s="4">
        <v>0.108930872049411</v>
      </c>
      <c r="FU86" s="4">
        <v>104.964884557255</v>
      </c>
      <c r="FV86" s="4">
        <f>IF(FU86&lt;FU$35,"LOW",IF(FU86&gt;FU$36,"HIGH",FU86))</f>
        <v>104.964884557255</v>
      </c>
      <c r="FW86" s="4">
        <f>(FU86/Y86)*100</f>
        <v>189.14905521810059</v>
      </c>
      <c r="FX86" s="4" t="s">
        <v>57</v>
      </c>
      <c r="FY86" s="4"/>
      <c r="FZ86" s="4"/>
      <c r="GA86" s="4"/>
      <c r="GB86" s="4"/>
      <c r="GC86" s="4"/>
      <c r="GD86" s="4"/>
      <c r="GE86" s="4">
        <v>10.018933333333299</v>
      </c>
      <c r="GF86" s="4">
        <v>419034.34262214601</v>
      </c>
      <c r="GG86" s="4">
        <v>10.139383333333299</v>
      </c>
      <c r="GH86" s="4">
        <v>3187.0116884931599</v>
      </c>
      <c r="GI86" s="4">
        <v>7.60560976589684E-3</v>
      </c>
      <c r="GJ86" s="4">
        <v>11.1826079702155</v>
      </c>
      <c r="GK86" s="4">
        <f>IF(GJ86&lt;GJ$35,"LOW",IF(GJ86&gt;GJ$36,"HIGH",GJ86))</f>
        <v>11.1826079702155</v>
      </c>
      <c r="GL86" s="4">
        <f>(GJ86/Y86)*100</f>
        <v>20.151308138550853</v>
      </c>
      <c r="GM86" s="4" t="s">
        <v>57</v>
      </c>
      <c r="GN86" s="4"/>
      <c r="GO86" s="4"/>
      <c r="GP86" s="4"/>
      <c r="GQ86" s="4"/>
      <c r="GR86" s="4"/>
      <c r="GS86" s="4"/>
      <c r="GT86" s="4">
        <v>10.018933333333299</v>
      </c>
      <c r="GU86" s="4">
        <v>419034.34262214601</v>
      </c>
      <c r="GV86" s="4">
        <v>11.97855</v>
      </c>
      <c r="GW86" s="4">
        <v>4679.5744485472096</v>
      </c>
      <c r="GX86" s="4">
        <v>1.1353367347595299E-2</v>
      </c>
      <c r="GY86" s="4">
        <v>11.7611757127184</v>
      </c>
      <c r="GZ86" s="4">
        <f>IF(GY86&lt;GY$35,"LOW",IF(GY86&gt;GY$36,"HIGH",GY86))</f>
        <v>11.7611757127184</v>
      </c>
      <c r="HA86" s="4">
        <f>(GY86/AF86)*100</f>
        <v>19.595391277867911</v>
      </c>
      <c r="HB86" s="4" t="s">
        <v>57</v>
      </c>
      <c r="HC86" s="4"/>
      <c r="HD86" s="4"/>
      <c r="HE86" s="4"/>
      <c r="HF86" s="4"/>
      <c r="HG86" s="4"/>
      <c r="HH86" s="4"/>
      <c r="HI86" s="4">
        <v>14.43275</v>
      </c>
      <c r="HJ86" s="4">
        <v>412175.02308144502</v>
      </c>
      <c r="HK86" s="4">
        <v>12.326000000000001</v>
      </c>
      <c r="HL86" s="4">
        <v>3996.9030000000598</v>
      </c>
      <c r="HM86" s="4">
        <v>9.6971014160901394E-3</v>
      </c>
      <c r="HN86" s="4">
        <v>10.4005243543247</v>
      </c>
      <c r="HO86" s="4">
        <f>IF(HN86&lt;HN$35,"LOW",IF(HN86&gt;HN$36,"HIGH",HN86))</f>
        <v>10.4005243543247</v>
      </c>
      <c r="HP86" s="4">
        <f>(HN86/AF86)*100</f>
        <v>17.328398894474255</v>
      </c>
      <c r="HQ86" s="4" t="s">
        <v>57</v>
      </c>
      <c r="HR86" s="4"/>
      <c r="HS86" s="4"/>
      <c r="HT86" s="4"/>
      <c r="HU86" s="4"/>
      <c r="HV86" s="4"/>
      <c r="HW86" s="4"/>
      <c r="HX86" s="4">
        <v>14.43275</v>
      </c>
      <c r="HY86" s="4">
        <v>412175.02308144502</v>
      </c>
      <c r="HZ86" s="4" t="s">
        <v>57</v>
      </c>
      <c r="IA86" s="4" t="s">
        <v>57</v>
      </c>
      <c r="IB86" s="4" t="s">
        <v>57</v>
      </c>
      <c r="IC86" s="4" t="s">
        <v>57</v>
      </c>
      <c r="ID86" s="4" t="s">
        <v>57</v>
      </c>
      <c r="IE86" s="4" t="s">
        <v>57</v>
      </c>
      <c r="IF86" s="4">
        <v>10.018933333333299</v>
      </c>
      <c r="IG86" s="4">
        <v>419034.34262214601</v>
      </c>
      <c r="IH86" s="4">
        <v>14.417666666666699</v>
      </c>
      <c r="II86" s="4">
        <v>3250.46980809049</v>
      </c>
      <c r="IJ86" s="4">
        <v>7.8861396884017405E-3</v>
      </c>
      <c r="IK86" s="4">
        <v>7.2747305035253103</v>
      </c>
      <c r="IL86" s="4">
        <f>IF(IK86&lt;IK$35,"LOW",IF(IK86&gt;IK$36,"HIGH",IK86))</f>
        <v>7.2747305035253103</v>
      </c>
      <c r="IM86" s="4">
        <f>(IK86/AT86)*100</f>
        <v>9.8615886641040991</v>
      </c>
      <c r="IN86" s="4" t="s">
        <v>57</v>
      </c>
      <c r="IO86" s="4"/>
      <c r="IP86" s="4"/>
      <c r="IQ86" s="4"/>
      <c r="IR86" s="4"/>
      <c r="IS86" s="4"/>
      <c r="IT86" s="4"/>
      <c r="IU86" s="4">
        <v>14.43275</v>
      </c>
      <c r="IV86" s="4">
        <v>412175.02308144502</v>
      </c>
      <c r="IW86" s="4">
        <v>14.478</v>
      </c>
      <c r="IX86" s="4">
        <v>2567.8747317711</v>
      </c>
      <c r="IY86" s="4">
        <v>6.2300590476674703E-3</v>
      </c>
      <c r="IZ86" s="4">
        <v>5.0162863731170901</v>
      </c>
      <c r="JA86" s="4">
        <f>IF(IZ86&lt;IZ$35,"LOW",IF(IZ86&gt;IZ$36,"HIGH",IZ86))</f>
        <v>5.0162863731170901</v>
      </c>
      <c r="JB86" s="4">
        <f>(IZ86/AT86)*100</f>
        <v>6.8000529791528441</v>
      </c>
      <c r="JC86" s="4" t="s">
        <v>57</v>
      </c>
      <c r="JD86" s="4"/>
      <c r="JE86" s="4"/>
      <c r="JF86" s="4"/>
      <c r="JG86" s="4"/>
      <c r="JH86" s="4"/>
      <c r="JI86" s="4"/>
      <c r="JJ86" s="4">
        <v>14.43275</v>
      </c>
      <c r="JK86" s="4">
        <v>412175.02308144502</v>
      </c>
      <c r="JL86" s="4">
        <v>16.484000000000002</v>
      </c>
      <c r="JM86" s="4">
        <v>4808.1905000000597</v>
      </c>
      <c r="JN86" s="4">
        <v>1.21346749109883E-2</v>
      </c>
      <c r="JO86" s="4">
        <v>5.6285928449132498</v>
      </c>
      <c r="JP86" s="4">
        <f>IF(JO86&lt;JO$35,"LOW",IF(JO86&gt;JO$36,"HIGH",JO86))</f>
        <v>5.6285928449132498</v>
      </c>
      <c r="JQ86" s="4">
        <f>(JO86/AM86)*100</f>
        <v>10.359345261928626</v>
      </c>
      <c r="JR86" s="4" t="s">
        <v>57</v>
      </c>
      <c r="JS86" s="4"/>
      <c r="JT86" s="4"/>
      <c r="JU86" s="4"/>
      <c r="JV86" s="4"/>
      <c r="JW86" s="4"/>
      <c r="JX86" s="4"/>
      <c r="JY86" s="4">
        <v>17.109933333333299</v>
      </c>
      <c r="JZ86" s="4">
        <v>396235.62520377903</v>
      </c>
      <c r="KA86" s="4">
        <v>17.004349999999999</v>
      </c>
      <c r="KB86" s="4">
        <v>1613.1455000000001</v>
      </c>
      <c r="KC86" s="4">
        <v>4.0711773434566499E-3</v>
      </c>
      <c r="KD86" s="4">
        <v>5.6779374957869502</v>
      </c>
      <c r="KE86" s="4">
        <f>IF(KD86&lt;KD$35,"LOW",IF(KD86&gt;KD$36,"HIGH",KD86))</f>
        <v>5.6779374957869502</v>
      </c>
      <c r="KF86" s="4">
        <f>(KD86/AM86)*100</f>
        <v>10.450163391666321</v>
      </c>
      <c r="KG86" s="4" t="s">
        <v>57</v>
      </c>
      <c r="KH86" s="4"/>
      <c r="KI86" s="4"/>
      <c r="KJ86" s="4"/>
      <c r="KK86" s="4"/>
      <c r="KL86" s="4"/>
      <c r="KM86" s="4"/>
      <c r="KN86" s="4">
        <v>17.109933333333299</v>
      </c>
      <c r="KO86" s="4">
        <v>396235.62520377903</v>
      </c>
      <c r="KP86" s="4">
        <v>18.9575666666667</v>
      </c>
      <c r="KQ86" s="4">
        <v>2333.1116976727399</v>
      </c>
      <c r="KR86" s="4">
        <v>5.8881926542391303E-3</v>
      </c>
      <c r="KS86" s="4">
        <v>3.7657374614199002</v>
      </c>
      <c r="KT86" s="4">
        <f>IF(KS86&lt;KS$35,"LOW",IF(KS86&gt;KS$36,"HIGH",KS86))</f>
        <v>3.7657374614199002</v>
      </c>
      <c r="KU86" s="4">
        <f>(KS86/AM86)*100</f>
        <v>6.9307863623290054</v>
      </c>
      <c r="KV86" s="4" t="s">
        <v>57</v>
      </c>
      <c r="KW86" s="4"/>
      <c r="KX86" s="4"/>
      <c r="KY86" s="4"/>
      <c r="KZ86" s="4"/>
      <c r="LA86" s="4"/>
      <c r="LB86" s="4"/>
      <c r="LC86" s="4">
        <v>17.109933333333299</v>
      </c>
      <c r="LD86" s="4">
        <v>396235.62520377903</v>
      </c>
      <c r="LE86" s="4">
        <v>19.364799999999999</v>
      </c>
      <c r="LF86" s="4">
        <v>2136.82150000001</v>
      </c>
      <c r="LG86" s="4">
        <v>5.39280509898894E-3</v>
      </c>
      <c r="LH86" s="4">
        <v>3.4829550136318499</v>
      </c>
      <c r="LI86" s="4">
        <f>IF(LH86&lt;LH$35,"LOW",IF(LH86&gt;LH$36,"HIGH",LH86))</f>
        <v>3.4829550136318499</v>
      </c>
      <c r="LJ86" s="4">
        <f>(LH86/AM86)*100</f>
        <v>6.4103292798279767</v>
      </c>
      <c r="LK86" s="4" t="s">
        <v>57</v>
      </c>
      <c r="LL86" s="4"/>
      <c r="LM86" s="4"/>
      <c r="LN86" s="4"/>
      <c r="LO86" s="4"/>
      <c r="LP86" s="4"/>
      <c r="LQ86" s="4"/>
      <c r="LR86" s="4">
        <v>17.109933333333299</v>
      </c>
      <c r="LS86" s="4">
        <v>396235.62520377903</v>
      </c>
    </row>
    <row r="87" spans="1:331" x14ac:dyDescent="0.2">
      <c r="A87" s="2"/>
      <c r="B87" s="2"/>
      <c r="C87" s="2" t="s">
        <v>189</v>
      </c>
      <c r="D87" s="2" t="s">
        <v>9</v>
      </c>
      <c r="E87" s="2" t="s">
        <v>106</v>
      </c>
      <c r="F87" s="2" t="s">
        <v>57</v>
      </c>
      <c r="G87" s="4">
        <v>4.0348499999999996</v>
      </c>
      <c r="H87" s="4">
        <v>2479.1579999999899</v>
      </c>
      <c r="I87" s="4">
        <v>6.8347913934399401E-3</v>
      </c>
      <c r="J87" s="4">
        <f>(I87/I$136)*100</f>
        <v>8.5555471530321245</v>
      </c>
      <c r="K87" s="4">
        <f>(I87/I$143)*100</f>
        <v>8.6705822915535222</v>
      </c>
      <c r="L87" s="4">
        <v>4.9210000000000003</v>
      </c>
      <c r="M87" s="4">
        <v>362726.213177406</v>
      </c>
      <c r="N87" s="4">
        <v>6.6208999999999998</v>
      </c>
      <c r="O87" s="4">
        <v>67985.628500000297</v>
      </c>
      <c r="P87" s="4">
        <v>0.18888450804902901</v>
      </c>
      <c r="Q87" s="4">
        <f>(P87/P$136)*100</f>
        <v>30.767890113573177</v>
      </c>
      <c r="R87" s="4">
        <f>(P87/P$143)*100</f>
        <v>32.810389554138276</v>
      </c>
      <c r="S87" s="4">
        <v>10.014333333333299</v>
      </c>
      <c r="T87" s="4">
        <v>359932.26338262297</v>
      </c>
      <c r="U87" s="4">
        <v>10.1069833333333</v>
      </c>
      <c r="V87" s="4">
        <v>116515.362019373</v>
      </c>
      <c r="W87" s="4">
        <v>0.32371469266013603</v>
      </c>
      <c r="X87" s="4">
        <f>(W87/W$136)*100</f>
        <v>53.754712320185938</v>
      </c>
      <c r="Y87" s="4">
        <f>(W87/W$143)*100</f>
        <v>56.515241292130334</v>
      </c>
      <c r="Z87" s="4">
        <v>10.014333333333299</v>
      </c>
      <c r="AA87" s="4">
        <v>359932.26338262297</v>
      </c>
      <c r="AB87" s="4">
        <v>12.2936</v>
      </c>
      <c r="AC87" s="4">
        <v>122706.5385</v>
      </c>
      <c r="AD87" s="4">
        <v>0.34091564158992299</v>
      </c>
      <c r="AE87" s="4">
        <f>(AD87/AD$136)*100</f>
        <v>54.772665001010878</v>
      </c>
      <c r="AF87" s="4">
        <f>(AD87/AD$143)*100</f>
        <v>59.18702298063031</v>
      </c>
      <c r="AG87" s="4">
        <v>10.014333333333299</v>
      </c>
      <c r="AH87" s="4">
        <v>359932.26338262297</v>
      </c>
      <c r="AI87" s="4">
        <v>12.68695</v>
      </c>
      <c r="AJ87" s="4">
        <v>102407.25686578</v>
      </c>
      <c r="AK87" s="4">
        <v>0.29016271423578899</v>
      </c>
      <c r="AL87" s="4">
        <f>(AK87/AK$136)*100</f>
        <v>51.411211737449861</v>
      </c>
      <c r="AM87" s="4">
        <f>(AK87/AK$143)*100</f>
        <v>53.88227972737473</v>
      </c>
      <c r="AN87" s="4">
        <v>14.429</v>
      </c>
      <c r="AO87" s="4">
        <v>352930.44847437902</v>
      </c>
      <c r="AP87" s="4">
        <v>14.3724333333333</v>
      </c>
      <c r="AQ87" s="4">
        <v>119103.576219379</v>
      </c>
      <c r="AR87" s="4">
        <v>0.33747039036793602</v>
      </c>
      <c r="AS87" s="4">
        <f>(AR87/AR$136)*100</f>
        <v>64.02040701949943</v>
      </c>
      <c r="AT87" s="4">
        <f>(AR87/AR$143)*100</f>
        <v>71.857566772825891</v>
      </c>
      <c r="AU87" s="4">
        <v>14.429</v>
      </c>
      <c r="AV87" s="4">
        <v>352930.44847437902</v>
      </c>
      <c r="AW87" s="4">
        <v>4.9531666666666698</v>
      </c>
      <c r="AX87" s="4">
        <v>11483.2350764325</v>
      </c>
      <c r="AY87" s="4">
        <v>3.1658134039560401E-2</v>
      </c>
      <c r="AZ87" s="4">
        <v>33.913045982742098</v>
      </c>
      <c r="BA87" s="4">
        <f>IF(AZ87&lt;AZ$35,"LOW",IF(AZ87&gt;AZ$36,"HIGH",AZ87))</f>
        <v>33.913045982742098</v>
      </c>
      <c r="BB87" s="4">
        <f>(AZ87/R87)*100</f>
        <v>103.36069288901433</v>
      </c>
      <c r="BC87" s="4">
        <f>(AZ87/Y87)*100</f>
        <v>60.006902929855208</v>
      </c>
      <c r="BD87" s="4" t="s">
        <v>57</v>
      </c>
      <c r="BE87" s="4"/>
      <c r="BF87" s="4"/>
      <c r="BG87" s="4"/>
      <c r="BH87" s="4"/>
      <c r="BI87" s="4"/>
      <c r="BJ87" s="4"/>
      <c r="BK87" s="4">
        <v>4.9210000000000003</v>
      </c>
      <c r="BL87" s="4">
        <v>362726.213177406</v>
      </c>
      <c r="BM87" s="4">
        <v>6.0076499999999999</v>
      </c>
      <c r="BN87" s="4">
        <v>8215.8041636693306</v>
      </c>
      <c r="BO87" s="4">
        <v>2.2650152829321601E-2</v>
      </c>
      <c r="BP87" s="4">
        <v>40.498556165932797</v>
      </c>
      <c r="BQ87" s="4">
        <f>IF(BP87&lt;BP$35,"LOW",IF(BP87&gt;BP$36,"HIGH",BP87))</f>
        <v>40.498556165932797</v>
      </c>
      <c r="BR87" s="4">
        <f>(BP87/R87)*100</f>
        <v>123.43211012203552</v>
      </c>
      <c r="BS87" s="4">
        <f>(BP87/Y87)*100</f>
        <v>71.659529783467747</v>
      </c>
      <c r="BT87" s="4" t="s">
        <v>57</v>
      </c>
      <c r="BU87" s="4">
        <f>(BR87/BP143)*100</f>
        <v>1593.0233675891809</v>
      </c>
      <c r="BV87" s="4"/>
      <c r="BW87" s="4"/>
      <c r="BX87" s="4"/>
      <c r="BY87" s="4"/>
      <c r="BZ87" s="4"/>
      <c r="CA87" s="4">
        <v>4.9210000000000003</v>
      </c>
      <c r="CB87" s="4">
        <v>362726.213177406</v>
      </c>
      <c r="CC87" s="4">
        <v>6.1536833333333298</v>
      </c>
      <c r="CD87" s="4">
        <v>4722.5711081443396</v>
      </c>
      <c r="CE87" s="4">
        <v>1.3019657627651501E-2</v>
      </c>
      <c r="CF87" s="4">
        <v>25.8208492152046</v>
      </c>
      <c r="CG87" s="4">
        <f>IF(CF87&lt;CF$35,"LOW",IF(CF87&gt;CF$36,"HIGH",CF87))</f>
        <v>25.8208492152046</v>
      </c>
      <c r="CH87" s="4">
        <f>(CF87/R87)*100</f>
        <v>78.697173566315954</v>
      </c>
      <c r="CI87" s="4">
        <f>(CF87/Y87)*100</f>
        <v>45.688293325574307</v>
      </c>
      <c r="CJ87" s="4" t="s">
        <v>57</v>
      </c>
      <c r="CK87" s="4"/>
      <c r="CL87" s="4"/>
      <c r="CM87" s="4"/>
      <c r="CN87" s="4"/>
      <c r="CO87" s="4"/>
      <c r="CP87" s="4"/>
      <c r="CQ87" s="4">
        <v>4.9210000000000003</v>
      </c>
      <c r="CR87" s="4">
        <v>362726.213177406</v>
      </c>
      <c r="CS87" s="4">
        <v>7.3985666666666701</v>
      </c>
      <c r="CT87" s="4">
        <v>1799.84695592035</v>
      </c>
      <c r="CU87" s="4">
        <v>8.7201784539280604E-3</v>
      </c>
      <c r="CV87" s="4">
        <v>7.8653229523321802</v>
      </c>
      <c r="CW87" s="4">
        <f>IF(CV87&lt;CV$35,"LOW",IF(CV87&gt;CV$36,"HIGH",CV87))</f>
        <v>7.8653229523321802</v>
      </c>
      <c r="CX87" s="4">
        <f>(CV87/R87)*100</f>
        <v>23.972049887899459</v>
      </c>
      <c r="CY87" s="4">
        <f>(CV87/Y87)*100</f>
        <v>13.917171319637301</v>
      </c>
      <c r="CZ87" s="4" t="s">
        <v>57</v>
      </c>
      <c r="DA87" s="4"/>
      <c r="DB87" s="4"/>
      <c r="DC87" s="4"/>
      <c r="DD87" s="4"/>
      <c r="DE87" s="4"/>
      <c r="DF87" s="4"/>
      <c r="DG87" s="4">
        <v>7.6300166666666698</v>
      </c>
      <c r="DH87" s="4">
        <v>206400.24346171401</v>
      </c>
      <c r="DI87" s="4">
        <v>7.6809333333333303</v>
      </c>
      <c r="DJ87" s="4">
        <v>6539.4445317916297</v>
      </c>
      <c r="DK87" s="4">
        <v>3.16833179172323E-2</v>
      </c>
      <c r="DL87" s="4">
        <v>33.789738098622699</v>
      </c>
      <c r="DM87" s="4">
        <f>IF(DL87&lt;DL$35,"LOW",IF(DL87&gt;DL$36,"HIGH",DL87))</f>
        <v>33.789738098622699</v>
      </c>
      <c r="DN87" s="4">
        <f>(DL87/R87)*100</f>
        <v>102.98487326055201</v>
      </c>
      <c r="DO87" s="4">
        <f>(DL87/Y87)*100</f>
        <v>59.788717744230659</v>
      </c>
      <c r="DP87" s="4" t="s">
        <v>57</v>
      </c>
      <c r="DQ87" s="4"/>
      <c r="DR87" s="4"/>
      <c r="DS87" s="4"/>
      <c r="DT87" s="4"/>
      <c r="DU87" s="4"/>
      <c r="DV87" s="4"/>
      <c r="DW87" s="4">
        <v>7.6300166666666698</v>
      </c>
      <c r="DX87" s="4">
        <v>206400.24346171401</v>
      </c>
      <c r="DY87" s="4">
        <v>8.5187666666666697</v>
      </c>
      <c r="DZ87" s="4">
        <v>7517.5545754147897</v>
      </c>
      <c r="EA87" s="4">
        <v>3.6422217577515799E-2</v>
      </c>
      <c r="EB87" s="4">
        <v>34.028783693523003</v>
      </c>
      <c r="EC87" s="4">
        <f>IF(EB87&lt;EB$35,"LOW",IF(EB87&gt;EB$36,"HIGH",EB87))</f>
        <v>34.028783693523003</v>
      </c>
      <c r="ED87" s="4">
        <f>(EB87/Y87)*100</f>
        <v>60.211693191976977</v>
      </c>
      <c r="EE87" s="4" t="s">
        <v>57</v>
      </c>
      <c r="EF87" s="4"/>
      <c r="EG87" s="4"/>
      <c r="EH87" s="4"/>
      <c r="EI87" s="4"/>
      <c r="EJ87" s="4"/>
      <c r="EK87" s="4"/>
      <c r="EL87" s="4">
        <v>7.6300166666666698</v>
      </c>
      <c r="EM87" s="4">
        <v>206400.24346171401</v>
      </c>
      <c r="EN87" s="4">
        <v>8.6761499999999998</v>
      </c>
      <c r="EO87" s="4">
        <v>969.85756760374704</v>
      </c>
      <c r="EP87" s="4">
        <v>2.6945557991636601E-3</v>
      </c>
      <c r="EQ87" s="4">
        <v>411.43325199686001</v>
      </c>
      <c r="ER87" s="4">
        <f>IF(EQ87&lt;EQ$35,"LOW",IF(EQ87&gt;EQ$36,"HIGH",EQ87))</f>
        <v>411.43325199686001</v>
      </c>
      <c r="ES87" s="4">
        <f>(EQ87/Y87)*100</f>
        <v>728.00406154180484</v>
      </c>
      <c r="ET87" s="4" t="s">
        <v>57</v>
      </c>
      <c r="EU87" s="4"/>
      <c r="EV87" s="4"/>
      <c r="EW87" s="4"/>
      <c r="EX87" s="4"/>
      <c r="EY87" s="4"/>
      <c r="EZ87" s="4"/>
      <c r="FA87" s="4">
        <v>10.014333333333299</v>
      </c>
      <c r="FB87" s="4">
        <v>359932.26338262297</v>
      </c>
      <c r="FC87" s="4">
        <v>9.84755</v>
      </c>
      <c r="FD87" s="4">
        <v>2443.47774364119</v>
      </c>
      <c r="FE87" s="4">
        <v>6.78871552296404E-3</v>
      </c>
      <c r="FF87" s="4">
        <v>192.219603196734</v>
      </c>
      <c r="FG87" s="4">
        <f>IF(FF87&lt;FF$35,"LOW",IF(FF87&gt;FF$36,"HIGH",FF87))</f>
        <v>192.219603196734</v>
      </c>
      <c r="FH87" s="4">
        <f>(FF87/Y87)*100</f>
        <v>340.11993720975283</v>
      </c>
      <c r="FI87" s="4" t="s">
        <v>57</v>
      </c>
      <c r="FJ87" s="4"/>
      <c r="FK87" s="4"/>
      <c r="FL87" s="4"/>
      <c r="FM87" s="4"/>
      <c r="FN87" s="4"/>
      <c r="FO87" s="4"/>
      <c r="FP87" s="4">
        <v>10.014333333333299</v>
      </c>
      <c r="FQ87" s="4">
        <v>359932.26338262297</v>
      </c>
      <c r="FR87" s="4">
        <v>10.0513833333333</v>
      </c>
      <c r="FS87" s="4">
        <v>36797.5401810443</v>
      </c>
      <c r="FT87" s="4">
        <v>0.10223462557988899</v>
      </c>
      <c r="FU87" s="4">
        <v>98.530603256059294</v>
      </c>
      <c r="FV87" s="4">
        <f>IF(FU87&lt;FU$35,"LOW",IF(FU87&gt;FU$36,"HIGH",FU87))</f>
        <v>98.530603256059294</v>
      </c>
      <c r="FW87" s="4">
        <f>(FU87/Y87)*100</f>
        <v>174.34341781670767</v>
      </c>
      <c r="FX87" s="4" t="s">
        <v>57</v>
      </c>
      <c r="FY87" s="4"/>
      <c r="FZ87" s="4"/>
      <c r="GA87" s="4"/>
      <c r="GB87" s="4"/>
      <c r="GC87" s="4"/>
      <c r="GD87" s="4"/>
      <c r="GE87" s="4">
        <v>10.014333333333299</v>
      </c>
      <c r="GF87" s="4">
        <v>359932.26338262297</v>
      </c>
      <c r="GG87" s="4">
        <v>10.1347666666667</v>
      </c>
      <c r="GH87" s="4">
        <v>2602.3145</v>
      </c>
      <c r="GI87" s="4">
        <v>7.2300117681688199E-3</v>
      </c>
      <c r="GJ87" s="4">
        <v>10.641163673020801</v>
      </c>
      <c r="GK87" s="4">
        <f>IF(GJ87&lt;GJ$35,"LOW",IF(GJ87&gt;GJ$36,"HIGH",GJ87))</f>
        <v>10.641163673020801</v>
      </c>
      <c r="GL87" s="4">
        <f>(GJ87/Y87)*100</f>
        <v>18.828838787073472</v>
      </c>
      <c r="GM87" s="4" t="s">
        <v>57</v>
      </c>
      <c r="GN87" s="4"/>
      <c r="GO87" s="4"/>
      <c r="GP87" s="4"/>
      <c r="GQ87" s="4"/>
      <c r="GR87" s="4"/>
      <c r="GS87" s="4"/>
      <c r="GT87" s="4">
        <v>10.014333333333299</v>
      </c>
      <c r="GU87" s="4">
        <v>359932.26338262297</v>
      </c>
      <c r="GV87" s="4">
        <v>11.978583333333299</v>
      </c>
      <c r="GW87" s="4">
        <v>4094.62141802212</v>
      </c>
      <c r="GX87" s="4">
        <v>1.1601779998642901E-2</v>
      </c>
      <c r="GY87" s="4">
        <v>12.0492572715196</v>
      </c>
      <c r="GZ87" s="4">
        <f>IF(GY87&lt;GY$35,"LOW",IF(GY87&gt;GY$36,"HIGH",GY87))</f>
        <v>12.0492572715196</v>
      </c>
      <c r="HA87" s="4">
        <f>(GY87/AF87)*100</f>
        <v>20.35793771121563</v>
      </c>
      <c r="HB87" s="4" t="s">
        <v>57</v>
      </c>
      <c r="HC87" s="4"/>
      <c r="HD87" s="4"/>
      <c r="HE87" s="4"/>
      <c r="HF87" s="4"/>
      <c r="HG87" s="4"/>
      <c r="HH87" s="4"/>
      <c r="HI87" s="4">
        <v>14.429</v>
      </c>
      <c r="HJ87" s="4">
        <v>352930.44847437902</v>
      </c>
      <c r="HK87" s="4">
        <v>12.326033333333299</v>
      </c>
      <c r="HL87" s="4">
        <v>3331.6990000000201</v>
      </c>
      <c r="HM87" s="4">
        <v>9.4401007745351598E-3</v>
      </c>
      <c r="HN87" s="4">
        <v>10.1467271885278</v>
      </c>
      <c r="HO87" s="4">
        <f>IF(HN87&lt;HN$35,"LOW",IF(HN87&gt;HN$36,"HIGH",HN87))</f>
        <v>10.1467271885278</v>
      </c>
      <c r="HP87" s="4">
        <f>(HN87/AF87)*100</f>
        <v>17.143499837537771</v>
      </c>
      <c r="HQ87" s="4" t="s">
        <v>57</v>
      </c>
      <c r="HR87" s="4"/>
      <c r="HS87" s="4"/>
      <c r="HT87" s="4"/>
      <c r="HU87" s="4"/>
      <c r="HV87" s="4"/>
      <c r="HW87" s="4"/>
      <c r="HX87" s="4">
        <v>14.429</v>
      </c>
      <c r="HY87" s="4">
        <v>352930.44847437902</v>
      </c>
      <c r="HZ87" s="4" t="s">
        <v>57</v>
      </c>
      <c r="IA87" s="4" t="s">
        <v>57</v>
      </c>
      <c r="IB87" s="4" t="s">
        <v>57</v>
      </c>
      <c r="IC87" s="4" t="s">
        <v>57</v>
      </c>
      <c r="ID87" s="4" t="s">
        <v>57</v>
      </c>
      <c r="IE87" s="4" t="s">
        <v>57</v>
      </c>
      <c r="IF87" s="4">
        <v>10.014333333333299</v>
      </c>
      <c r="IG87" s="4">
        <v>359932.26338262297</v>
      </c>
      <c r="IH87" s="4">
        <v>14.413916666666699</v>
      </c>
      <c r="II87" s="4">
        <v>2586.1884620273399</v>
      </c>
      <c r="IJ87" s="4">
        <v>7.3277567101583804E-3</v>
      </c>
      <c r="IK87" s="4">
        <v>6.4411621334507103</v>
      </c>
      <c r="IL87" s="4">
        <f>IF(IK87&lt;IK$35,"LOW",IF(IK87&gt;IK$36,"HIGH",IK87))</f>
        <v>6.4411621334507103</v>
      </c>
      <c r="IM87" s="4">
        <f>(IK87/AT87)*100</f>
        <v>8.9637910420959876</v>
      </c>
      <c r="IN87" s="4" t="s">
        <v>57</v>
      </c>
      <c r="IO87" s="4"/>
      <c r="IP87" s="4"/>
      <c r="IQ87" s="4"/>
      <c r="IR87" s="4"/>
      <c r="IS87" s="4"/>
      <c r="IT87" s="4"/>
      <c r="IU87" s="4">
        <v>14.429</v>
      </c>
      <c r="IV87" s="4">
        <v>352930.44847437902</v>
      </c>
      <c r="IW87" s="4">
        <v>14.481783333333301</v>
      </c>
      <c r="IX87" s="4">
        <v>2023.3749879004199</v>
      </c>
      <c r="IY87" s="4">
        <v>5.7330700613871998E-3</v>
      </c>
      <c r="IZ87" s="4">
        <v>4.4803812655470896</v>
      </c>
      <c r="JA87" s="4">
        <f>IF(IZ87&lt;IZ$35,"LOW",IF(IZ87&gt;IZ$36,"HIGH",IZ87))</f>
        <v>4.4803812655470896</v>
      </c>
      <c r="JB87" s="4">
        <f>(IZ87/AT87)*100</f>
        <v>6.235086250153155</v>
      </c>
      <c r="JC87" s="4" t="s">
        <v>57</v>
      </c>
      <c r="JD87" s="4"/>
      <c r="JE87" s="4"/>
      <c r="JF87" s="4"/>
      <c r="JG87" s="4"/>
      <c r="JH87" s="4"/>
      <c r="JI87" s="4"/>
      <c r="JJ87" s="4">
        <v>14.429</v>
      </c>
      <c r="JK87" s="4">
        <v>352930.44847437902</v>
      </c>
      <c r="JL87" s="4">
        <v>16.499099999999999</v>
      </c>
      <c r="JM87" s="4">
        <v>3770.9202482758401</v>
      </c>
      <c r="JN87" s="4">
        <v>1.14903317428029E-2</v>
      </c>
      <c r="JO87" s="4">
        <v>5.3058883923504698</v>
      </c>
      <c r="JP87" s="4">
        <f>IF(JO87&lt;JO$35,"LOW",IF(JO87&gt;JO$36,"HIGH",JO87))</f>
        <v>5.3058883923504698</v>
      </c>
      <c r="JQ87" s="4">
        <f>(JO87/AM87)*100</f>
        <v>9.8471861606383175</v>
      </c>
      <c r="JR87" s="4" t="s">
        <v>57</v>
      </c>
      <c r="JS87" s="4"/>
      <c r="JT87" s="4"/>
      <c r="JU87" s="4"/>
      <c r="JV87" s="4"/>
      <c r="JW87" s="4"/>
      <c r="JX87" s="4"/>
      <c r="JY87" s="4">
        <v>17.109950000000001</v>
      </c>
      <c r="JZ87" s="4">
        <v>328182.01708038599</v>
      </c>
      <c r="KA87" s="4">
        <v>17.008133333333301</v>
      </c>
      <c r="KB87" s="4">
        <v>1511.65268419269</v>
      </c>
      <c r="KC87" s="4">
        <v>4.60614112144487E-3</v>
      </c>
      <c r="KD87" s="4">
        <v>6.3693849505504003</v>
      </c>
      <c r="KE87" s="4">
        <f>IF(KD87&lt;KD$35,"LOW",IF(KD87&gt;KD$36,"HIGH",KD87))</f>
        <v>6.3693849505504003</v>
      </c>
      <c r="KF87" s="4">
        <f>(KD87/AM87)*100</f>
        <v>11.820926996365474</v>
      </c>
      <c r="KG87" s="4" t="s">
        <v>57</v>
      </c>
      <c r="KH87" s="4"/>
      <c r="KI87" s="4"/>
      <c r="KJ87" s="4"/>
      <c r="KK87" s="4"/>
      <c r="KL87" s="4"/>
      <c r="KM87" s="4"/>
      <c r="KN87" s="4">
        <v>17.109950000000001</v>
      </c>
      <c r="KO87" s="4">
        <v>328182.01708038599</v>
      </c>
      <c r="KP87" s="4">
        <v>18.991516666666701</v>
      </c>
      <c r="KQ87" s="4">
        <v>1887.7341538461701</v>
      </c>
      <c r="KR87" s="4">
        <v>5.7520950435982704E-3</v>
      </c>
      <c r="KS87" s="4">
        <v>3.6592298053018602</v>
      </c>
      <c r="KT87" s="4">
        <f>IF(KS87&lt;KS$35,"LOW",IF(KS87&gt;KS$36,"HIGH",KS87))</f>
        <v>3.6592298053018602</v>
      </c>
      <c r="KU87" s="4">
        <f>(KS87/AM87)*100</f>
        <v>6.7911562462024024</v>
      </c>
      <c r="KV87" s="4" t="s">
        <v>57</v>
      </c>
      <c r="KW87" s="4"/>
      <c r="KX87" s="4"/>
      <c r="KY87" s="4"/>
      <c r="KZ87" s="4"/>
      <c r="LA87" s="4"/>
      <c r="LB87" s="4"/>
      <c r="LC87" s="4">
        <v>17.109950000000001</v>
      </c>
      <c r="LD87" s="4">
        <v>328182.01708038599</v>
      </c>
      <c r="LE87" s="4">
        <v>19.3949833333333</v>
      </c>
      <c r="LF87" s="4">
        <v>1758.80682170719</v>
      </c>
      <c r="LG87" s="4">
        <v>5.3592419150632004E-3</v>
      </c>
      <c r="LH87" s="4">
        <v>3.4553632244775501</v>
      </c>
      <c r="LI87" s="4">
        <f>IF(LH87&lt;LH$35,"LOW",IF(LH87&gt;LH$36,"HIGH",LH87))</f>
        <v>3.4553632244775501</v>
      </c>
      <c r="LJ87" s="4">
        <f>(LH87/AM87)*100</f>
        <v>6.4128007240236773</v>
      </c>
      <c r="LK87" s="4" t="s">
        <v>57</v>
      </c>
      <c r="LL87" s="4"/>
      <c r="LM87" s="4"/>
      <c r="LN87" s="4"/>
      <c r="LO87" s="4"/>
      <c r="LP87" s="4"/>
      <c r="LQ87" s="4"/>
      <c r="LR87" s="4">
        <v>17.109950000000001</v>
      </c>
      <c r="LS87" s="4">
        <v>328182.01708038599</v>
      </c>
    </row>
    <row r="88" spans="1:331" x14ac:dyDescent="0.2">
      <c r="A88" s="2"/>
      <c r="B88" s="2"/>
      <c r="C88" s="10" t="s">
        <v>198</v>
      </c>
      <c r="D88" s="2"/>
      <c r="E88" s="2"/>
      <c r="F88" s="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>
        <f>AVERAGE(AZ86:AZ87)</f>
        <v>34.522614179672345</v>
      </c>
      <c r="BA88" s="4"/>
      <c r="BB88" s="4">
        <f>AVERAGE(BB86:BB87)</f>
        <v>103.11815362572139</v>
      </c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>
        <f>AVERAGE(BP86:BP87)</f>
        <v>40.689609889955946</v>
      </c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>
        <f>AVERAGE(CF86:CF87)</f>
        <v>25.8158028960714</v>
      </c>
      <c r="CG88" s="4"/>
      <c r="CH88" s="4">
        <f>AVERAGE(CH86:CH87)</f>
        <v>77.138687773012634</v>
      </c>
      <c r="CI88" s="4"/>
      <c r="CJ88" s="4"/>
      <c r="CK88" s="4">
        <f>((CH88+CH100)/CF143)*100</f>
        <v>765.66877545218767</v>
      </c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>
        <f>AVERAGE(CV86:CV87)</f>
        <v>7.7574476046120502</v>
      </c>
      <c r="CW88" s="4"/>
      <c r="CX88" s="4">
        <f>AVERAGE(CX86:CX87)</f>
        <v>23.185933294386309</v>
      </c>
      <c r="CY88" s="4"/>
      <c r="CZ88" s="4"/>
      <c r="DA88" s="4">
        <f>((CX88+CX100)/CV143)*100</f>
        <v>264.83148688664744</v>
      </c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>
        <f>AVERAGE(DL86:DL87)</f>
        <v>34.423734111043245</v>
      </c>
      <c r="DM88" s="4"/>
      <c r="DN88" s="4">
        <f>AVERAGE(DN86:DN87)</f>
        <v>102.82123661688703</v>
      </c>
      <c r="DO88" s="4"/>
      <c r="DP88" s="4"/>
      <c r="DQ88" s="4">
        <f>((DN88+DN100)/DL143)*100</f>
        <v>1114.6989481519247</v>
      </c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>
        <f>AVERAGE(EB86:EB87)</f>
        <v>33.701967471735898</v>
      </c>
      <c r="EC88" s="4"/>
      <c r="ED88" s="4">
        <f>AVERAGE(ED86:ED87)</f>
        <v>60.177228817371059</v>
      </c>
      <c r="EE88" s="4"/>
      <c r="EF88" s="4">
        <f>(ED88/EB$143)*100</f>
        <v>789.15620835194568</v>
      </c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>
        <f>AVERAGE(EQ86:EQ87)</f>
        <v>300.47725465627798</v>
      </c>
      <c r="ER88" s="4"/>
      <c r="ES88" s="4">
        <f>AVERAGE(ES86:ES87)</f>
        <v>534.76279002966487</v>
      </c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>
        <f>AVERAGE(FF86:FF87)</f>
        <v>179.965001127769</v>
      </c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>
        <f>AVERAGE(FU86:FU87)</f>
        <v>101.74774390665715</v>
      </c>
      <c r="FV88" s="4"/>
      <c r="FW88" s="4">
        <f>AVERAGE(FW86:FW87)</f>
        <v>181.74623651740413</v>
      </c>
      <c r="FX88" s="4"/>
      <c r="FY88" s="4">
        <f>((FW88+FW100)/FU143)*100</f>
        <v>2016.1459572738995</v>
      </c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>
        <f>AVERAGE(GJ86:GJ87)</f>
        <v>10.911885821618149</v>
      </c>
      <c r="GK88" s="4"/>
      <c r="GL88" s="4">
        <f>AVERAGE(GL86:GL87)</f>
        <v>19.490073462812163</v>
      </c>
      <c r="GM88" s="4"/>
      <c r="GN88" s="4">
        <f>((GL88+GL100)/GJ143)*100</f>
        <v>196.09992485590934</v>
      </c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>
        <f>AVERAGE(GY86:GY87)</f>
        <v>11.905216492118999</v>
      </c>
      <c r="GZ88" s="4"/>
      <c r="HA88" s="4">
        <f>AVERAGE(HA86:HA87)</f>
        <v>19.976664494541772</v>
      </c>
      <c r="HB88" s="4"/>
      <c r="HC88" s="4">
        <f>((HA88+HA99)/GY143)*100</f>
        <v>256.14767524710436</v>
      </c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>
        <f>AVERAGE(HN86:HN87)</f>
        <v>10.27362577142625</v>
      </c>
      <c r="HO88" s="4"/>
      <c r="HP88" s="4">
        <f>AVERAGE(HP86:HP87)</f>
        <v>17.235949366006011</v>
      </c>
      <c r="HQ88" s="4"/>
      <c r="HR88" s="4">
        <f>((HP88+HP100)/HN143)*100</f>
        <v>191.51777801701161</v>
      </c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>
        <f>AVERAGE(IK86:IK87)</f>
        <v>6.8579463184880103</v>
      </c>
      <c r="IL88" s="4"/>
      <c r="IM88" s="4">
        <f>AVERAGE(IM86:IM87)</f>
        <v>9.4126898531000442</v>
      </c>
      <c r="IN88" s="4"/>
      <c r="IO88" s="4">
        <f>((IM88+IM100)/IK143)*100</f>
        <v>91.951244518406938</v>
      </c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>
        <f>AVERAGE(IZ86:IZ87)</f>
        <v>4.7483338193320899</v>
      </c>
      <c r="JA88" s="4"/>
      <c r="JB88" s="4">
        <f>AVERAGE(JB86:JB87)</f>
        <v>6.5175696146529996</v>
      </c>
      <c r="JC88" s="4"/>
      <c r="JD88" s="4">
        <f>((JB88+JB100)/IZ143)*100</f>
        <v>72.480388391989806</v>
      </c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>
        <f>AVERAGE(JO86:JO87)</f>
        <v>5.4672406186318598</v>
      </c>
      <c r="JP88" s="4"/>
      <c r="JQ88" s="4">
        <f>AVERAGE(JQ86:JQ87)</f>
        <v>10.103265711283472</v>
      </c>
      <c r="JR88" s="4"/>
      <c r="JS88" s="4">
        <f>((JQ88+JQ100)/JO143)*100</f>
        <v>130.22513602643261</v>
      </c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>
        <f>AVERAGE(KD86:KD87)</f>
        <v>6.0236612231686752</v>
      </c>
      <c r="KE88" s="4"/>
      <c r="KF88" s="4">
        <f>AVERAGE(KF86:KF87)</f>
        <v>11.135545194015897</v>
      </c>
      <c r="KG88" s="4"/>
      <c r="KH88" s="4">
        <f>((KF88+KF100)/KD143)*100</f>
        <v>180.30892705311078</v>
      </c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>
        <f>AVERAGE(KS86:KS87)</f>
        <v>3.7124836333608799</v>
      </c>
      <c r="KT88" s="4"/>
      <c r="KU88" s="4">
        <f>AVERAGE(KU86:KU87)</f>
        <v>6.8609713042657035</v>
      </c>
      <c r="KV88" s="4"/>
      <c r="KW88" s="4">
        <f>((KU88+KU100)/KS143)*100</f>
        <v>118.85046398710905</v>
      </c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>
        <f>AVERAGE(LH86:LH87)</f>
        <v>3.4691591190546998</v>
      </c>
      <c r="LI88" s="4"/>
      <c r="LJ88" s="4">
        <f>AVERAGE(LJ86:LJ87)</f>
        <v>6.411565001925827</v>
      </c>
      <c r="LK88" s="4"/>
      <c r="LL88" s="4">
        <f>((LJ88+LJ100)/LH143)*100</f>
        <v>83.797575191374207</v>
      </c>
      <c r="LM88" s="4"/>
      <c r="LN88" s="4"/>
      <c r="LO88" s="4"/>
      <c r="LP88" s="4"/>
      <c r="LQ88" s="4"/>
      <c r="LR88" s="4"/>
      <c r="LS88" s="4"/>
    </row>
    <row r="89" spans="1:331" x14ac:dyDescent="0.2">
      <c r="A89" s="2"/>
      <c r="B89" s="2"/>
      <c r="C89" s="10" t="s">
        <v>199</v>
      </c>
      <c r="D89" s="2"/>
      <c r="E89" s="2"/>
      <c r="F89" s="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>
        <f>(STDEV(AZ86:AZ87))/AZ88*100</f>
        <v>2.4970867119259874</v>
      </c>
      <c r="BA89" s="4"/>
      <c r="BB89" s="4">
        <f>(STDEV(BB86:BB87))/BB88*100</f>
        <v>0.33263038902133502</v>
      </c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>
        <f>(STDEV(BP86:BP87))/BP88*100</f>
        <v>0.66402889677771126</v>
      </c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>
        <f>(STDEV(CF86:CF87))/CF88*100</f>
        <v>2.7644202998312602E-2</v>
      </c>
      <c r="CG89" s="4"/>
      <c r="CH89" s="4">
        <f>(STDEV(CH86:CH87))/CH88*100</f>
        <v>2.8572326147690159</v>
      </c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>
        <f>(STDEV(CV86:CV87))/CV88*100</f>
        <v>1.9666105086010541</v>
      </c>
      <c r="CW89" s="4"/>
      <c r="CX89" s="4">
        <f>(STDEV(CX86:CX87))/CX88*100</f>
        <v>4.7948759881147556</v>
      </c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>
        <f>(STDEV(DL86:DL87))/DL88*100</f>
        <v>2.6046150494985625</v>
      </c>
      <c r="DM89" s="4"/>
      <c r="DN89" s="4">
        <f>(STDEV(DN86:DN87))/DN88*100</f>
        <v>0.22506747476153188</v>
      </c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>
        <f>(STDEV(EB86:EB87))/EB88*100</f>
        <v>1.3713974818902357</v>
      </c>
      <c r="EC89" s="4"/>
      <c r="ED89" s="4">
        <f>(STDEV(ED86:ED87))/ED88*100</f>
        <v>8.0994068594142599E-2</v>
      </c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>
        <f>(STDEV(EQ86:EQ87))/EQ88*100</f>
        <v>52.222081316997858</v>
      </c>
      <c r="ER89" s="4"/>
      <c r="ES89" s="4">
        <f>(STDEV(ES86:ES87))/ES88*100</f>
        <v>51.103859894128014</v>
      </c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>
        <f>(STDEV(FF86:FF87))/FF88*100</f>
        <v>9.6299971321154523</v>
      </c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>
        <f>(STDEV(FU86:FU87))/FU88*100</f>
        <v>4.4715723075994518</v>
      </c>
      <c r="FV89" s="4"/>
      <c r="FW89" s="4">
        <f>(STDEV(FW86:FW87))/FW88*100</f>
        <v>5.7603209876159225</v>
      </c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>
        <f>(STDEV(GJ86:GJ87))/GJ88*100</f>
        <v>3.508641314983822</v>
      </c>
      <c r="GK89" s="4"/>
      <c r="GL89" s="4">
        <f>(STDEV(GL86:GL87))/GL88*100</f>
        <v>4.7979657343277395</v>
      </c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>
        <f>(STDEV(GY86:GY87))/GY88*100</f>
        <v>1.7110518225180389</v>
      </c>
      <c r="GZ89" s="4"/>
      <c r="HA89" s="4">
        <f>(STDEV(HA86:HA87))/HA88*100</f>
        <v>2.6991580808553595</v>
      </c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>
        <f>(STDEV(HN86:HN87))/HN88*100</f>
        <v>1.7468194868460802</v>
      </c>
      <c r="HO89" s="4"/>
      <c r="HP89" s="4">
        <f>(STDEV(HP86:HP87))/HP88*100</f>
        <v>0.75855048200969266</v>
      </c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>
        <f>(STDEV(IK86:IK87))/IK88*100</f>
        <v>8.594728212925391</v>
      </c>
      <c r="IL89" s="4"/>
      <c r="IM89" s="4">
        <f>(STDEV(IM86:IM87))/IM88*100</f>
        <v>6.7444991449071265</v>
      </c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>
        <f>(STDEV(IZ86:IZ87))/IZ88*100</f>
        <v>7.980528540189205</v>
      </c>
      <c r="JA89" s="4"/>
      <c r="JB89" s="4">
        <f>(STDEV(JB86:JB87))/JB88*100</f>
        <v>6.1294597348421558</v>
      </c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>
        <f>(STDEV(JO86:JO87))/JO88*100</f>
        <v>4.1737052133501384</v>
      </c>
      <c r="JP89" s="4"/>
      <c r="JQ89" s="4">
        <f>(STDEV(JQ86:JQ87))/JQ88*100</f>
        <v>3.5844961809163265</v>
      </c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>
        <f>(STDEV(KD86:KD87))/KD88*100</f>
        <v>8.1167775873062773</v>
      </c>
      <c r="KE89" s="4"/>
      <c r="KF89" s="4">
        <f>(STDEV(KF86:KF87))/KF88*100</f>
        <v>8.7043447213286349</v>
      </c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>
        <f>(STDEV(KS86:KS87))/KS88*100</f>
        <v>2.0286227045577947</v>
      </c>
      <c r="KT89" s="4"/>
      <c r="KU89" s="4">
        <f>(STDEV(KU86:KU87))/KU88*100</f>
        <v>1.4390586637434275</v>
      </c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>
        <f>(STDEV(LH86:LH87))/LH88*100</f>
        <v>0.56239395618703003</v>
      </c>
      <c r="LI89" s="4"/>
      <c r="LJ89" s="4">
        <f>(STDEV(LJ86:LJ87))/LJ88*100</f>
        <v>2.7256605050078743E-2</v>
      </c>
      <c r="LK89" s="4"/>
      <c r="LL89" s="4"/>
      <c r="LM89" s="4"/>
      <c r="LN89" s="4"/>
      <c r="LO89" s="4"/>
      <c r="LP89" s="4"/>
      <c r="LQ89" s="4"/>
      <c r="LR89" s="4"/>
      <c r="LS89" s="4"/>
    </row>
    <row r="90" spans="1:331" x14ac:dyDescent="0.2">
      <c r="A90" s="2"/>
      <c r="B90" s="2"/>
      <c r="C90" s="2" t="s">
        <v>154</v>
      </c>
      <c r="D90" s="2" t="s">
        <v>191</v>
      </c>
      <c r="E90" s="2" t="s">
        <v>106</v>
      </c>
      <c r="F90" s="2" t="s">
        <v>57</v>
      </c>
      <c r="G90" s="4">
        <v>4.0349166666666703</v>
      </c>
      <c r="H90" s="4">
        <v>3596.39293300912</v>
      </c>
      <c r="I90" s="4">
        <v>1.0178683303953299E-2</v>
      </c>
      <c r="J90" s="4">
        <f>(I90/I$136)*100</f>
        <v>12.74131132170867</v>
      </c>
      <c r="K90" s="4">
        <f>(I90/I$143)*100</f>
        <v>12.912626900551286</v>
      </c>
      <c r="L90" s="4">
        <v>4.92601666666667</v>
      </c>
      <c r="M90" s="4">
        <v>353325.94851559098</v>
      </c>
      <c r="N90" s="4">
        <v>6.6256166666666703</v>
      </c>
      <c r="O90" s="4">
        <v>71727.805000000095</v>
      </c>
      <c r="P90" s="4">
        <v>0.22698998158140099</v>
      </c>
      <c r="Q90" s="4">
        <f>(P90/P$136)*100</f>
        <v>36.974990073647</v>
      </c>
      <c r="R90" s="4">
        <f>(P90/P$143)*100</f>
        <v>39.429542409265487</v>
      </c>
      <c r="S90" s="4">
        <v>10.019033333333301</v>
      </c>
      <c r="T90" s="4">
        <v>315995.46596851799</v>
      </c>
      <c r="U90" s="4">
        <v>10.107049999999999</v>
      </c>
      <c r="V90" s="4">
        <v>119734.335766113</v>
      </c>
      <c r="W90" s="4">
        <v>0.378911562541351</v>
      </c>
      <c r="X90" s="4">
        <f>(W90/W$136)*100</f>
        <v>62.92047442093358</v>
      </c>
      <c r="Y90" s="4">
        <f>(W90/W$143)*100</f>
        <v>66.151703555467492</v>
      </c>
      <c r="Z90" s="4">
        <v>10.019033333333301</v>
      </c>
      <c r="AA90" s="4">
        <v>315995.46596851799</v>
      </c>
      <c r="AB90" s="4">
        <v>12.298299999999999</v>
      </c>
      <c r="AC90" s="4">
        <v>128635.579</v>
      </c>
      <c r="AD90" s="4">
        <v>0.4070804579608</v>
      </c>
      <c r="AE90" s="4">
        <f>(AD90/AD$136)*100</f>
        <v>65.402929147983272</v>
      </c>
      <c r="AF90" s="4">
        <f>(AD90/AD$143)*100</f>
        <v>70.674024541452894</v>
      </c>
      <c r="AG90" s="4">
        <v>10.019033333333301</v>
      </c>
      <c r="AH90" s="4">
        <v>315995.46596851799</v>
      </c>
      <c r="AI90" s="4">
        <v>12.6907833333333</v>
      </c>
      <c r="AJ90" s="4">
        <v>110929.850422652</v>
      </c>
      <c r="AK90" s="4">
        <v>0.33415525622437697</v>
      </c>
      <c r="AL90" s="4">
        <f>(AK90/AK$136)*100</f>
        <v>59.205837925038054</v>
      </c>
      <c r="AM90" s="4">
        <f>(AK90/AK$143)*100</f>
        <v>62.051552818131498</v>
      </c>
      <c r="AN90" s="4">
        <v>14.429066666666699</v>
      </c>
      <c r="AO90" s="4">
        <v>331970.98760632903</v>
      </c>
      <c r="AP90" s="4">
        <v>14.3762833333333</v>
      </c>
      <c r="AQ90" s="4">
        <v>122027.629507084</v>
      </c>
      <c r="AR90" s="4">
        <v>0.36758522299482199</v>
      </c>
      <c r="AS90" s="4">
        <f>(AR90/AR$136)*100</f>
        <v>69.733393690701391</v>
      </c>
      <c r="AT90" s="4">
        <f>(AR90/AR$143)*100</f>
        <v>78.26991777636016</v>
      </c>
      <c r="AU90" s="4">
        <v>14.429066666666699</v>
      </c>
      <c r="AV90" s="4">
        <v>331970.98760632903</v>
      </c>
      <c r="AW90" s="4">
        <v>4.9557333333333302</v>
      </c>
      <c r="AX90" s="4">
        <v>8114.0477037329601</v>
      </c>
      <c r="AY90" s="4">
        <v>2.2964765927388199E-2</v>
      </c>
      <c r="AZ90" s="4">
        <v>23.949266388062799</v>
      </c>
      <c r="BA90" s="4">
        <f>IF(AZ90&lt;AZ$35,"LOW",IF(AZ90&gt;AZ$36,"HIGH",AZ90))</f>
        <v>23.949266388062799</v>
      </c>
      <c r="BB90" s="4">
        <f>(AZ90/R90)*100</f>
        <v>60.739397225251594</v>
      </c>
      <c r="BC90" s="4">
        <f>(AZ90/Y90)*100</f>
        <v>36.203551988622031</v>
      </c>
      <c r="BD90" s="4" t="s">
        <v>57</v>
      </c>
      <c r="BE90" s="4"/>
      <c r="BF90" s="4"/>
      <c r="BG90" s="4"/>
      <c r="BH90" s="4"/>
      <c r="BI90" s="4"/>
      <c r="BJ90" s="4"/>
      <c r="BK90" s="4">
        <v>4.92601666666667</v>
      </c>
      <c r="BL90" s="4">
        <v>353325.94851559098</v>
      </c>
      <c r="BM90" s="4">
        <v>6.0126666666666697</v>
      </c>
      <c r="BN90" s="4">
        <v>4932.3040761862003</v>
      </c>
      <c r="BO90" s="4">
        <v>1.3959642921523401E-2</v>
      </c>
      <c r="BP90" s="4">
        <v>24.072217459199599</v>
      </c>
      <c r="BQ90" s="4">
        <f>IF(BP90&lt;BP$35,"LOW",IF(BP90&gt;BP$36,"HIGH",BP90))</f>
        <v>24.072217459199599</v>
      </c>
      <c r="BR90" s="4">
        <f>(BP90/R90)*100</f>
        <v>61.051221972951183</v>
      </c>
      <c r="BS90" s="4">
        <f>(BP90/Y90)*100</f>
        <v>36.389414278674323</v>
      </c>
      <c r="BT90" s="4" t="s">
        <v>57</v>
      </c>
      <c r="BU90" s="4">
        <f>((BR90+BR102)/BP143)*100</f>
        <v>795.80181607107443</v>
      </c>
      <c r="BV90" s="4"/>
      <c r="BW90" s="4"/>
      <c r="BX90" s="4"/>
      <c r="BY90" s="4"/>
      <c r="BZ90" s="4"/>
      <c r="CA90" s="4">
        <v>4.92601666666667</v>
      </c>
      <c r="CB90" s="4">
        <v>353325.94851559098</v>
      </c>
      <c r="CC90" s="4">
        <v>6.1562333333333301</v>
      </c>
      <c r="CD90" s="4">
        <v>3143.6753789158802</v>
      </c>
      <c r="CE90" s="4">
        <v>8.8973804276850799E-3</v>
      </c>
      <c r="CF90" s="4">
        <v>17.676300972889798</v>
      </c>
      <c r="CG90" s="4">
        <f>IF(CF90&lt;CF$35,"LOW",IF(CF90&gt;CF$36,"HIGH",CF90))</f>
        <v>17.676300972889798</v>
      </c>
      <c r="CH90" s="4">
        <f>(CF90/R90)*100</f>
        <v>44.830094119317174</v>
      </c>
      <c r="CI90" s="4">
        <f>(CF90/Y90)*100</f>
        <v>26.720855280874829</v>
      </c>
      <c r="CJ90" s="4" t="s">
        <v>57</v>
      </c>
      <c r="CK90" s="4">
        <f>((CH90+CH102)/CF143)*100</f>
        <v>503.28924746990378</v>
      </c>
      <c r="CL90" s="4"/>
      <c r="CM90" s="4"/>
      <c r="CN90" s="4"/>
      <c r="CO90" s="4"/>
      <c r="CP90" s="4"/>
      <c r="CQ90" s="4">
        <v>4.92601666666667</v>
      </c>
      <c r="CR90" s="4">
        <v>353325.94851559098</v>
      </c>
      <c r="CS90" s="4">
        <v>7.4032666666666698</v>
      </c>
      <c r="CT90" s="4">
        <v>1561.30645625691</v>
      </c>
      <c r="CU90" s="4">
        <v>8.2151548404263194E-3</v>
      </c>
      <c r="CV90" s="4">
        <v>7.4013686988417904</v>
      </c>
      <c r="CW90" s="4">
        <f>IF(CV90&lt;CV$35,"LOW",IF(CV90&gt;CV$36,"HIGH",CV90))</f>
        <v>7.4013686988417904</v>
      </c>
      <c r="CX90" s="4">
        <f>(CV90/R90)*100</f>
        <v>18.771125015903188</v>
      </c>
      <c r="CY90" s="4">
        <f>(CV90/Y90)*100</f>
        <v>11.188477848700936</v>
      </c>
      <c r="CZ90" s="4" t="s">
        <v>57</v>
      </c>
      <c r="DA90" s="4">
        <f>((CX90+CX102)/CV143)*100</f>
        <v>214.40521221978969</v>
      </c>
      <c r="DB90" s="4"/>
      <c r="DC90" s="4"/>
      <c r="DD90" s="4"/>
      <c r="DE90" s="4"/>
      <c r="DF90" s="4"/>
      <c r="DG90" s="4">
        <v>7.6347166666666704</v>
      </c>
      <c r="DH90" s="4">
        <v>190051.98156141999</v>
      </c>
      <c r="DI90" s="4">
        <v>7.68563333333333</v>
      </c>
      <c r="DJ90" s="4">
        <v>3629.7301612278702</v>
      </c>
      <c r="DK90" s="4">
        <v>1.9098617817119901E-2</v>
      </c>
      <c r="DL90" s="4">
        <v>19.361924492078298</v>
      </c>
      <c r="DM90" s="4">
        <f>IF(DL90&lt;DL$35,"LOW",IF(DL90&gt;DL$36,"HIGH",DL90))</f>
        <v>19.361924492078298</v>
      </c>
      <c r="DN90" s="4">
        <f>(DL90/R90)*100</f>
        <v>49.105120955013845</v>
      </c>
      <c r="DO90" s="4">
        <f>(DL90/Y90)*100</f>
        <v>29.268973361878025</v>
      </c>
      <c r="DP90" s="4" t="s">
        <v>57</v>
      </c>
      <c r="DQ90" s="4">
        <f>((DN90+DN102)/DL143)*100</f>
        <v>532.35526510325076</v>
      </c>
      <c r="DR90" s="4"/>
      <c r="DS90" s="4"/>
      <c r="DT90" s="4"/>
      <c r="DU90" s="4"/>
      <c r="DV90" s="4"/>
      <c r="DW90" s="4">
        <v>7.6347166666666704</v>
      </c>
      <c r="DX90" s="4">
        <v>190051.98156141999</v>
      </c>
      <c r="DY90" s="4">
        <v>8.5234666666666694</v>
      </c>
      <c r="DZ90" s="4">
        <v>4989.6048850704101</v>
      </c>
      <c r="EA90" s="4">
        <v>2.6253895613595001E-2</v>
      </c>
      <c r="EB90" s="4">
        <v>23.943485376358499</v>
      </c>
      <c r="EC90" s="4">
        <f>IF(EB90&lt;EB$35,"LOW",IF(EB90&gt;EB$36,"HIGH",EB90))</f>
        <v>23.943485376358499</v>
      </c>
      <c r="ED90" s="4">
        <f>(EB90/Y90)*100</f>
        <v>36.194812966958807</v>
      </c>
      <c r="EE90" s="4" t="s">
        <v>57</v>
      </c>
      <c r="EF90" s="4">
        <f>(ED90/EB$143)*100</f>
        <v>474.65398331482834</v>
      </c>
      <c r="EG90" s="4"/>
      <c r="EH90" s="4"/>
      <c r="EI90" s="4"/>
      <c r="EJ90" s="4"/>
      <c r="EK90" s="4"/>
      <c r="EL90" s="4">
        <v>7.6347166666666704</v>
      </c>
      <c r="EM90" s="4">
        <v>190051.98156141999</v>
      </c>
      <c r="EN90" s="4">
        <v>8.7502833333333303</v>
      </c>
      <c r="EO90" s="4">
        <v>186.096710461849</v>
      </c>
      <c r="EP90" s="4">
        <v>5.8892209067452201E-4</v>
      </c>
      <c r="EQ90" s="4">
        <v>162.88479566552999</v>
      </c>
      <c r="ER90" s="4">
        <f>IF(EQ90&lt;EQ$35,"LOW",IF(EQ90&gt;EQ$36,"HIGH",EQ90))</f>
        <v>162.88479566552999</v>
      </c>
      <c r="ES90" s="4">
        <f>(EQ90/Y90)*100</f>
        <v>246.22917764914826</v>
      </c>
      <c r="ET90" s="4" t="s">
        <v>57</v>
      </c>
      <c r="EU90" s="4"/>
      <c r="EV90" s="4"/>
      <c r="EW90" s="4"/>
      <c r="EX90" s="4"/>
      <c r="EY90" s="4"/>
      <c r="EZ90" s="4"/>
      <c r="FA90" s="4">
        <v>10.019033333333301</v>
      </c>
      <c r="FB90" s="4">
        <v>315995.46596851799</v>
      </c>
      <c r="FC90" s="4">
        <v>9.8522499999999997</v>
      </c>
      <c r="FD90" s="4">
        <v>1456.7304125836699</v>
      </c>
      <c r="FE90" s="4">
        <v>4.60997251374742E-3</v>
      </c>
      <c r="FF90" s="4">
        <v>126.559384050068</v>
      </c>
      <c r="FG90" s="4">
        <f>IF(FF90&lt;FF$35,"LOW",IF(FF90&gt;FF$36,"HIGH",FF90))</f>
        <v>126.559384050068</v>
      </c>
      <c r="FH90" s="4">
        <f>(FF90/Y90)*100</f>
        <v>191.31689321341409</v>
      </c>
      <c r="FI90" s="4" t="s">
        <v>57</v>
      </c>
      <c r="FJ90" s="4"/>
      <c r="FK90" s="4"/>
      <c r="FL90" s="4"/>
      <c r="FM90" s="4"/>
      <c r="FN90" s="4"/>
      <c r="FO90" s="4"/>
      <c r="FP90" s="4">
        <v>10.019033333333301</v>
      </c>
      <c r="FQ90" s="4">
        <v>315995.46596851799</v>
      </c>
      <c r="FR90" s="4">
        <v>10.056100000000001</v>
      </c>
      <c r="FS90" s="4">
        <v>24940.751719632401</v>
      </c>
      <c r="FT90" s="4">
        <v>7.8927561961022699E-2</v>
      </c>
      <c r="FU90" s="4">
        <v>76.1353398333044</v>
      </c>
      <c r="FV90" s="4">
        <f>IF(FU90&lt;FU$35,"LOW",IF(FU90&gt;FU$36,"HIGH",FU90))</f>
        <v>76.1353398333044</v>
      </c>
      <c r="FW90" s="4">
        <f>(FU90/Y90)*100</f>
        <v>115.09203201315252</v>
      </c>
      <c r="FX90" s="4" t="s">
        <v>57</v>
      </c>
      <c r="FY90" s="4">
        <f>((FW90+FW102)/FU$143)*100</f>
        <v>1339.2544975358871</v>
      </c>
      <c r="FZ90" s="4"/>
      <c r="GA90" s="4"/>
      <c r="GB90" s="4"/>
      <c r="GC90" s="4"/>
      <c r="GD90" s="4"/>
      <c r="GE90" s="4">
        <v>10.019033333333301</v>
      </c>
      <c r="GF90" s="4">
        <v>315995.46596851799</v>
      </c>
      <c r="GG90" s="4">
        <v>10.139483333333301</v>
      </c>
      <c r="GH90" s="4">
        <v>2297.516306559</v>
      </c>
      <c r="GI90" s="4">
        <v>7.2707255451187501E-3</v>
      </c>
      <c r="GJ90" s="4">
        <v>10.6998547269671</v>
      </c>
      <c r="GK90" s="4">
        <f>IF(GJ90&lt;GJ$35,"LOW",IF(GJ90&gt;GJ$36,"HIGH",GJ90))</f>
        <v>10.6998547269671</v>
      </c>
      <c r="GL90" s="4">
        <f>(GJ90/Y90)*100</f>
        <v>16.174722874665484</v>
      </c>
      <c r="GM90" s="4" t="s">
        <v>57</v>
      </c>
      <c r="GN90" s="4">
        <f>((GL90+GL102)/GJ$143)*100</f>
        <v>183.47576832271398</v>
      </c>
      <c r="GO90" s="4"/>
      <c r="GP90" s="4"/>
      <c r="GQ90" s="4"/>
      <c r="GR90" s="4"/>
      <c r="GS90" s="4"/>
      <c r="GT90" s="4">
        <v>10.019033333333301</v>
      </c>
      <c r="GU90" s="4">
        <v>315995.46596851799</v>
      </c>
      <c r="GV90" s="4">
        <v>11.97865</v>
      </c>
      <c r="GW90" s="4">
        <v>3326.4513028915198</v>
      </c>
      <c r="GX90" s="4">
        <v>1.0020307277081201E-2</v>
      </c>
      <c r="GY90" s="4">
        <v>10.2152398617472</v>
      </c>
      <c r="GZ90" s="4">
        <f>IF(GY90&lt;GY$35,"LOW",IF(GY90&gt;GY$36,"HIGH",GY90))</f>
        <v>10.2152398617472</v>
      </c>
      <c r="HA90" s="4">
        <f>(GY90/AF90)*100</f>
        <v>14.454023140787164</v>
      </c>
      <c r="HB90" s="4" t="s">
        <v>57</v>
      </c>
      <c r="HC90" s="4">
        <f>((HA90+HA102)/GY$143)*100</f>
        <v>197.93755160189269</v>
      </c>
      <c r="HD90" s="4"/>
      <c r="HE90" s="4"/>
      <c r="HF90" s="4"/>
      <c r="HG90" s="4"/>
      <c r="HH90" s="4"/>
      <c r="HI90" s="4">
        <v>14.429066666666699</v>
      </c>
      <c r="HJ90" s="4">
        <v>331970.98760632903</v>
      </c>
      <c r="HK90" s="4">
        <v>12.3261</v>
      </c>
      <c r="HL90" s="4">
        <v>3410.8125</v>
      </c>
      <c r="HM90" s="4">
        <v>1.02744294752792E-2</v>
      </c>
      <c r="HN90" s="4">
        <v>10.9706561029097</v>
      </c>
      <c r="HO90" s="4">
        <f>IF(HN90&lt;HN$35,"LOW",IF(HN90&gt;HN$36,"HIGH",HN90))</f>
        <v>10.9706561029097</v>
      </c>
      <c r="HP90" s="4">
        <f>(HN90/AF90)*100</f>
        <v>15.52289709562954</v>
      </c>
      <c r="HQ90" s="4" t="s">
        <v>57</v>
      </c>
      <c r="HR90" s="4">
        <f>((HP90+HP102)/HN143)*100</f>
        <v>181.84227587747756</v>
      </c>
      <c r="HS90" s="4"/>
      <c r="HT90" s="4"/>
      <c r="HU90" s="4"/>
      <c r="HV90" s="4"/>
      <c r="HW90" s="4"/>
      <c r="HX90" s="4">
        <v>14.429066666666699</v>
      </c>
      <c r="HY90" s="4">
        <v>331970.98760632903</v>
      </c>
      <c r="HZ90" s="4" t="s">
        <v>57</v>
      </c>
      <c r="IA90" s="4" t="s">
        <v>57</v>
      </c>
      <c r="IB90" s="4" t="s">
        <v>57</v>
      </c>
      <c r="IC90" s="4" t="s">
        <v>57</v>
      </c>
      <c r="ID90" s="4" t="s">
        <v>57</v>
      </c>
      <c r="IE90" s="4" t="s">
        <v>57</v>
      </c>
      <c r="IF90" s="4">
        <v>10.019033333333301</v>
      </c>
      <c r="IG90" s="4">
        <v>315995.46596851799</v>
      </c>
      <c r="IH90" s="4">
        <v>14.417766666666701</v>
      </c>
      <c r="II90" s="4">
        <v>2949.05951176393</v>
      </c>
      <c r="IJ90" s="4">
        <v>8.8834856715283104E-3</v>
      </c>
      <c r="IK90" s="4">
        <v>8.7635940576591693</v>
      </c>
      <c r="IL90" s="4">
        <f>IF(IK90&lt;IK$35,"LOW",IF(IK90&gt;IK$36,"HIGH",IK90))</f>
        <v>8.7635940576591693</v>
      </c>
      <c r="IM90" s="4">
        <f>(IK90/AT90)*100</f>
        <v>11.196631230275848</v>
      </c>
      <c r="IN90" s="4" t="s">
        <v>57</v>
      </c>
      <c r="IO90" s="4">
        <f>((IM90+IM102)/IK143)*100</f>
        <v>136.37101016988498</v>
      </c>
      <c r="IP90" s="4"/>
      <c r="IQ90" s="4"/>
      <c r="IR90" s="4"/>
      <c r="IS90" s="4"/>
      <c r="IT90" s="4"/>
      <c r="IU90" s="4">
        <v>14.429066666666699</v>
      </c>
      <c r="IV90" s="4">
        <v>331970.98760632903</v>
      </c>
      <c r="IW90" s="4">
        <v>14.4780833333333</v>
      </c>
      <c r="IX90" s="4">
        <v>2476.23589870866</v>
      </c>
      <c r="IY90" s="4">
        <v>7.4591936981105401E-3</v>
      </c>
      <c r="IZ90" s="4">
        <v>6.34166692529746</v>
      </c>
      <c r="JA90" s="4">
        <f>IF(IZ90&lt;IZ$35,"LOW",IF(IZ90&gt;IZ$36,"HIGH",IZ90))</f>
        <v>6.34166692529746</v>
      </c>
      <c r="JB90" s="4">
        <f>(IZ90/AT90)*100</f>
        <v>8.1023043149443961</v>
      </c>
      <c r="JC90" s="4" t="s">
        <v>57</v>
      </c>
      <c r="JD90" s="4">
        <f>((JB90+JB102)/IZ143)*100</f>
        <v>90.103857471191859</v>
      </c>
      <c r="JE90" s="4"/>
      <c r="JF90" s="4"/>
      <c r="JG90" s="4"/>
      <c r="JH90" s="4"/>
      <c r="JI90" s="4"/>
      <c r="JJ90" s="4">
        <v>14.429066666666699</v>
      </c>
      <c r="JK90" s="4">
        <v>331970.98760632903</v>
      </c>
      <c r="JL90" s="4">
        <v>16.487866666666701</v>
      </c>
      <c r="JM90" s="4">
        <v>4131.79899999995</v>
      </c>
      <c r="JN90" s="4">
        <v>1.37685023730149E-2</v>
      </c>
      <c r="JO90" s="4">
        <v>6.4468577427938998</v>
      </c>
      <c r="JP90" s="4">
        <f>IF(JO90&lt;JO$35,"LOW",IF(JO90&gt;JO$36,"HIGH",JO90))</f>
        <v>6.4468577427938998</v>
      </c>
      <c r="JQ90" s="4">
        <f>(JO90/AM90)*100</f>
        <v>10.389518795265547</v>
      </c>
      <c r="JR90" s="4" t="s">
        <v>57</v>
      </c>
      <c r="JS90" s="4">
        <f>((JQ90+JQ102)/JO143)*100</f>
        <v>175.13987605597347</v>
      </c>
      <c r="JT90" s="4"/>
      <c r="JU90" s="4"/>
      <c r="JV90" s="4"/>
      <c r="JW90" s="4"/>
      <c r="JX90" s="4"/>
      <c r="JY90" s="4">
        <v>17.110016666666699</v>
      </c>
      <c r="JZ90" s="4">
        <v>300090.66259072098</v>
      </c>
      <c r="KA90" s="4">
        <v>17.004449999999999</v>
      </c>
      <c r="KB90" s="4">
        <v>1546.2327407965199</v>
      </c>
      <c r="KC90" s="4">
        <v>5.1525519902808599E-3</v>
      </c>
      <c r="KD90" s="4">
        <v>7.0756279151349002</v>
      </c>
      <c r="KE90" s="4">
        <f>IF(KD90&lt;KD$35,"LOW",IF(KD90&gt;KD$36,"HIGH",KD90))</f>
        <v>7.0756279151349002</v>
      </c>
      <c r="KF90" s="4">
        <f>(KD90/AM90)*100</f>
        <v>11.402821676152152</v>
      </c>
      <c r="KG90" s="4" t="s">
        <v>57</v>
      </c>
      <c r="KH90" s="4">
        <f>((KF90+KF102)/KD143)*100</f>
        <v>220.42790641310449</v>
      </c>
      <c r="KI90" s="4"/>
      <c r="KJ90" s="4"/>
      <c r="KK90" s="4"/>
      <c r="KL90" s="4"/>
      <c r="KM90" s="4"/>
      <c r="KN90" s="4">
        <v>17.110016666666699</v>
      </c>
      <c r="KO90" s="4">
        <v>300090.66259072098</v>
      </c>
      <c r="KP90" s="4">
        <v>18.965199999999999</v>
      </c>
      <c r="KQ90" s="4">
        <v>2433.8844485728</v>
      </c>
      <c r="KR90" s="4">
        <v>8.1104970996456992E-3</v>
      </c>
      <c r="KS90" s="4">
        <v>5.5048748095805804</v>
      </c>
      <c r="KT90" s="4">
        <f>IF(KS90&lt;KS$35,"LOW",IF(KS90&gt;KS$36,"HIGH",KS90))</f>
        <v>5.5048748095805804</v>
      </c>
      <c r="KU90" s="4">
        <f>(KS90/AM90)*100</f>
        <v>8.8714537502630453</v>
      </c>
      <c r="KV90" s="4" t="s">
        <v>57</v>
      </c>
      <c r="KW90" s="4">
        <f>((KU90+KU102)/KS143)*100</f>
        <v>169.81703465295922</v>
      </c>
      <c r="KX90" s="4"/>
      <c r="KY90" s="4"/>
      <c r="KZ90" s="4"/>
      <c r="LA90" s="4"/>
      <c r="LB90" s="4"/>
      <c r="LC90" s="4">
        <v>17.110016666666699</v>
      </c>
      <c r="LD90" s="4">
        <v>300090.66259072098</v>
      </c>
      <c r="LE90" s="4">
        <v>19.368666666666702</v>
      </c>
      <c r="LF90" s="4">
        <v>2330.4813557479802</v>
      </c>
      <c r="LG90" s="4">
        <v>7.7659242564518203E-3</v>
      </c>
      <c r="LH90" s="4">
        <v>5.4338606123261703</v>
      </c>
      <c r="LI90" s="4">
        <f>IF(LH90&lt;LH$35,"LOW",IF(LH90&gt;LH$36,"HIGH",LH90))</f>
        <v>5.4338606123261703</v>
      </c>
      <c r="LJ90" s="4">
        <f>(LH90/AM90)*100</f>
        <v>8.7570098821739606</v>
      </c>
      <c r="LK90" s="4" t="s">
        <v>57</v>
      </c>
      <c r="LL90" s="4">
        <f>((LJ90+LJ102)/LH143)*100</f>
        <v>129.82699460158449</v>
      </c>
      <c r="LM90" s="4"/>
      <c r="LN90" s="4"/>
      <c r="LO90" s="4"/>
      <c r="LP90" s="4"/>
      <c r="LQ90" s="4"/>
      <c r="LR90" s="4">
        <v>17.110016666666699</v>
      </c>
      <c r="LS90" s="4">
        <v>300090.66259072098</v>
      </c>
    </row>
    <row r="91" spans="1:331" x14ac:dyDescent="0.2">
      <c r="A91" s="2"/>
      <c r="B91" s="2"/>
      <c r="C91" s="2" t="s">
        <v>177</v>
      </c>
      <c r="D91" s="2" t="s">
        <v>15</v>
      </c>
      <c r="E91" s="2" t="s">
        <v>106</v>
      </c>
      <c r="F91" s="2" t="s">
        <v>57</v>
      </c>
      <c r="G91" s="4">
        <v>4.0373666666666699</v>
      </c>
      <c r="H91" s="4">
        <v>5373.0055502466003</v>
      </c>
      <c r="I91" s="4">
        <v>1.15488576531955E-2</v>
      </c>
      <c r="J91" s="4">
        <f>(I91/I$136)*100</f>
        <v>14.456446514286478</v>
      </c>
      <c r="K91" s="4">
        <f>(I91/I$143)*100</f>
        <v>14.650823249935552</v>
      </c>
      <c r="L91" s="4">
        <v>4.9260000000000002</v>
      </c>
      <c r="M91" s="4">
        <v>465241.30018694402</v>
      </c>
      <c r="N91" s="4">
        <v>6.6255833333333296</v>
      </c>
      <c r="O91" s="4">
        <v>74130.687000000296</v>
      </c>
      <c r="P91" s="4">
        <v>0.177470054503756</v>
      </c>
      <c r="Q91" s="4">
        <f>(P91/P$136)*100</f>
        <v>28.908560007494362</v>
      </c>
      <c r="R91" s="4">
        <f>(P91/P$143)*100</f>
        <v>30.827629447254285</v>
      </c>
      <c r="S91" s="4">
        <v>10.019016666666699</v>
      </c>
      <c r="T91" s="4">
        <v>417708.143536021</v>
      </c>
      <c r="U91" s="4">
        <v>10.1070333333333</v>
      </c>
      <c r="V91" s="4">
        <v>121513.305770523</v>
      </c>
      <c r="W91" s="4">
        <v>0.29090480434946198</v>
      </c>
      <c r="X91" s="4">
        <f>(W91/W$136)*100</f>
        <v>48.306439049348064</v>
      </c>
      <c r="Y91" s="4">
        <f>(W91/W$143)*100</f>
        <v>50.787176435363534</v>
      </c>
      <c r="Z91" s="4">
        <v>10.019016666666699</v>
      </c>
      <c r="AA91" s="4">
        <v>417708.143536021</v>
      </c>
      <c r="AB91" s="4">
        <v>12.2982833333333</v>
      </c>
      <c r="AC91" s="4">
        <v>134292.34883625299</v>
      </c>
      <c r="AD91" s="4">
        <v>0.321498038557328</v>
      </c>
      <c r="AE91" s="4">
        <f>(AD91/AD$136)*100</f>
        <v>51.652966940027646</v>
      </c>
      <c r="AF91" s="4">
        <f>(AD91/AD$143)*100</f>
        <v>55.81589541499816</v>
      </c>
      <c r="AG91" s="4">
        <v>10.019016666666699</v>
      </c>
      <c r="AH91" s="4">
        <v>417708.143536021</v>
      </c>
      <c r="AI91" s="4">
        <v>12.690766666666701</v>
      </c>
      <c r="AJ91" s="4">
        <v>117990.70581268999</v>
      </c>
      <c r="AK91" s="4">
        <v>0.26756897543965502</v>
      </c>
      <c r="AL91" s="4">
        <f>(AK91/AK$136)*100</f>
        <v>47.408038923713448</v>
      </c>
      <c r="AM91" s="4">
        <f>(AK91/AK$143)*100</f>
        <v>49.686695339122636</v>
      </c>
      <c r="AN91" s="4">
        <v>14.432816666666699</v>
      </c>
      <c r="AO91" s="4">
        <v>440973.04487119103</v>
      </c>
      <c r="AP91" s="4">
        <v>14.3762666666667</v>
      </c>
      <c r="AQ91" s="4">
        <v>138263.751076288</v>
      </c>
      <c r="AR91" s="4">
        <v>0.31354240964246599</v>
      </c>
      <c r="AS91" s="4">
        <f>(AR91/AR$136)*100</f>
        <v>59.481107842676373</v>
      </c>
      <c r="AT91" s="4">
        <f>(AR91/AR$143)*100</f>
        <v>66.762582081443853</v>
      </c>
      <c r="AU91" s="4">
        <v>14.432816666666699</v>
      </c>
      <c r="AV91" s="4">
        <v>440973.04487119103</v>
      </c>
      <c r="AW91" s="4">
        <v>4.9557000000000002</v>
      </c>
      <c r="AX91" s="4">
        <v>8203.6395483821998</v>
      </c>
      <c r="AY91" s="4">
        <v>1.76330853367614E-2</v>
      </c>
      <c r="AZ91" s="4">
        <v>17.838436892662401</v>
      </c>
      <c r="BA91" s="4">
        <f>IF(AZ91&lt;AZ$35,"LOW",IF(AZ91&gt;AZ$36,"HIGH",AZ91))</f>
        <v>17.838436892662401</v>
      </c>
      <c r="BB91" s="4">
        <f>(AZ91/R91)*100</f>
        <v>57.865094438038966</v>
      </c>
      <c r="BC91" s="4">
        <f>(AZ91/Y91)*100</f>
        <v>35.123899662674198</v>
      </c>
      <c r="BD91" s="4" t="s">
        <v>57</v>
      </c>
      <c r="BE91" s="4"/>
      <c r="BF91" s="4"/>
      <c r="BG91" s="4"/>
      <c r="BH91" s="4"/>
      <c r="BI91" s="4"/>
      <c r="BJ91" s="4"/>
      <c r="BK91" s="4">
        <v>4.9260000000000002</v>
      </c>
      <c r="BL91" s="4">
        <v>465241.30018694402</v>
      </c>
      <c r="BM91" s="4">
        <v>6.0101833333333303</v>
      </c>
      <c r="BN91" s="4">
        <v>3709.2076481921299</v>
      </c>
      <c r="BO91" s="4">
        <v>7.9726534310296405E-3</v>
      </c>
      <c r="BP91" s="4">
        <v>12.7559289734969</v>
      </c>
      <c r="BQ91" s="4">
        <f>IF(BP91&lt;BP$35,"LOW",IF(BP91&gt;BP$36,"HIGH",BP91))</f>
        <v>12.7559289734969</v>
      </c>
      <c r="BR91" s="4">
        <f>(BP91/R91)*100</f>
        <v>41.378235051521386</v>
      </c>
      <c r="BS91" s="4">
        <f>(BP91/Y91)*100</f>
        <v>25.116436606258819</v>
      </c>
      <c r="BT91" s="4" t="s">
        <v>57</v>
      </c>
      <c r="BU91" s="4">
        <f>((BR91+BR103)/BP143)*100</f>
        <v>534.0303692572428</v>
      </c>
      <c r="BV91" s="4"/>
      <c r="BW91" s="4"/>
      <c r="BX91" s="4"/>
      <c r="BY91" s="4"/>
      <c r="BZ91" s="4"/>
      <c r="CA91" s="4">
        <v>4.9260000000000002</v>
      </c>
      <c r="CB91" s="4">
        <v>465241.30018694402</v>
      </c>
      <c r="CC91" s="4">
        <v>6.15621666666667</v>
      </c>
      <c r="CD91" s="4">
        <v>2240.41334917721</v>
      </c>
      <c r="CE91" s="4">
        <v>4.8155942911279797E-3</v>
      </c>
      <c r="CF91" s="4">
        <v>9.6117525470167404</v>
      </c>
      <c r="CG91" s="4">
        <f>IF(CF91&lt;CF$35,"LOW",IF(CF91&gt;CF$36,"HIGH",CF91))</f>
        <v>9.6117525470167404</v>
      </c>
      <c r="CH91" s="4">
        <f>(CF91/R91)*100</f>
        <v>31.179019338682323</v>
      </c>
      <c r="CI91" s="4">
        <f>(CF91/Y91)*100</f>
        <v>18.9255501519159</v>
      </c>
      <c r="CJ91" s="4" t="s">
        <v>57</v>
      </c>
      <c r="CK91" s="4">
        <f>((CH91+CH103)/CF143)*100</f>
        <v>374.37641243379665</v>
      </c>
      <c r="CL91" s="4"/>
      <c r="CM91" s="4"/>
      <c r="CN91" s="4"/>
      <c r="CO91" s="4"/>
      <c r="CP91" s="4"/>
      <c r="CQ91" s="4">
        <v>4.9260000000000002</v>
      </c>
      <c r="CR91" s="4">
        <v>465241.30018694402</v>
      </c>
      <c r="CS91" s="4">
        <v>7.4032499999999999</v>
      </c>
      <c r="CT91" s="4">
        <v>1304.54652449841</v>
      </c>
      <c r="CU91" s="4">
        <v>5.2980501592379999E-3</v>
      </c>
      <c r="CV91" s="4">
        <v>4.7214878209362299</v>
      </c>
      <c r="CW91" s="4">
        <f>IF(CV91&lt;CV$35,"LOW",IF(CV91&gt;CV$36,"HIGH",CV91))</f>
        <v>4.7214878209362299</v>
      </c>
      <c r="CX91" s="4">
        <f>(CV91/R91)*100</f>
        <v>15.31576675077998</v>
      </c>
      <c r="CY91" s="4">
        <f>(CV91/Y91)*100</f>
        <v>9.2966141304296226</v>
      </c>
      <c r="CZ91" s="4" t="s">
        <v>57</v>
      </c>
      <c r="DA91" s="4">
        <f>((CX91+CX100)/CV143)*100</f>
        <v>174.93784830305651</v>
      </c>
      <c r="DB91" s="4"/>
      <c r="DC91" s="4"/>
      <c r="DD91" s="4"/>
      <c r="DE91" s="4"/>
      <c r="DF91" s="4"/>
      <c r="DG91" s="4">
        <v>7.6346999999999996</v>
      </c>
      <c r="DH91" s="4">
        <v>246231.44086767899</v>
      </c>
      <c r="DI91" s="4">
        <v>7.6856166666666699</v>
      </c>
      <c r="DJ91" s="4">
        <v>1991.3589612312901</v>
      </c>
      <c r="DK91" s="4">
        <v>8.0873464177201593E-3</v>
      </c>
      <c r="DL91" s="4">
        <v>6.7379787438443897</v>
      </c>
      <c r="DM91" s="4">
        <f>IF(DL91&lt;DL$35,"LOW",IF(DL91&gt;DL$36,"HIGH",DL91))</f>
        <v>6.7379787438443897</v>
      </c>
      <c r="DN91" s="4">
        <f>(DL91/R91)*100</f>
        <v>21.856947370452186</v>
      </c>
      <c r="DO91" s="4">
        <f>(DL91/Y91)*100</f>
        <v>13.267086726941329</v>
      </c>
      <c r="DP91" s="4" t="s">
        <v>57</v>
      </c>
      <c r="DQ91" s="4">
        <f>((DN91+DN103)/DL143)*100</f>
        <v>236.95412587221867</v>
      </c>
      <c r="DR91" s="4"/>
      <c r="DS91" s="4"/>
      <c r="DT91" s="4"/>
      <c r="DU91" s="4"/>
      <c r="DV91" s="4"/>
      <c r="DW91" s="4">
        <v>7.6346999999999996</v>
      </c>
      <c r="DX91" s="4">
        <v>246231.44086767899</v>
      </c>
      <c r="DY91" s="4">
        <v>8.5234500000000004</v>
      </c>
      <c r="DZ91" s="4">
        <v>2876.7338309152001</v>
      </c>
      <c r="EA91" s="4">
        <v>1.16830483579922E-2</v>
      </c>
      <c r="EB91" s="4">
        <v>9.4916080825430598</v>
      </c>
      <c r="EC91" s="4">
        <f>IF(EB91&lt;EB$35,"LOW",IF(EB91&gt;EB$36,"HIGH",EB91))</f>
        <v>9.4916080825430598</v>
      </c>
      <c r="ED91" s="4">
        <f>(EB91/Y91)*100</f>
        <v>18.688985584034111</v>
      </c>
      <c r="EE91" s="4" t="s">
        <v>57</v>
      </c>
      <c r="EF91" s="4">
        <f>(ED91/EB$143)*100</f>
        <v>245.08488162856622</v>
      </c>
      <c r="EG91" s="4"/>
      <c r="EH91" s="4"/>
      <c r="EI91" s="4"/>
      <c r="EJ91" s="4"/>
      <c r="EK91" s="4"/>
      <c r="EL91" s="4">
        <v>7.6346999999999996</v>
      </c>
      <c r="EM91" s="4">
        <v>246231.44086767899</v>
      </c>
      <c r="EN91" s="4">
        <v>8.7502666666666702</v>
      </c>
      <c r="EO91" s="4">
        <v>195.792119143241</v>
      </c>
      <c r="EP91" s="4">
        <v>4.6872947576698801E-4</v>
      </c>
      <c r="EQ91" s="4">
        <v>148.69729060363201</v>
      </c>
      <c r="ER91" s="4" t="str">
        <f>IF(EQ91&lt;EQ$35,"LOW",IF(EQ91&gt;EQ$36,"HIGH",EQ91))</f>
        <v>LOW</v>
      </c>
      <c r="ES91" s="4">
        <f>(EQ91/Y91)*100</f>
        <v>292.78511041636261</v>
      </c>
      <c r="ET91" s="4" t="s">
        <v>57</v>
      </c>
      <c r="EU91" s="4"/>
      <c r="EV91" s="4"/>
      <c r="EW91" s="4"/>
      <c r="EX91" s="4"/>
      <c r="EY91" s="4"/>
      <c r="EZ91" s="4"/>
      <c r="FA91" s="4">
        <v>10.019016666666699</v>
      </c>
      <c r="FB91" s="4">
        <v>417708.143536021</v>
      </c>
      <c r="FC91" s="4">
        <v>9.8475999999999999</v>
      </c>
      <c r="FD91" s="4">
        <v>464.10827394316999</v>
      </c>
      <c r="FE91" s="4">
        <v>1.1110826569344799E-3</v>
      </c>
      <c r="FF91" s="4">
        <v>21.114238020205299</v>
      </c>
      <c r="FG91" s="4">
        <f>IF(FF91&lt;FF$35,"LOW",IF(FF91&gt;FF$36,"HIGH",FF91))</f>
        <v>21.114238020205299</v>
      </c>
      <c r="FH91" s="4">
        <f>(FF91/Y91)*100</f>
        <v>41.573955281954362</v>
      </c>
      <c r="FI91" s="4" t="s">
        <v>57</v>
      </c>
      <c r="FJ91" s="4"/>
      <c r="FK91" s="4"/>
      <c r="FL91" s="4"/>
      <c r="FM91" s="4"/>
      <c r="FN91" s="4"/>
      <c r="FO91" s="4"/>
      <c r="FP91" s="4">
        <v>10.019016666666699</v>
      </c>
      <c r="FQ91" s="4">
        <v>417708.143536021</v>
      </c>
      <c r="FR91" s="4">
        <v>10.0560666666667</v>
      </c>
      <c r="FS91" s="4">
        <v>8174.5055893039398</v>
      </c>
      <c r="FT91" s="4">
        <v>1.9569897584721201E-2</v>
      </c>
      <c r="FU91" s="4">
        <v>19.099818259032698</v>
      </c>
      <c r="FV91" s="4">
        <f>IF(FU91&lt;FU$35,"LOW",IF(FU91&gt;FU$36,"HIGH",FU91))</f>
        <v>19.099818259032698</v>
      </c>
      <c r="FW91" s="4">
        <f>(FU91/Y91)*100</f>
        <v>37.60756080492267</v>
      </c>
      <c r="FX91" s="4" t="s">
        <v>57</v>
      </c>
      <c r="FY91" s="4">
        <f>((FW91+FW103)/FU$143)*100</f>
        <v>648.94769510255844</v>
      </c>
      <c r="FZ91" s="4"/>
      <c r="GA91" s="4"/>
      <c r="GB91" s="4"/>
      <c r="GC91" s="4"/>
      <c r="GD91" s="4"/>
      <c r="GE91" s="4">
        <v>10.019016666666699</v>
      </c>
      <c r="GF91" s="4">
        <v>417708.143536021</v>
      </c>
      <c r="GG91" s="4">
        <v>10.139466666666699</v>
      </c>
      <c r="GH91" s="4">
        <v>1997.84931514555</v>
      </c>
      <c r="GI91" s="4">
        <v>4.7828833267007298E-3</v>
      </c>
      <c r="GJ91" s="4">
        <v>7.1134991296775798</v>
      </c>
      <c r="GK91" s="4">
        <f>IF(GJ91&lt;GJ$35,"LOW",IF(GJ91&gt;GJ$36,"HIGH",GJ91))</f>
        <v>7.1134991296775798</v>
      </c>
      <c r="GL91" s="4">
        <f>(GJ91/Y91)*100</f>
        <v>14.006486733380182</v>
      </c>
      <c r="GM91" s="4" t="s">
        <v>57</v>
      </c>
      <c r="GN91" s="4">
        <f>((GL91+GL103)/GJ$143)*100</f>
        <v>146.85295282453981</v>
      </c>
      <c r="GO91" s="4"/>
      <c r="GP91" s="4"/>
      <c r="GQ91" s="4"/>
      <c r="GR91" s="4"/>
      <c r="GS91" s="4"/>
      <c r="GT91" s="4">
        <v>10.019016666666699</v>
      </c>
      <c r="GU91" s="4">
        <v>417708.143536021</v>
      </c>
      <c r="GV91" s="4">
        <v>11.978633333333301</v>
      </c>
      <c r="GW91" s="4">
        <v>2385.7960000000498</v>
      </c>
      <c r="GX91" s="4">
        <v>5.41029894626994E-3</v>
      </c>
      <c r="GY91" s="4">
        <v>4.8690613139728498</v>
      </c>
      <c r="GZ91" s="4">
        <f>IF(GY91&lt;GY$35,"LOW",IF(GY91&gt;GY$36,"HIGH",GY91))</f>
        <v>4.8690613139728498</v>
      </c>
      <c r="HA91" s="4">
        <f>(GY91/AF91)*100</f>
        <v>8.7234313411453321</v>
      </c>
      <c r="HB91" s="4" t="s">
        <v>57</v>
      </c>
      <c r="HC91" s="4">
        <f>((HA91+HA103)/GY$143)*100</f>
        <v>111.85484237484368</v>
      </c>
      <c r="HD91" s="4"/>
      <c r="HE91" s="4"/>
      <c r="HF91" s="4"/>
      <c r="HG91" s="4"/>
      <c r="HH91" s="4"/>
      <c r="HI91" s="4">
        <v>14.432816666666699</v>
      </c>
      <c r="HJ91" s="4">
        <v>440973.04487119103</v>
      </c>
      <c r="HK91" s="4">
        <v>12.326083333333299</v>
      </c>
      <c r="HL91" s="4">
        <v>3139.5925035714299</v>
      </c>
      <c r="HM91" s="4">
        <v>7.1196925528373596E-3</v>
      </c>
      <c r="HN91" s="4">
        <v>7.8552425190905799</v>
      </c>
      <c r="HO91" s="4">
        <f>IF(HN91&lt;HN$35,"LOW",IF(HN91&gt;HN$36,"HIGH",HN91))</f>
        <v>7.8552425190905799</v>
      </c>
      <c r="HP91" s="4">
        <f>(HN91/AF91)*100</f>
        <v>14.073486523302851</v>
      </c>
      <c r="HQ91" s="4" t="s">
        <v>57</v>
      </c>
      <c r="HR91" s="4">
        <f>((HP91+HP103)/HN143)*100</f>
        <v>189.89820371140087</v>
      </c>
      <c r="HS91" s="4"/>
      <c r="HT91" s="4"/>
      <c r="HU91" s="4"/>
      <c r="HV91" s="4"/>
      <c r="HW91" s="4"/>
      <c r="HX91" s="4">
        <v>14.432816666666699</v>
      </c>
      <c r="HY91" s="4">
        <v>440973.04487119103</v>
      </c>
      <c r="HZ91" s="4" t="s">
        <v>57</v>
      </c>
      <c r="IA91" s="4" t="s">
        <v>57</v>
      </c>
      <c r="IB91" s="4" t="s">
        <v>57</v>
      </c>
      <c r="IC91" s="4" t="s">
        <v>57</v>
      </c>
      <c r="ID91" s="4" t="s">
        <v>57</v>
      </c>
      <c r="IE91" s="4" t="s">
        <v>57</v>
      </c>
      <c r="IF91" s="4">
        <v>10.019016666666699</v>
      </c>
      <c r="IG91" s="4">
        <v>417708.143536021</v>
      </c>
      <c r="IH91" s="4">
        <v>14.417733333333301</v>
      </c>
      <c r="II91" s="4">
        <v>2856.7199297880302</v>
      </c>
      <c r="IJ91" s="4">
        <v>6.4782189365394796E-3</v>
      </c>
      <c r="IK91" s="4">
        <v>5.1729504492405196</v>
      </c>
      <c r="IL91" s="4">
        <f>IF(IK91&lt;IK$35,"LOW",IF(IK91&gt;IK$36,"HIGH",IK91))</f>
        <v>5.1729504492405196</v>
      </c>
      <c r="IM91" s="4">
        <f>(IK91/AT91)*100</f>
        <v>7.7482779844105245</v>
      </c>
      <c r="IN91" s="4" t="s">
        <v>57</v>
      </c>
      <c r="IO91" s="4">
        <f>((IM91+IM103)/IK143)*100</f>
        <v>75.691838853744159</v>
      </c>
      <c r="IP91" s="4"/>
      <c r="IQ91" s="4"/>
      <c r="IR91" s="4"/>
      <c r="IS91" s="4"/>
      <c r="IT91" s="4"/>
      <c r="IU91" s="4">
        <v>14.432816666666699</v>
      </c>
      <c r="IV91" s="4">
        <v>440973.04487119103</v>
      </c>
      <c r="IW91" s="4">
        <v>14.455450000000001</v>
      </c>
      <c r="IX91" s="4">
        <v>4388.9471093977299</v>
      </c>
      <c r="IY91" s="4">
        <v>9.9528693656995605E-3</v>
      </c>
      <c r="IZ91" s="4">
        <v>9.0306068490694305</v>
      </c>
      <c r="JA91" s="4">
        <f>IF(IZ91&lt;IZ$35,"LOW",IF(IZ91&gt;IZ$36,"HIGH",IZ91))</f>
        <v>9.0306068490694305</v>
      </c>
      <c r="JB91" s="4">
        <f>(IZ91/AT91)*100</f>
        <v>13.52644934860813</v>
      </c>
      <c r="JC91" s="4" t="s">
        <v>57</v>
      </c>
      <c r="JD91" s="4">
        <f>((JB91+JB103)/IZ143)*100</f>
        <v>150.4245232989187</v>
      </c>
      <c r="JE91" s="4"/>
      <c r="JF91" s="4"/>
      <c r="JG91" s="4"/>
      <c r="JH91" s="4"/>
      <c r="JI91" s="4"/>
      <c r="JJ91" s="4">
        <v>14.432816666666699</v>
      </c>
      <c r="JK91" s="4">
        <v>440973.04487119103</v>
      </c>
      <c r="JL91" s="4">
        <v>16.487833333333299</v>
      </c>
      <c r="JM91" s="4">
        <v>4286.5966167642</v>
      </c>
      <c r="JN91" s="4">
        <v>1.0112650371513E-2</v>
      </c>
      <c r="JO91" s="4">
        <v>4.6159083713314102</v>
      </c>
      <c r="JP91" s="4">
        <f>IF(JO91&lt;JO$35,"LOW",IF(JO91&gt;JO$36,"HIGH",JO91))</f>
        <v>4.6159083713314102</v>
      </c>
      <c r="JQ91" s="4">
        <f>(JO91/AM91)*100</f>
        <v>9.2900289299314824</v>
      </c>
      <c r="JR91" s="4" t="s">
        <v>57</v>
      </c>
      <c r="JS91" s="4">
        <f>((JQ91+JQ103)/JO143)*100</f>
        <v>131.06371565388639</v>
      </c>
      <c r="JT91" s="4"/>
      <c r="JU91" s="4"/>
      <c r="JV91" s="4"/>
      <c r="JW91" s="4"/>
      <c r="JX91" s="4"/>
      <c r="JY91" s="4">
        <v>17.11</v>
      </c>
      <c r="JZ91" s="4">
        <v>423884.58606651903</v>
      </c>
      <c r="KA91" s="4">
        <v>17.0044166666667</v>
      </c>
      <c r="KB91" s="4">
        <v>1513.1722559029199</v>
      </c>
      <c r="KC91" s="4">
        <v>3.5697741924153601E-3</v>
      </c>
      <c r="KD91" s="4">
        <v>5.0298675761717497</v>
      </c>
      <c r="KE91" s="4">
        <f>IF(KD91&lt;KD$35,"LOW",IF(KD91&gt;KD$36,"HIGH",KD91))</f>
        <v>5.0298675761717497</v>
      </c>
      <c r="KF91" s="4">
        <f>(KD91/AM91)*100</f>
        <v>10.12316786584778</v>
      </c>
      <c r="KG91" s="4" t="s">
        <v>57</v>
      </c>
      <c r="KH91" s="4">
        <f>((KF91+KF103)/KD143)*100</f>
        <v>178.15080128363653</v>
      </c>
      <c r="KI91" s="4"/>
      <c r="KJ91" s="4"/>
      <c r="KK91" s="4"/>
      <c r="KL91" s="4"/>
      <c r="KM91" s="4"/>
      <c r="KN91" s="4">
        <v>17.11</v>
      </c>
      <c r="KO91" s="4">
        <v>423884.58606651903</v>
      </c>
      <c r="KP91" s="4">
        <v>18.957633333333298</v>
      </c>
      <c r="KQ91" s="4">
        <v>2195.1655354315999</v>
      </c>
      <c r="KR91" s="4">
        <v>5.1786868586137296E-3</v>
      </c>
      <c r="KS91" s="4">
        <v>3.2104903932429498</v>
      </c>
      <c r="KT91" s="4">
        <f>IF(KS91&lt;KS$35,"LOW",IF(KS91&gt;KS$36,"HIGH",KS91))</f>
        <v>3.2104903932429498</v>
      </c>
      <c r="KU91" s="4">
        <f>(KS91/AM91)*100</f>
        <v>6.4614689532693728</v>
      </c>
      <c r="KV91" s="4" t="s">
        <v>57</v>
      </c>
      <c r="KW91" s="4">
        <f>((KU91+KU103)/KS143)*100</f>
        <v>111.93000948085945</v>
      </c>
      <c r="KX91" s="4"/>
      <c r="KY91" s="4"/>
      <c r="KZ91" s="4"/>
      <c r="LA91" s="4"/>
      <c r="LB91" s="4"/>
      <c r="LC91" s="4">
        <v>17.11</v>
      </c>
      <c r="LD91" s="4">
        <v>423884.58606651903</v>
      </c>
      <c r="LE91" s="4">
        <v>19.3686333333333</v>
      </c>
      <c r="LF91" s="4">
        <v>2030.7089207004401</v>
      </c>
      <c r="LG91" s="4">
        <v>4.7907118764204601E-3</v>
      </c>
      <c r="LH91" s="4">
        <v>2.98798322296097</v>
      </c>
      <c r="LI91" s="4">
        <f>IF(LH91&lt;LH$35,"LOW",IF(LH91&gt;LH$36,"HIGH",LH91))</f>
        <v>2.98798322296097</v>
      </c>
      <c r="LJ91" s="4">
        <f>(LH91/AM91)*100</f>
        <v>6.0136485281770629</v>
      </c>
      <c r="LK91" s="4" t="s">
        <v>57</v>
      </c>
      <c r="LL91" s="4">
        <f>((LJ91+LJ103)/LH143)*100</f>
        <v>78.596904899669624</v>
      </c>
      <c r="LM91" s="4"/>
      <c r="LN91" s="4"/>
      <c r="LO91" s="4"/>
      <c r="LP91" s="4"/>
      <c r="LQ91" s="4"/>
      <c r="LR91" s="4">
        <v>17.11</v>
      </c>
      <c r="LS91" s="4">
        <v>423884.58606651903</v>
      </c>
    </row>
    <row r="92" spans="1:331" x14ac:dyDescent="0.2">
      <c r="A92" s="2"/>
      <c r="B92" s="2"/>
      <c r="C92" s="10" t="s">
        <v>201</v>
      </c>
      <c r="D92" s="2"/>
      <c r="E92" s="2"/>
      <c r="F92" s="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>
        <f>AVERAGE(AZ85,AZ88,AZ90,AZ91)</f>
        <v>19.077579365099385</v>
      </c>
      <c r="BA92" s="4"/>
      <c r="BB92" s="4">
        <f>AVERAGE(BB85,BB88,BB90,BB91)</f>
        <v>55.430661322252988</v>
      </c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>
        <f>AVERAGE(BP85,BP88,BP90,BP91)</f>
        <v>19.379439080663111</v>
      </c>
      <c r="BQ92" s="4"/>
      <c r="BR92" s="4">
        <f>AVERAGE(BR85,BR88,BR90,BR91)</f>
        <v>34.143152341490854</v>
      </c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>
        <f>AVERAGE(CF85,CF88,CF90,CF91)</f>
        <v>13.373481955373732</v>
      </c>
      <c r="CG92" s="4"/>
      <c r="CH92" s="4">
        <f>AVERAGE(CH85,CH88,CH90,CH91)</f>
        <v>115.53687661717856</v>
      </c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>
        <f>AVERAGE(CV85,CV88,CV90,CV91)</f>
        <v>5.13712325969456</v>
      </c>
      <c r="CW92" s="4"/>
      <c r="CX92" s="4">
        <f>AVERAGE(CX85,CX88,CX90,CX91)</f>
        <v>146.64665604960558</v>
      </c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>
        <f>AVERAGE(DL85,DL88,DL90,DL91)</f>
        <v>15.130909336741484</v>
      </c>
      <c r="DM92" s="4"/>
      <c r="DN92" s="4">
        <f>AVERAGE(DN85,DN88,DN90,DN91)</f>
        <v>43.445826235588271</v>
      </c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>
        <f>AVERAGE(EB85,EB88,EB90,EB91)</f>
        <v>16.867552611840615</v>
      </c>
      <c r="EC92" s="4"/>
      <c r="ED92" s="4">
        <f>AVERAGE(ED85,ED88,ED90,ED91)</f>
        <v>28.992581927515097</v>
      </c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>
        <f>AVERAGE(EQ85,EQ88,EQ90,EQ91)</f>
        <v>178.94897541725877</v>
      </c>
      <c r="ER92" s="4"/>
      <c r="ES92" s="4">
        <f>AVERAGE(ES85,ES88,ES90,ES91)</f>
        <v>339.22907138831596</v>
      </c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>
        <f>AVERAGE(FF85,FF88,FF90,FF91)</f>
        <v>90.347330956076291</v>
      </c>
      <c r="FG92" s="4"/>
      <c r="FH92" s="4">
        <f>AVERAGE(FH85,FH88,FH90,FH91)</f>
        <v>108.33673951390735</v>
      </c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>
        <f>AVERAGE(FU85,FU88,FU90,FU91)</f>
        <v>56.618701991164244</v>
      </c>
      <c r="FV92" s="4"/>
      <c r="FW92" s="4">
        <f>AVERAGE(FW85,FW88,FW90,FW91)</f>
        <v>103.73530475490014</v>
      </c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>
        <f>AVERAGE(GJ85,GJ88,GJ90,GJ91)</f>
        <v>8.3674272587969547</v>
      </c>
      <c r="GK92" s="4"/>
      <c r="GL92" s="4">
        <f>AVERAGE(GL85,GL88,GL90,GL91)</f>
        <v>15.655216734718952</v>
      </c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>
        <f>AVERAGE(GY85,GY88,GY90,GY91)</f>
        <v>8.4083097380661265</v>
      </c>
      <c r="GZ92" s="4"/>
      <c r="HA92" s="4">
        <f>AVERAGE(HA85,HA88,HA90,HA91)</f>
        <v>13.983216538627804</v>
      </c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>
        <f>AVERAGE(HN85,HN88,HN90,HN91)</f>
        <v>9.1741978431781952</v>
      </c>
      <c r="HO92" s="4"/>
      <c r="HP92" s="4">
        <f>AVERAGE(HP85,HP88,HP90,HP91)</f>
        <v>15.361290154535205</v>
      </c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>
        <f>AVERAGE(IK85,IK88,IK90,IK91)</f>
        <v>6.4896399422381998</v>
      </c>
      <c r="IL92" s="4"/>
      <c r="IM92" s="4">
        <f>AVERAGE(IM85,IM88,IM90,IM91)</f>
        <v>9.0496830108141531</v>
      </c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>
        <f>AVERAGE(IZ85,IZ88,IZ90,IZ91)</f>
        <v>5.9614207321367783</v>
      </c>
      <c r="JA92" s="4"/>
      <c r="JB92" s="4">
        <f>AVERAGE(JB85,JB88,JB90,JB91)</f>
        <v>8.450621344735751</v>
      </c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>
        <f>AVERAGE(JO85,JO88,JO90,JO91)</f>
        <v>5.2191909600393824</v>
      </c>
      <c r="JP92" s="4"/>
      <c r="JQ92" s="4">
        <f>AVERAGE(JQ85,JQ88,JQ90,JQ91)</f>
        <v>9.6427841937829957</v>
      </c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>
        <f>AVERAGE(KD85,KD88,KD90,KD91)</f>
        <v>5.609864103603722</v>
      </c>
      <c r="KE92" s="4"/>
      <c r="KF92" s="4">
        <f>AVERAGE(KF85,KF88,KF90,KF91)</f>
        <v>10.344037017604659</v>
      </c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>
        <f>AVERAGE(KS85,KS88,KS90,KS91)</f>
        <v>3.7132308732717201</v>
      </c>
      <c r="KT92" s="4"/>
      <c r="KU92" s="4">
        <f>AVERAGE(KU85,KU88,KU90,KU91)</f>
        <v>6.7742344358273368</v>
      </c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>
        <f>AVERAGE(LH85,LH88,LH90,LH91)</f>
        <v>3.5911580814773676</v>
      </c>
      <c r="LI92" s="4"/>
      <c r="LJ92" s="4">
        <f>AVERAGE(LJ85,LJ88,LJ90,LJ91)</f>
        <v>6.5458589065979478</v>
      </c>
      <c r="LK92" s="4"/>
      <c r="LL92" s="4"/>
      <c r="LM92" s="4"/>
      <c r="LN92" s="4"/>
      <c r="LO92" s="4"/>
      <c r="LP92" s="4"/>
      <c r="LQ92" s="4"/>
      <c r="LR92" s="4"/>
      <c r="LS92" s="4"/>
    </row>
    <row r="93" spans="1:331" x14ac:dyDescent="0.2">
      <c r="A93" s="2"/>
      <c r="B93" s="2"/>
      <c r="C93" s="10" t="s">
        <v>202</v>
      </c>
      <c r="D93" s="2"/>
      <c r="E93" s="2"/>
      <c r="F93" s="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>
        <f>_xlfn.STDEV.P(AZ85,AZ88,AZ90:AZ91)</f>
        <v>12.527688767004712</v>
      </c>
      <c r="BA93" s="4"/>
      <c r="BB93" s="4">
        <f>_xlfn.STDEV.P(BB85,BB88,BB90:BB91)</f>
        <v>36.676846505318224</v>
      </c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>
        <f>_xlfn.STDEV.P(BP85,BP88,BP90:BP91)</f>
        <v>14.963113763954361</v>
      </c>
      <c r="BQ93" s="4"/>
      <c r="BR93" s="4">
        <f>_xlfn.STDEV.P(BR85,BR88,BR90:BR91)</f>
        <v>25.443699186810818</v>
      </c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>
        <f>_xlfn.STDEV.P(CF85,CF88,CF90:CF91)</f>
        <v>9.4345794757457373</v>
      </c>
      <c r="CG93" s="4"/>
      <c r="CH93" s="4">
        <f>_xlfn.STDEV.P(CH85,CH88,CH90:CH91)</f>
        <v>112.93580492937716</v>
      </c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>
        <f>_xlfn.STDEV.P(CV85,CV88,CV90:CV91)</f>
        <v>2.8344767630850844</v>
      </c>
      <c r="CW93" s="4"/>
      <c r="CX93" s="4">
        <f>_xlfn.STDEV.P(CX85,CX88,CX90:CX91)</f>
        <v>220.95058632155249</v>
      </c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>
        <f>_xlfn.STDEV.P(DL85,DL88,DL90:DL91)</f>
        <v>13.129168655235567</v>
      </c>
      <c r="DM93" s="4"/>
      <c r="DN93" s="4">
        <f>_xlfn.STDEV.P(DN85,DN88,DN90:DN91)</f>
        <v>38.441795231932808</v>
      </c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>
        <f>_xlfn.STDEV.P(EB85,EB88,EB90:EB91)</f>
        <v>12.857462731562594</v>
      </c>
      <c r="EC93" s="4"/>
      <c r="ED93" s="4">
        <f>_xlfn.STDEV.P(ED85,ED88,ED90:ED91)</f>
        <v>21.904275472087107</v>
      </c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>
        <f>_xlfn.STDEV.P(EQ85,EQ88,EQ90:EQ91)</f>
        <v>73.483420376638364</v>
      </c>
      <c r="ER93" s="4"/>
      <c r="ES93" s="4">
        <f>_xlfn.STDEV.P(ES85,ES88,ES90:ES91)</f>
        <v>114.22076180327987</v>
      </c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>
        <f>_xlfn.STDEV.P(FF85,FF88,FF90:FF91)</f>
        <v>65.83889298591086</v>
      </c>
      <c r="FG93" s="4"/>
      <c r="FH93" s="4">
        <f>_xlfn.STDEV.P(FH85,FH88,FH90:FH91)</f>
        <v>62.19854858661153</v>
      </c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>
        <f>_xlfn.STDEV.P(FU85,FU88,FU90:FU91)</f>
        <v>33.767807435433021</v>
      </c>
      <c r="FV93" s="4"/>
      <c r="FW93" s="4">
        <f>_xlfn.STDEV.P(FW85,FW88,FW90:FW91)</f>
        <v>52.743845377643773</v>
      </c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>
        <f>_xlfn.STDEV.P(GJ85,GJ88,GJ90:GJ91)</f>
        <v>2.5793723550469623</v>
      </c>
      <c r="GK93" s="4"/>
      <c r="GL93" s="4">
        <f>_xlfn.STDEV.P(GL85,GL88,GL90:GL91)</f>
        <v>2.5007385199742087</v>
      </c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>
        <f>_xlfn.STDEV.P(GY85,GY88,GY90:GY91)</f>
        <v>2.7898658183045044</v>
      </c>
      <c r="GZ93" s="4"/>
      <c r="HA93" s="4">
        <f>_xlfn.STDEV.P(HA85,HA88,HA90:HA91)</f>
        <v>4.0391572147275969</v>
      </c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>
        <f>_xlfn.STDEV.P(HN85,HN88,HN90:HN91)</f>
        <v>1.4715942158763926</v>
      </c>
      <c r="HO93" s="4"/>
      <c r="HP93" s="4">
        <f>_xlfn.STDEV.P(HP85,HP88,HP90:HP91)</f>
        <v>1.199906069346397</v>
      </c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>
        <f>_xlfn.STDEV.P(IK85,IK88,IK90:IK91)</f>
        <v>1.4830143795088364</v>
      </c>
      <c r="IL93" s="4"/>
      <c r="IM93" s="4">
        <f>_xlfn.STDEV.P(IM85,IM88,IM90:IM91)</f>
        <v>1.4049385089101392</v>
      </c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>
        <f>_xlfn.STDEV.P(IZ85,IZ88,IZ90:IZ91)</f>
        <v>2.002330590947548</v>
      </c>
      <c r="JA93" s="4"/>
      <c r="JB93" s="4">
        <f>_xlfn.STDEV.P(JB85,JB88,JB90:JB91)</f>
        <v>3.0590458535171172</v>
      </c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>
        <f>_xlfn.STDEV.P(JO85,JO88,JO90:JO91)</f>
        <v>0.82063772026324677</v>
      </c>
      <c r="JP93" s="4"/>
      <c r="JQ93" s="4">
        <f>_xlfn.STDEV.P(JQ85,JQ88,JQ90:JQ91)</f>
        <v>0.63721962896199769</v>
      </c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>
        <f>_xlfn.STDEV.P(KD85,KD88,KD90:KD91)</f>
        <v>1.0422278084059586</v>
      </c>
      <c r="KE93" s="4"/>
      <c r="KF93" s="4">
        <f>_xlfn.STDEV.P(KF85,KF88,KF90:KF91)</f>
        <v>1.0549069707891561</v>
      </c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>
        <f>_xlfn.STDEV.P(KS85,KS88,KS90:KS91)</f>
        <v>1.1316009655472734</v>
      </c>
      <c r="KT93" s="4"/>
      <c r="KU93" s="4">
        <f>_xlfn.STDEV.P(KU85,KU88,KU90:KU91)</f>
        <v>1.4146579994134532</v>
      </c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>
        <f>_xlfn.STDEV.P(LH85,LH88,LH90:LH91)</f>
        <v>1.1206166484850628</v>
      </c>
      <c r="LI93" s="4"/>
      <c r="LJ93" s="4">
        <f>_xlfn.STDEV.P(LJ85,LJ88,LJ90:LJ91)</f>
        <v>1.3762634904988633</v>
      </c>
      <c r="LK93" s="4"/>
      <c r="LL93" s="4"/>
      <c r="LM93" s="4"/>
      <c r="LN93" s="4"/>
      <c r="LO93" s="4"/>
      <c r="LP93" s="4"/>
      <c r="LQ93" s="4"/>
      <c r="LR93" s="4"/>
      <c r="LS93" s="4"/>
    </row>
    <row r="94" spans="1:331" x14ac:dyDescent="0.2">
      <c r="A94" s="2"/>
      <c r="B94" s="2"/>
      <c r="C94" s="10" t="s">
        <v>203</v>
      </c>
      <c r="D94" s="2"/>
      <c r="E94" s="2"/>
      <c r="F94" s="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>
        <f>(AZ93/AZ92)*100</f>
        <v>65.667077186547701</v>
      </c>
      <c r="BA94" s="4"/>
      <c r="BB94" s="4">
        <f>(BB93/BB92)*100</f>
        <v>66.167073656388212</v>
      </c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>
        <f>(BP93/BP92)*100</f>
        <v>77.211284091729055</v>
      </c>
      <c r="BQ94" s="4"/>
      <c r="BR94" s="4">
        <f>(BR93/BR92)*100</f>
        <v>74.520650384972114</v>
      </c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>
        <f>(CF93/CF92)*100</f>
        <v>70.546918949217513</v>
      </c>
      <c r="CG94" s="4"/>
      <c r="CH94" s="4">
        <f>(CH93/CH92)*100</f>
        <v>97.748708668644525</v>
      </c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>
        <f>(CV93/CV92)*100</f>
        <v>55.176343252733538</v>
      </c>
      <c r="CW94" s="4"/>
      <c r="CX94" s="4">
        <f>(CX93/CX92)*100</f>
        <v>150.66868367377734</v>
      </c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>
        <f>(DL93/DL92)*100</f>
        <v>86.770519623396268</v>
      </c>
      <c r="DM94" s="4"/>
      <c r="DN94" s="4">
        <f>(DN93/DN92)*100</f>
        <v>88.482136404724514</v>
      </c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>
        <f>(EB93/EB92)*100</f>
        <v>76.226012317501031</v>
      </c>
      <c r="EC94" s="4"/>
      <c r="ED94" s="4">
        <f>(ED93/ED92)*100</f>
        <v>75.551310079421015</v>
      </c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>
        <f>(EQ93/EQ92)*100</f>
        <v>41.063895563132263</v>
      </c>
      <c r="ER94" s="4"/>
      <c r="ES94" s="4">
        <f>(ES93/ES92)*100</f>
        <v>33.670687873484525</v>
      </c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>
        <f>(FF93/FF92)*100</f>
        <v>72.873091312370292</v>
      </c>
      <c r="FG94" s="4"/>
      <c r="FH94" s="4">
        <f>(FH93/FH92)*100</f>
        <v>57.412239712666455</v>
      </c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>
        <f>(FU93/FU92)*100</f>
        <v>59.640730443984268</v>
      </c>
      <c r="FV94" s="4"/>
      <c r="FW94" s="4">
        <f>(FW93/FW92)*100</f>
        <v>50.844643009690792</v>
      </c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>
        <f>(GJ93/GJ92)*100</f>
        <v>30.826349309881152</v>
      </c>
      <c r="GK94" s="4"/>
      <c r="GL94" s="4">
        <f>(GL93/GL92)*100</f>
        <v>15.973835190848943</v>
      </c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>
        <f>(GY93/GY92)*100</f>
        <v>33.179864981355465</v>
      </c>
      <c r="GZ94" s="4"/>
      <c r="HA94" s="4">
        <f>(HA93/HA92)*100</f>
        <v>28.885751740807741</v>
      </c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>
        <f>(HN93/HN92)*100</f>
        <v>16.040576419121475</v>
      </c>
      <c r="HO94" s="4"/>
      <c r="HP94" s="4">
        <f>(HP93/HP92)*100</f>
        <v>7.8112323722505925</v>
      </c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>
        <f>(IK93/IK92)*100</f>
        <v>22.852028659657229</v>
      </c>
      <c r="IL94" s="4"/>
      <c r="IM94" s="4">
        <f>(IM93/IM92)*100</f>
        <v>15.524726194622193</v>
      </c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>
        <f>(IZ93/IZ92)*100</f>
        <v>33.588144184378741</v>
      </c>
      <c r="JA94" s="4"/>
      <c r="JB94" s="4">
        <f>(JB93/JB92)*100</f>
        <v>36.19906429037583</v>
      </c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>
        <f>(JO93/JO92)*100</f>
        <v>15.723466080211299</v>
      </c>
      <c r="JP94" s="4"/>
      <c r="JQ94" s="4">
        <f>(JQ93/JQ92)*100</f>
        <v>6.6082535516332834</v>
      </c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>
        <f>(KD93/KD92)*100</f>
        <v>18.578485844896701</v>
      </c>
      <c r="KE94" s="4"/>
      <c r="KF94" s="4">
        <f>(KF93/KF92)*100</f>
        <v>10.198213415069912</v>
      </c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>
        <f>(KS93/KS92)*100</f>
        <v>30.474834562339563</v>
      </c>
      <c r="KT94" s="4"/>
      <c r="KU94" s="4">
        <f>(KU93/KU92)*100</f>
        <v>20.882920613607038</v>
      </c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>
        <f>(LH93/LH92)*100</f>
        <v>31.204882187309675</v>
      </c>
      <c r="LI94" s="4"/>
      <c r="LJ94" s="4">
        <f>(LJ93/LJ92)*100</f>
        <v>21.024948904896927</v>
      </c>
      <c r="LK94" s="4"/>
      <c r="LL94" s="4"/>
      <c r="LM94" s="4"/>
      <c r="LN94" s="4"/>
      <c r="LO94" s="4"/>
      <c r="LP94" s="4"/>
      <c r="LQ94" s="4"/>
      <c r="LR94" s="4"/>
      <c r="LS94" s="4"/>
    </row>
    <row r="95" spans="1:331" x14ac:dyDescent="0.2">
      <c r="A95" s="2"/>
      <c r="B95" s="2"/>
      <c r="C95" s="2"/>
      <c r="D95" s="2"/>
      <c r="E95" s="2"/>
      <c r="F95" s="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</row>
    <row r="96" spans="1:331" x14ac:dyDescent="0.2">
      <c r="A96" s="2"/>
      <c r="B96" s="2"/>
      <c r="C96" s="2"/>
      <c r="D96" s="2"/>
      <c r="E96" s="2"/>
      <c r="F96" s="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</row>
    <row r="97" spans="1:331" x14ac:dyDescent="0.2">
      <c r="A97" s="2"/>
      <c r="B97" s="2"/>
      <c r="C97" s="2" t="s">
        <v>83</v>
      </c>
      <c r="D97" s="2" t="s">
        <v>194</v>
      </c>
      <c r="E97" s="2" t="s">
        <v>106</v>
      </c>
      <c r="F97" s="2" t="s">
        <v>57</v>
      </c>
      <c r="G97" s="4">
        <v>3.9926666666666701</v>
      </c>
      <c r="H97" s="4">
        <v>6061.0368782914702</v>
      </c>
      <c r="I97" s="4">
        <v>9.0397080612203504E-3</v>
      </c>
      <c r="J97" s="4">
        <f>(I97/I$136)*100</f>
        <v>11.315582892792635</v>
      </c>
      <c r="K97" s="4">
        <f>(I97/I$143)*100</f>
        <v>11.467728585200096</v>
      </c>
      <c r="L97" s="4">
        <v>4.9456666666666704</v>
      </c>
      <c r="M97" s="4">
        <v>670490.33411740896</v>
      </c>
      <c r="N97" s="4">
        <v>6.6393333333333304</v>
      </c>
      <c r="O97" s="4">
        <v>11661.285423077001</v>
      </c>
      <c r="P97" s="4">
        <v>2.1272672045772201E-2</v>
      </c>
      <c r="Q97" s="4">
        <f>(P97/P$136)*100</f>
        <v>3.4651610271632527</v>
      </c>
      <c r="R97" s="4">
        <f>(P97/P$143)*100</f>
        <v>3.6951927073767314</v>
      </c>
      <c r="S97" s="4">
        <v>10.032766666666699</v>
      </c>
      <c r="T97" s="4">
        <v>548181.50714614103</v>
      </c>
      <c r="U97" s="4">
        <v>10.1254166666667</v>
      </c>
      <c r="V97" s="4">
        <v>54981.896889494303</v>
      </c>
      <c r="W97" s="4">
        <v>0.100298707951191</v>
      </c>
      <c r="X97" s="4">
        <f>(W97/W$136)*100</f>
        <v>16.655185304372687</v>
      </c>
      <c r="Y97" s="4">
        <f>(W97/W$143)*100</f>
        <v>17.510498626337167</v>
      </c>
      <c r="Z97" s="4">
        <v>10.032766666666699</v>
      </c>
      <c r="AA97" s="4">
        <v>548181.50714614103</v>
      </c>
      <c r="AB97" s="4">
        <v>12.3120333333333</v>
      </c>
      <c r="AC97" s="4">
        <v>102588.822</v>
      </c>
      <c r="AD97" s="4">
        <v>0.18714389424423</v>
      </c>
      <c r="AE97" s="4">
        <f>(AD97/AD$136)*100</f>
        <v>30.067173740164364</v>
      </c>
      <c r="AF97" s="4">
        <f>(AD97/AD$143)*100</f>
        <v>32.49041292931188</v>
      </c>
      <c r="AG97" s="4">
        <v>10.032766666666699</v>
      </c>
      <c r="AH97" s="4">
        <v>548181.50714614103</v>
      </c>
      <c r="AI97" s="4">
        <v>12.7057</v>
      </c>
      <c r="AJ97" s="4">
        <v>94629.903153329797</v>
      </c>
      <c r="AK97" s="4">
        <v>0.15017989594383899</v>
      </c>
      <c r="AL97" s="4">
        <f>(AK97/AK$136)*100</f>
        <v>26.608968176396335</v>
      </c>
      <c r="AM97" s="4">
        <f>(AK97/AK$143)*100</f>
        <v>27.887922071539133</v>
      </c>
      <c r="AN97" s="4">
        <v>14.4477666666667</v>
      </c>
      <c r="AO97" s="4">
        <v>630110.32574371505</v>
      </c>
      <c r="AP97" s="4">
        <v>14.3912</v>
      </c>
      <c r="AQ97" s="4">
        <v>77776.202655123197</v>
      </c>
      <c r="AR97" s="4">
        <v>0.123432674370674</v>
      </c>
      <c r="AS97" s="4">
        <f>(AR97/AR$136)*100</f>
        <v>23.416010050838214</v>
      </c>
      <c r="AT97" s="4">
        <f>(AR97/AR$143)*100</f>
        <v>26.282518092532197</v>
      </c>
      <c r="AU97" s="4">
        <v>14.4477666666667</v>
      </c>
      <c r="AV97" s="4">
        <v>630110.32574371505</v>
      </c>
      <c r="AW97" s="4">
        <v>4.9753666666666696</v>
      </c>
      <c r="AX97" s="4">
        <v>1563.9428568272799</v>
      </c>
      <c r="AY97" s="4">
        <v>2.3325360221425899E-3</v>
      </c>
      <c r="AZ97" s="4">
        <v>0.301931008950236</v>
      </c>
      <c r="BA97" s="4" t="str">
        <f>IF(AZ97&lt;AZ$35,"LOW",IF(AZ97&gt;AZ$36,"HIGH",AZ97))</f>
        <v>LOW</v>
      </c>
      <c r="BB97" s="4">
        <f>(AZ97/R97)*100</f>
        <v>8.1709137482191281</v>
      </c>
      <c r="BC97" s="4">
        <f>(AZ97/Y97)*100</f>
        <v>1.7242856151229642</v>
      </c>
      <c r="BD97" s="4" t="s">
        <v>57</v>
      </c>
      <c r="BE97" s="4"/>
      <c r="BF97" s="4"/>
      <c r="BG97" s="4"/>
      <c r="BH97" s="4"/>
      <c r="BI97" s="4"/>
      <c r="BJ97" s="4"/>
      <c r="BK97" s="4">
        <v>4.9456666666666704</v>
      </c>
      <c r="BL97" s="4">
        <v>670490.33411740896</v>
      </c>
      <c r="BM97" s="4">
        <v>6.0298333333333298</v>
      </c>
      <c r="BN97" s="4">
        <v>593.09091625331405</v>
      </c>
      <c r="BO97" s="4">
        <v>8.84562962468386E-4</v>
      </c>
      <c r="BP97" s="4">
        <v>0</v>
      </c>
      <c r="BQ97" s="4" t="str">
        <f>IF(BP97&lt;BP$35,"LOW",IF(BP97&gt;BP$36,"HIGH",BP97))</f>
        <v>LOW</v>
      </c>
      <c r="BR97" s="4">
        <f>(BP97/R97)*100</f>
        <v>0</v>
      </c>
      <c r="BS97" s="4">
        <f>(BP97/Y97)*100</f>
        <v>0</v>
      </c>
      <c r="BT97" s="4" t="s">
        <v>57</v>
      </c>
      <c r="BU97" s="4"/>
      <c r="BV97" s="4"/>
      <c r="BW97" s="4"/>
      <c r="BX97" s="4"/>
      <c r="BY97" s="4"/>
      <c r="BZ97" s="4"/>
      <c r="CA97" s="4">
        <v>4.9456666666666704</v>
      </c>
      <c r="CB97" s="4">
        <v>670490.33411740896</v>
      </c>
      <c r="CC97" s="4">
        <v>6.1734</v>
      </c>
      <c r="CD97" s="4">
        <v>220.74600000000001</v>
      </c>
      <c r="CE97" s="4">
        <v>3.29230696950428E-4</v>
      </c>
      <c r="CF97" s="4">
        <v>0.74786422683243803</v>
      </c>
      <c r="CG97" s="4" t="str">
        <f>IF(CF97&lt;CF$35,"LOW",IF(CF97&gt;CF$36,"HIGH",CF97))</f>
        <v>LOW</v>
      </c>
      <c r="CH97" s="4">
        <f>(CF97/R97)*100</f>
        <v>20.238842356975674</v>
      </c>
      <c r="CI97" s="4">
        <f>(CF97/Y97)*100</f>
        <v>4.2709476342814785</v>
      </c>
      <c r="CJ97" s="4" t="s">
        <v>57</v>
      </c>
      <c r="CK97" s="4"/>
      <c r="CL97" s="4"/>
      <c r="CM97" s="4"/>
      <c r="CN97" s="4"/>
      <c r="CO97" s="4"/>
      <c r="CP97" s="4"/>
      <c r="CQ97" s="4">
        <v>4.9456666666666704</v>
      </c>
      <c r="CR97" s="4">
        <v>670490.33411740896</v>
      </c>
      <c r="CS97" s="4">
        <v>7.3938499999999996</v>
      </c>
      <c r="CT97" s="4">
        <v>0</v>
      </c>
      <c r="CU97" s="4">
        <v>0</v>
      </c>
      <c r="CV97" s="4">
        <v>0</v>
      </c>
      <c r="CW97" s="4" t="str">
        <f>IF(CV97&lt;CV$35,"LOW",IF(CV97&gt;CV$36,"HIGH",CV97))</f>
        <v>LOW</v>
      </c>
      <c r="CX97" s="4">
        <f>(CV97/R97)*100</f>
        <v>0</v>
      </c>
      <c r="CY97" s="4">
        <f>(CV97/Y97)*100</f>
        <v>0</v>
      </c>
      <c r="CZ97" s="4" t="s">
        <v>57</v>
      </c>
      <c r="DA97" s="4"/>
      <c r="DB97" s="4"/>
      <c r="DC97" s="4"/>
      <c r="DD97" s="4"/>
      <c r="DE97" s="4"/>
      <c r="DF97" s="4"/>
      <c r="DG97" s="4">
        <v>7.6484333333333296</v>
      </c>
      <c r="DH97" s="4">
        <v>346881.26839976601</v>
      </c>
      <c r="DI97" s="4">
        <v>7.6993499999999999</v>
      </c>
      <c r="DJ97" s="4">
        <v>181.08026335968</v>
      </c>
      <c r="DK97" s="4">
        <v>5.2202375814364404E-4</v>
      </c>
      <c r="DL97" s="4">
        <v>0</v>
      </c>
      <c r="DM97" s="4" t="str">
        <f>IF(DL97&lt;DL$35,"LOW",IF(DL97&gt;DL$36,"HIGH",DL97))</f>
        <v>LOW</v>
      </c>
      <c r="DN97" s="4">
        <f>(DL97/R97)*100</f>
        <v>0</v>
      </c>
      <c r="DO97" s="4">
        <f>(DL97/Y97)*100</f>
        <v>0</v>
      </c>
      <c r="DP97" s="4" t="s">
        <v>57</v>
      </c>
      <c r="DQ97" s="4"/>
      <c r="DR97" s="4"/>
      <c r="DS97" s="4"/>
      <c r="DT97" s="4"/>
      <c r="DU97" s="4"/>
      <c r="DV97" s="4"/>
      <c r="DW97" s="4">
        <v>7.6484333333333296</v>
      </c>
      <c r="DX97" s="4">
        <v>346881.26839976601</v>
      </c>
      <c r="DY97" s="4">
        <v>8.5418166666666693</v>
      </c>
      <c r="DZ97" s="4">
        <v>192.46382829806799</v>
      </c>
      <c r="EA97" s="4">
        <v>5.54840649614617E-4</v>
      </c>
      <c r="EB97" s="4">
        <v>0</v>
      </c>
      <c r="EC97" s="4" t="str">
        <f>IF(EB97&lt;EB$35,"LOW",IF(EB97&gt;EB$36,"HIGH",EB97))</f>
        <v>LOW</v>
      </c>
      <c r="ED97" s="4">
        <f>(EB97/Y97)*100</f>
        <v>0</v>
      </c>
      <c r="EE97" s="4" t="s">
        <v>57</v>
      </c>
      <c r="EF97" s="4"/>
      <c r="EG97" s="4"/>
      <c r="EH97" s="4"/>
      <c r="EI97" s="4"/>
      <c r="EJ97" s="4"/>
      <c r="EK97" s="4"/>
      <c r="EL97" s="4">
        <v>7.6484333333333296</v>
      </c>
      <c r="EM97" s="4">
        <v>346881.26839976601</v>
      </c>
      <c r="EN97" s="4">
        <v>8.9075166666666696</v>
      </c>
      <c r="EO97" s="4">
        <v>0</v>
      </c>
      <c r="EP97" s="4">
        <v>0</v>
      </c>
      <c r="EQ97" s="4">
        <v>0</v>
      </c>
      <c r="ER97" s="4" t="str">
        <f>IF(EQ97&lt;EQ$35,"LOW",IF(EQ97&gt;EQ$36,"HIGH",EQ97))</f>
        <v>LOW</v>
      </c>
      <c r="ES97" s="4">
        <f>(EQ97/Y97)*100</f>
        <v>0</v>
      </c>
      <c r="ET97" s="4" t="s">
        <v>57</v>
      </c>
      <c r="EU97" s="4"/>
      <c r="EV97" s="4"/>
      <c r="EW97" s="4"/>
      <c r="EX97" s="4"/>
      <c r="EY97" s="4"/>
      <c r="EZ97" s="4"/>
      <c r="FA97" s="4">
        <v>10.032766666666699</v>
      </c>
      <c r="FB97" s="4">
        <v>548181.50714614103</v>
      </c>
      <c r="FC97" s="4">
        <v>9.8659833333333307</v>
      </c>
      <c r="FD97" s="4">
        <v>243.97754833380799</v>
      </c>
      <c r="FE97" s="4">
        <v>4.45067090285417E-4</v>
      </c>
      <c r="FF97" s="4">
        <v>1.0426977438729299</v>
      </c>
      <c r="FG97" s="4" t="str">
        <f>IF(FF97&lt;FF$35,"LOW",IF(FF97&gt;FF$36,"HIGH",FF97))</f>
        <v>LOW</v>
      </c>
      <c r="FH97" s="4">
        <f>(FF97/Y97)*100</f>
        <v>5.9547004692637966</v>
      </c>
      <c r="FI97" s="4" t="s">
        <v>57</v>
      </c>
      <c r="FJ97" s="4"/>
      <c r="FK97" s="4"/>
      <c r="FL97" s="4"/>
      <c r="FM97" s="4"/>
      <c r="FN97" s="4"/>
      <c r="FO97" s="4"/>
      <c r="FP97" s="4">
        <v>10.032766666666699</v>
      </c>
      <c r="FQ97" s="4">
        <v>548181.50714614103</v>
      </c>
      <c r="FR97" s="4">
        <v>10.0698333333333</v>
      </c>
      <c r="FS97" s="4">
        <v>1369.31421271401</v>
      </c>
      <c r="FT97" s="4">
        <v>2.49792120832884E-3</v>
      </c>
      <c r="FU97" s="4">
        <v>2.69571801077673</v>
      </c>
      <c r="FV97" s="4" t="str">
        <f>IF(FU97&lt;FU$35,"LOW",IF(FU97&gt;FU$36,"HIGH",FU97))</f>
        <v>LOW</v>
      </c>
      <c r="FW97" s="4">
        <f>(FU97/Y97)*100</f>
        <v>15.394867206820473</v>
      </c>
      <c r="FX97" s="4" t="s">
        <v>57</v>
      </c>
      <c r="FY97" s="4"/>
      <c r="FZ97" s="4"/>
      <c r="GA97" s="4"/>
      <c r="GB97" s="4"/>
      <c r="GC97" s="4"/>
      <c r="GD97" s="4"/>
      <c r="GE97" s="4">
        <v>10.032766666666699</v>
      </c>
      <c r="GF97" s="4">
        <v>548181.50714614103</v>
      </c>
      <c r="GG97" s="4">
        <v>10.148583333333301</v>
      </c>
      <c r="GH97" s="4">
        <v>105.779000000004</v>
      </c>
      <c r="GI97" s="4">
        <v>1.92963459403609E-4</v>
      </c>
      <c r="GJ97" s="4">
        <v>0.49688788105154302</v>
      </c>
      <c r="GK97" s="4" t="str">
        <f>IF(GJ97&lt;GJ$35,"LOW",IF(GJ97&gt;GJ$36,"HIGH",GJ97))</f>
        <v>LOW</v>
      </c>
      <c r="GL97" s="4">
        <f>(GJ97/Y97)*100</f>
        <v>2.8376569488671475</v>
      </c>
      <c r="GM97" s="4" t="s">
        <v>57</v>
      </c>
      <c r="GN97" s="4"/>
      <c r="GO97" s="4"/>
      <c r="GP97" s="4"/>
      <c r="GQ97" s="4"/>
      <c r="GR97" s="4"/>
      <c r="GS97" s="4"/>
      <c r="GT97" s="4">
        <v>10.032766666666699</v>
      </c>
      <c r="GU97" s="4">
        <v>548181.50714614103</v>
      </c>
      <c r="GV97" s="4">
        <v>11.992383333333301</v>
      </c>
      <c r="GW97" s="4">
        <v>534.45499999999697</v>
      </c>
      <c r="GX97" s="4">
        <v>8.4819273413617405E-4</v>
      </c>
      <c r="GY97" s="4">
        <v>0</v>
      </c>
      <c r="GZ97" s="4" t="str">
        <f>IF(GY97&lt;GY$35,"LOW",IF(GY97&gt;GY$36,"HIGH",GY97))</f>
        <v>LOW</v>
      </c>
      <c r="HA97" s="4">
        <f>(GY97/AF97)*100</f>
        <v>0</v>
      </c>
      <c r="HB97" s="4" t="s">
        <v>57</v>
      </c>
      <c r="HC97" s="4"/>
      <c r="HD97" s="4"/>
      <c r="HE97" s="4"/>
      <c r="HF97" s="4"/>
      <c r="HG97" s="4"/>
      <c r="HH97" s="4"/>
      <c r="HI97" s="4">
        <v>14.4477666666667</v>
      </c>
      <c r="HJ97" s="4">
        <v>630110.32574371505</v>
      </c>
      <c r="HK97" s="4">
        <v>12.339833333333299</v>
      </c>
      <c r="HL97" s="4">
        <v>686.00350000000105</v>
      </c>
      <c r="HM97" s="4">
        <v>1.08870379038832E-3</v>
      </c>
      <c r="HN97" s="4">
        <v>1.89942915768641</v>
      </c>
      <c r="HO97" s="4" t="str">
        <f>IF(HN97&lt;HN$35,"LOW",IF(HN97&gt;HN$36,"HIGH",HN97))</f>
        <v>LOW</v>
      </c>
      <c r="HP97" s="4">
        <f>(HN97/AF97)*100</f>
        <v>5.8461219370123851</v>
      </c>
      <c r="HQ97" s="4" t="s">
        <v>57</v>
      </c>
      <c r="HR97" s="4"/>
      <c r="HS97" s="4"/>
      <c r="HT97" s="4"/>
      <c r="HU97" s="4"/>
      <c r="HV97" s="4"/>
      <c r="HW97" s="4"/>
      <c r="HX97" s="4">
        <v>14.4477666666667</v>
      </c>
      <c r="HY97" s="4">
        <v>630110.32574371505</v>
      </c>
      <c r="HZ97" s="4" t="s">
        <v>57</v>
      </c>
      <c r="IA97" s="4" t="s">
        <v>57</v>
      </c>
      <c r="IB97" s="4" t="s">
        <v>57</v>
      </c>
      <c r="IC97" s="4" t="s">
        <v>57</v>
      </c>
      <c r="ID97" s="4" t="s">
        <v>57</v>
      </c>
      <c r="IE97" s="4" t="s">
        <v>57</v>
      </c>
      <c r="IF97" s="4">
        <v>10.032766666666699</v>
      </c>
      <c r="IG97" s="4">
        <v>548181.50714614103</v>
      </c>
      <c r="IH97" s="4">
        <v>14.4477666666667</v>
      </c>
      <c r="II97" s="4">
        <v>1680.0843558408901</v>
      </c>
      <c r="IJ97" s="4">
        <v>2.6663336358722601E-3</v>
      </c>
      <c r="IK97" s="4">
        <v>0</v>
      </c>
      <c r="IL97" s="4" t="str">
        <f>IF(IK97&lt;IK$35,"LOW",IF(IK97&gt;IK$36,"HIGH",IK97))</f>
        <v>LOW</v>
      </c>
      <c r="IM97" s="4">
        <f>(IK97/AT97)*100</f>
        <v>0</v>
      </c>
      <c r="IN97" s="4" t="s">
        <v>57</v>
      </c>
      <c r="IO97" s="4"/>
      <c r="IP97" s="4"/>
      <c r="IQ97" s="4"/>
      <c r="IR97" s="4"/>
      <c r="IS97" s="4"/>
      <c r="IT97" s="4"/>
      <c r="IU97" s="4">
        <v>14.4477666666667</v>
      </c>
      <c r="IV97" s="4">
        <v>630110.32574371505</v>
      </c>
      <c r="IW97" s="4">
        <v>14.47415</v>
      </c>
      <c r="IX97" s="4">
        <v>286.88152090581798</v>
      </c>
      <c r="IY97" s="4">
        <v>4.5528776340431201E-4</v>
      </c>
      <c r="IZ97" s="4">
        <v>0</v>
      </c>
      <c r="JA97" s="4" t="str">
        <f>IF(IZ97&lt;IZ$35,"LOW",IF(IZ97&gt;IZ$36,"HIGH",IZ97))</f>
        <v>LOW</v>
      </c>
      <c r="JB97" s="4">
        <f>(IZ97/AT97)*100</f>
        <v>0</v>
      </c>
      <c r="JC97" s="4" t="s">
        <v>57</v>
      </c>
      <c r="JD97" s="4"/>
      <c r="JE97" s="4"/>
      <c r="JF97" s="4"/>
      <c r="JG97" s="4"/>
      <c r="JH97" s="4"/>
      <c r="JI97" s="4"/>
      <c r="JJ97" s="4">
        <v>14.4477666666667</v>
      </c>
      <c r="JK97" s="4">
        <v>630110.32574371505</v>
      </c>
      <c r="JL97" s="4">
        <v>16.514099999999999</v>
      </c>
      <c r="JM97" s="4">
        <v>1167.92199999999</v>
      </c>
      <c r="JN97" s="4">
        <v>1.91625009275443E-3</v>
      </c>
      <c r="JO97" s="4">
        <v>0.51092985128121204</v>
      </c>
      <c r="JP97" s="4" t="str">
        <f>IF(JO97&lt;JO$35,"LOW",IF(JO97&gt;JO$36,"HIGH",JO97))</f>
        <v>LOW</v>
      </c>
      <c r="JQ97" s="4">
        <f>(JO97/AM97)*100</f>
        <v>1.8320828994378133</v>
      </c>
      <c r="JR97" s="4" t="s">
        <v>57</v>
      </c>
      <c r="JS97" s="4"/>
      <c r="JT97" s="4"/>
      <c r="JU97" s="4"/>
      <c r="JV97" s="4"/>
      <c r="JW97" s="4"/>
      <c r="JX97" s="4"/>
      <c r="JY97" s="4">
        <v>17.124949999999998</v>
      </c>
      <c r="JZ97" s="4">
        <v>609483.07552132197</v>
      </c>
      <c r="KA97" s="4">
        <v>17.124949999999998</v>
      </c>
      <c r="KB97" s="4">
        <v>0</v>
      </c>
      <c r="KC97" s="4">
        <v>0</v>
      </c>
      <c r="KD97" s="4">
        <v>0.41588924532450799</v>
      </c>
      <c r="KE97" s="4" t="str">
        <f>IF(KD97&lt;KD$35,"LOW",IF(KD97&gt;KD$36,"HIGH",KD97))</f>
        <v>LOW</v>
      </c>
      <c r="KF97" s="4">
        <f>(KD97/AM97)*100</f>
        <v>1.4912880359377565</v>
      </c>
      <c r="KG97" s="4" t="s">
        <v>57</v>
      </c>
      <c r="KH97" s="4"/>
      <c r="KI97" s="4"/>
      <c r="KJ97" s="4"/>
      <c r="KK97" s="4"/>
      <c r="KL97" s="4"/>
      <c r="KM97" s="4"/>
      <c r="KN97" s="4">
        <v>17.124949999999998</v>
      </c>
      <c r="KO97" s="4">
        <v>609483.07552132197</v>
      </c>
      <c r="KP97" s="4">
        <v>18.968800000000002</v>
      </c>
      <c r="KQ97" s="4">
        <v>291.82499999999999</v>
      </c>
      <c r="KR97" s="4">
        <v>4.7880738895068902E-4</v>
      </c>
      <c r="KS97" s="4">
        <v>0</v>
      </c>
      <c r="KT97" s="4" t="str">
        <f>IF(KS97&lt;KS$35,"LOW",IF(KS97&gt;KS$36,"HIGH",KS97))</f>
        <v>LOW</v>
      </c>
      <c r="KU97" s="4">
        <f>(KS97/AM97)*100</f>
        <v>0</v>
      </c>
      <c r="KV97" s="4" t="s">
        <v>57</v>
      </c>
      <c r="KW97" s="4"/>
      <c r="KX97" s="4"/>
      <c r="KY97" s="4"/>
      <c r="KZ97" s="4"/>
      <c r="LA97" s="4"/>
      <c r="LB97" s="4"/>
      <c r="LC97" s="4">
        <v>17.124949999999998</v>
      </c>
      <c r="LD97" s="4">
        <v>609483.07552132197</v>
      </c>
      <c r="LE97" s="4">
        <v>19.3722666666667</v>
      </c>
      <c r="LF97" s="4">
        <v>201.239273156758</v>
      </c>
      <c r="LG97" s="4">
        <v>3.3018024821218899E-4</v>
      </c>
      <c r="LH97" s="4">
        <v>0</v>
      </c>
      <c r="LI97" s="4" t="str">
        <f>IF(LH97&lt;LH$35,"LOW",IF(LH97&gt;LH$36,"HIGH",LH97))</f>
        <v>LOW</v>
      </c>
      <c r="LJ97" s="4">
        <f>(LH97/AM97)*100</f>
        <v>0</v>
      </c>
      <c r="LK97" s="4" t="s">
        <v>57</v>
      </c>
      <c r="LL97" s="4"/>
      <c r="LM97" s="4"/>
      <c r="LN97" s="4"/>
      <c r="LO97" s="4"/>
      <c r="LP97" s="4"/>
      <c r="LQ97" s="4"/>
      <c r="LR97" s="4">
        <v>17.124949999999998</v>
      </c>
      <c r="LS97" s="4">
        <v>609483.07552132197</v>
      </c>
    </row>
    <row r="98" spans="1:331" x14ac:dyDescent="0.2">
      <c r="A98" s="2"/>
      <c r="B98" s="2"/>
      <c r="C98" s="2" t="s">
        <v>38</v>
      </c>
      <c r="D98" s="2" t="s">
        <v>172</v>
      </c>
      <c r="E98" s="2" t="s">
        <v>106</v>
      </c>
      <c r="F98" s="2" t="s">
        <v>57</v>
      </c>
      <c r="G98" s="4">
        <v>3.99275</v>
      </c>
      <c r="H98" s="4">
        <v>7343.1256538215803</v>
      </c>
      <c r="I98" s="4">
        <v>1.6392950383511701E-2</v>
      </c>
      <c r="J98" s="4">
        <f>(I98/I$136)*100</f>
        <v>20.520108355913187</v>
      </c>
      <c r="K98" s="4">
        <f>(I98/I$143)*100</f>
        <v>20.796015140713024</v>
      </c>
      <c r="L98" s="4">
        <v>4.9457333333333304</v>
      </c>
      <c r="M98" s="4">
        <v>447944.11512447603</v>
      </c>
      <c r="N98" s="4">
        <v>6.6394000000000002</v>
      </c>
      <c r="O98" s="4">
        <v>34154.2404999996</v>
      </c>
      <c r="P98" s="4">
        <v>9.6095673718097796E-2</v>
      </c>
      <c r="Q98" s="4">
        <f>(P98/P$136)*100</f>
        <v>15.653274902676245</v>
      </c>
      <c r="R98" s="4">
        <f>(P98/P$143)*100</f>
        <v>16.692403848915678</v>
      </c>
      <c r="S98" s="4">
        <v>10.032833333333301</v>
      </c>
      <c r="T98" s="4">
        <v>355419.12740206299</v>
      </c>
      <c r="U98" s="4">
        <v>10.1254833333333</v>
      </c>
      <c r="V98" s="4">
        <v>45916.2772416675</v>
      </c>
      <c r="W98" s="4">
        <v>0.12918910014014301</v>
      </c>
      <c r="X98" s="4">
        <f>(W98/W$136)*100</f>
        <v>21.452603389331006</v>
      </c>
      <c r="Y98" s="4">
        <f>(W98/W$143)*100</f>
        <v>22.554284165281182</v>
      </c>
      <c r="Z98" s="4">
        <v>10.032833333333301</v>
      </c>
      <c r="AA98" s="4">
        <v>355419.12740206299</v>
      </c>
      <c r="AB98" s="4">
        <v>12.3121166666667</v>
      </c>
      <c r="AC98" s="4">
        <v>67927.815500000404</v>
      </c>
      <c r="AD98" s="4">
        <v>0.191120314757731</v>
      </c>
      <c r="AE98" s="4">
        <f>(AD98/AD$136)*100</f>
        <v>30.706038966979392</v>
      </c>
      <c r="AF98" s="4">
        <f>(AD98/AD$143)*100</f>
        <v>33.180766974716256</v>
      </c>
      <c r="AG98" s="4">
        <v>10.032833333333301</v>
      </c>
      <c r="AH98" s="4">
        <v>355419.12740206299</v>
      </c>
      <c r="AI98" s="4">
        <v>12.705783333333301</v>
      </c>
      <c r="AJ98" s="4">
        <v>64173.289666433899</v>
      </c>
      <c r="AK98" s="4">
        <v>0.16680165895732799</v>
      </c>
      <c r="AL98" s="4">
        <f>(AK98/AK$136)*100</f>
        <v>29.554022574535804</v>
      </c>
      <c r="AM98" s="4">
        <f>(AK98/AK$143)*100</f>
        <v>30.974529827514136</v>
      </c>
      <c r="AN98" s="4">
        <v>14.4478333333333</v>
      </c>
      <c r="AO98" s="4">
        <v>384728.12601252901</v>
      </c>
      <c r="AP98" s="4">
        <v>14.3912666666667</v>
      </c>
      <c r="AQ98" s="4">
        <v>57149.8172904354</v>
      </c>
      <c r="AR98" s="4">
        <v>0.14854598202309299</v>
      </c>
      <c r="AS98" s="4">
        <f>(AR98/AR$136)*100</f>
        <v>28.180173732756696</v>
      </c>
      <c r="AT98" s="4">
        <f>(AR98/AR$143)*100</f>
        <v>31.62989443435799</v>
      </c>
      <c r="AU98" s="4">
        <v>14.4478333333333</v>
      </c>
      <c r="AV98" s="4">
        <v>384728.12601252901</v>
      </c>
      <c r="AW98" s="4">
        <v>4.9729666666666699</v>
      </c>
      <c r="AX98" s="4">
        <v>634.34249999999599</v>
      </c>
      <c r="AY98" s="4">
        <v>1.4161197314172199E-3</v>
      </c>
      <c r="AZ98" s="4">
        <v>0</v>
      </c>
      <c r="BA98" s="4" t="str">
        <f>IF(AZ98&lt;AZ$35,"LOW",IF(AZ98&gt;AZ$36,"HIGH",AZ98))</f>
        <v>LOW</v>
      </c>
      <c r="BB98" s="4">
        <f>(AZ98/R98)*100</f>
        <v>0</v>
      </c>
      <c r="BC98" s="4">
        <f>(AZ98/Y98)*100</f>
        <v>0</v>
      </c>
      <c r="BD98" s="4" t="s">
        <v>57</v>
      </c>
      <c r="BE98" s="4"/>
      <c r="BF98" s="4"/>
      <c r="BG98" s="4"/>
      <c r="BH98" s="4"/>
      <c r="BI98" s="4"/>
      <c r="BJ98" s="4"/>
      <c r="BK98" s="4">
        <v>4.9457333333333304</v>
      </c>
      <c r="BL98" s="4">
        <v>447944.11512447603</v>
      </c>
      <c r="BM98" s="4">
        <v>6.0274333333333301</v>
      </c>
      <c r="BN98" s="4">
        <v>305.75531840753399</v>
      </c>
      <c r="BO98" s="4">
        <v>6.8257469644973504E-4</v>
      </c>
      <c r="BP98" s="4">
        <v>0</v>
      </c>
      <c r="BQ98" s="4" t="str">
        <f>IF(BP98&lt;BP$35,"LOW",IF(BP98&gt;BP$36,"HIGH",BP98))</f>
        <v>LOW</v>
      </c>
      <c r="BR98" s="4">
        <f>(BP98/R98)*100</f>
        <v>0</v>
      </c>
      <c r="BS98" s="4">
        <f>(BP98/Y98)*100</f>
        <v>0</v>
      </c>
      <c r="BT98" s="4" t="s">
        <v>57</v>
      </c>
      <c r="BU98" s="4"/>
      <c r="BV98" s="4"/>
      <c r="BW98" s="4"/>
      <c r="BX98" s="4"/>
      <c r="BY98" s="4"/>
      <c r="BZ98" s="4"/>
      <c r="CA98" s="4">
        <v>4.9457333333333304</v>
      </c>
      <c r="CB98" s="4">
        <v>447944.11512447603</v>
      </c>
      <c r="CC98" s="4">
        <v>6.1710000000000003</v>
      </c>
      <c r="CD98" s="4">
        <v>80.486999999998801</v>
      </c>
      <c r="CE98" s="4">
        <v>1.7968089608149599E-4</v>
      </c>
      <c r="CF98" s="4">
        <v>0.45239269284255301</v>
      </c>
      <c r="CG98" s="4" t="str">
        <f>IF(CF98&lt;CF$35,"LOW",IF(CF98&gt;CF$36,"HIGH",CF98))</f>
        <v>LOW</v>
      </c>
      <c r="CH98" s="4">
        <f>(CF98/R98)*100</f>
        <v>2.7101710271162651</v>
      </c>
      <c r="CI98" s="4">
        <f>(CF98/Y98)*100</f>
        <v>2.0057949502070271</v>
      </c>
      <c r="CJ98" s="4" t="s">
        <v>57</v>
      </c>
      <c r="CK98" s="4"/>
      <c r="CL98" s="4"/>
      <c r="CM98" s="4"/>
      <c r="CN98" s="4"/>
      <c r="CO98" s="4"/>
      <c r="CP98" s="4"/>
      <c r="CQ98" s="4">
        <v>4.9457333333333304</v>
      </c>
      <c r="CR98" s="4">
        <v>447944.11512447603</v>
      </c>
      <c r="CS98" s="4">
        <v>7.3892833333333297</v>
      </c>
      <c r="CT98" s="4">
        <v>0</v>
      </c>
      <c r="CU98" s="4">
        <v>0</v>
      </c>
      <c r="CV98" s="4">
        <v>0</v>
      </c>
      <c r="CW98" s="4" t="str">
        <f>IF(CV98&lt;CV$35,"LOW",IF(CV98&gt;CV$36,"HIGH",CV98))</f>
        <v>LOW</v>
      </c>
      <c r="CX98" s="4">
        <f>(CV98/R98)*100</f>
        <v>0</v>
      </c>
      <c r="CY98" s="4">
        <f>(CV98/Y98)*100</f>
        <v>0</v>
      </c>
      <c r="CZ98" s="4" t="s">
        <v>57</v>
      </c>
      <c r="DA98" s="4"/>
      <c r="DB98" s="4"/>
      <c r="DC98" s="4"/>
      <c r="DD98" s="4"/>
      <c r="DE98" s="4"/>
      <c r="DF98" s="4"/>
      <c r="DG98" s="4">
        <v>7.6485166666666702</v>
      </c>
      <c r="DH98" s="4">
        <v>229702.61808424201</v>
      </c>
      <c r="DI98" s="4">
        <v>7.6994333333333298</v>
      </c>
      <c r="DJ98" s="4">
        <v>114.960609167671</v>
      </c>
      <c r="DK98" s="4">
        <v>5.0047583317274001E-4</v>
      </c>
      <c r="DL98" s="4">
        <v>0</v>
      </c>
      <c r="DM98" s="4" t="str">
        <f>IF(DL98&lt;DL$35,"LOW",IF(DL98&gt;DL$36,"HIGH",DL98))</f>
        <v>LOW</v>
      </c>
      <c r="DN98" s="4">
        <f>(DL98/R98)*100</f>
        <v>0</v>
      </c>
      <c r="DO98" s="4">
        <f>(DL98/Y98)*100</f>
        <v>0</v>
      </c>
      <c r="DP98" s="4" t="s">
        <v>57</v>
      </c>
      <c r="DQ98" s="4"/>
      <c r="DR98" s="4"/>
      <c r="DS98" s="4"/>
      <c r="DT98" s="4"/>
      <c r="DU98" s="4"/>
      <c r="DV98" s="4"/>
      <c r="DW98" s="4">
        <v>7.6485166666666702</v>
      </c>
      <c r="DX98" s="4">
        <v>229702.61808424201</v>
      </c>
      <c r="DY98" s="4">
        <v>8.5419</v>
      </c>
      <c r="DZ98" s="4">
        <v>137.80953846153801</v>
      </c>
      <c r="EA98" s="4">
        <v>5.9994761753650097E-4</v>
      </c>
      <c r="EB98" s="4">
        <v>0</v>
      </c>
      <c r="EC98" s="4" t="str">
        <f>IF(EB98&lt;EB$35,"LOW",IF(EB98&gt;EB$36,"HIGH",EB98))</f>
        <v>LOW</v>
      </c>
      <c r="ED98" s="4">
        <f>(EB98/Y98)*100</f>
        <v>0</v>
      </c>
      <c r="EE98" s="4" t="s">
        <v>57</v>
      </c>
      <c r="EF98" s="4"/>
      <c r="EG98" s="4"/>
      <c r="EH98" s="4"/>
      <c r="EI98" s="4"/>
      <c r="EJ98" s="4"/>
      <c r="EK98" s="4"/>
      <c r="EL98" s="4">
        <v>7.6485166666666702</v>
      </c>
      <c r="EM98" s="4">
        <v>229702.61808424201</v>
      </c>
      <c r="EN98" s="4">
        <v>8.9075833333333296</v>
      </c>
      <c r="EO98" s="4">
        <v>0</v>
      </c>
      <c r="EP98" s="4">
        <v>0</v>
      </c>
      <c r="EQ98" s="4">
        <v>0</v>
      </c>
      <c r="ER98" s="4" t="str">
        <f>IF(EQ98&lt;EQ$35,"LOW",IF(EQ98&gt;EQ$36,"HIGH",EQ98))</f>
        <v>LOW</v>
      </c>
      <c r="ES98" s="4">
        <f>(EQ98/Y98)*100</f>
        <v>0</v>
      </c>
      <c r="ET98" s="4" t="s">
        <v>57</v>
      </c>
      <c r="EU98" s="4"/>
      <c r="EV98" s="4"/>
      <c r="EW98" s="4"/>
      <c r="EX98" s="4"/>
      <c r="EY98" s="4"/>
      <c r="EZ98" s="4"/>
      <c r="FA98" s="4">
        <v>10.032833333333301</v>
      </c>
      <c r="FB98" s="4">
        <v>355419.12740206299</v>
      </c>
      <c r="FC98" s="4">
        <v>9.8706999999999994</v>
      </c>
      <c r="FD98" s="4">
        <v>171.48813361296601</v>
      </c>
      <c r="FE98" s="4">
        <v>4.82495511331817E-4</v>
      </c>
      <c r="FF98" s="4">
        <v>2.1706684672782499</v>
      </c>
      <c r="FG98" s="4">
        <f>IF(FF98&lt;FF$35,"LOW",IF(FF98&gt;FF$36,"HIGH",FF98))</f>
        <v>2.1706684672782499</v>
      </c>
      <c r="FH98" s="4">
        <f>(FF98/Y98)*100</f>
        <v>9.6241957907919637</v>
      </c>
      <c r="FI98" s="4" t="s">
        <v>57</v>
      </c>
      <c r="FJ98" s="4"/>
      <c r="FK98" s="4"/>
      <c r="FL98" s="4"/>
      <c r="FM98" s="4"/>
      <c r="FN98" s="4"/>
      <c r="FO98" s="4"/>
      <c r="FP98" s="4">
        <v>10.032833333333301</v>
      </c>
      <c r="FQ98" s="4">
        <v>355419.12740206299</v>
      </c>
      <c r="FR98" s="4">
        <v>10.069900000000001</v>
      </c>
      <c r="FS98" s="4">
        <v>1146.19239969454</v>
      </c>
      <c r="FT98" s="4">
        <v>3.2249035331121298E-3</v>
      </c>
      <c r="FU98" s="4">
        <v>3.3942599177902801</v>
      </c>
      <c r="FV98" s="4" t="str">
        <f>IF(FU98&lt;FU$35,"LOW",IF(FU98&gt;FU$36,"HIGH",FU98))</f>
        <v>LOW</v>
      </c>
      <c r="FW98" s="4">
        <f>(FU98/Y98)*100</f>
        <v>15.04929126952837</v>
      </c>
      <c r="FX98" s="4" t="s">
        <v>57</v>
      </c>
      <c r="FY98" s="4"/>
      <c r="FZ98" s="4"/>
      <c r="GA98" s="4"/>
      <c r="GB98" s="4"/>
      <c r="GC98" s="4"/>
      <c r="GD98" s="4"/>
      <c r="GE98" s="4">
        <v>10.032833333333301</v>
      </c>
      <c r="GF98" s="4">
        <v>355419.12740206299</v>
      </c>
      <c r="GG98" s="4">
        <v>10.14865</v>
      </c>
      <c r="GH98" s="4">
        <v>69.221999999999795</v>
      </c>
      <c r="GI98" s="4">
        <v>1.9476160584259501E-4</v>
      </c>
      <c r="GJ98" s="4">
        <v>0.49948000385517699</v>
      </c>
      <c r="GK98" s="4" t="str">
        <f>IF(GJ98&lt;GJ$35,"LOW",IF(GJ98&gt;GJ$36,"HIGH",GJ98))</f>
        <v>LOW</v>
      </c>
      <c r="GL98" s="4">
        <f>(GJ98/Y98)*100</f>
        <v>2.2145681955362115</v>
      </c>
      <c r="GM98" s="4" t="s">
        <v>57</v>
      </c>
      <c r="GN98" s="4"/>
      <c r="GO98" s="4"/>
      <c r="GP98" s="4"/>
      <c r="GQ98" s="4"/>
      <c r="GR98" s="4"/>
      <c r="GS98" s="4"/>
      <c r="GT98" s="4">
        <v>10.032833333333301</v>
      </c>
      <c r="GU98" s="4">
        <v>355419.12740206299</v>
      </c>
      <c r="GV98" s="4">
        <v>11.99245</v>
      </c>
      <c r="GW98" s="4">
        <v>404.56399999999798</v>
      </c>
      <c r="GX98" s="4">
        <v>1.05155815924626E-3</v>
      </c>
      <c r="GY98" s="4">
        <v>0</v>
      </c>
      <c r="GZ98" s="4" t="str">
        <f>IF(GY98&lt;GY$35,"LOW",IF(GY98&gt;GY$36,"HIGH",GY98))</f>
        <v>LOW</v>
      </c>
      <c r="HA98" s="4">
        <f>(GY98/AF98)*100</f>
        <v>0</v>
      </c>
      <c r="HB98" s="4" t="s">
        <v>57</v>
      </c>
      <c r="HC98" s="4"/>
      <c r="HD98" s="4"/>
      <c r="HE98" s="4"/>
      <c r="HF98" s="4"/>
      <c r="HG98" s="4"/>
      <c r="HH98" s="4"/>
      <c r="HI98" s="4">
        <v>14.4478333333333</v>
      </c>
      <c r="HJ98" s="4">
        <v>384728.12601252901</v>
      </c>
      <c r="HK98" s="4">
        <v>12.3399</v>
      </c>
      <c r="HL98" s="4">
        <v>480.78700000000202</v>
      </c>
      <c r="HM98" s="4">
        <v>1.24967988429404E-3</v>
      </c>
      <c r="HN98" s="4">
        <v>2.0583987079067301</v>
      </c>
      <c r="HO98" s="4" t="str">
        <f>IF(HN98&lt;HN$35,"LOW",IF(HN98&gt;HN$36,"HIGH",HN98))</f>
        <v>LOW</v>
      </c>
      <c r="HP98" s="4">
        <f>(HN98/AF98)*100</f>
        <v>6.2035898973499615</v>
      </c>
      <c r="HQ98" s="4" t="s">
        <v>57</v>
      </c>
      <c r="HR98" s="4"/>
      <c r="HS98" s="4"/>
      <c r="HT98" s="4"/>
      <c r="HU98" s="4"/>
      <c r="HV98" s="4"/>
      <c r="HW98" s="4"/>
      <c r="HX98" s="4">
        <v>14.4478333333333</v>
      </c>
      <c r="HY98" s="4">
        <v>384728.12601252901</v>
      </c>
      <c r="HZ98" s="4" t="s">
        <v>57</v>
      </c>
      <c r="IA98" s="4" t="s">
        <v>57</v>
      </c>
      <c r="IB98" s="4" t="s">
        <v>57</v>
      </c>
      <c r="IC98" s="4" t="s">
        <v>57</v>
      </c>
      <c r="ID98" s="4" t="s">
        <v>57</v>
      </c>
      <c r="IE98" s="4" t="s">
        <v>57</v>
      </c>
      <c r="IF98" s="4">
        <v>10.032833333333301</v>
      </c>
      <c r="IG98" s="4">
        <v>355419.12740206299</v>
      </c>
      <c r="IH98" s="4">
        <v>14.4478333333333</v>
      </c>
      <c r="II98" s="4">
        <v>1140.1799802736</v>
      </c>
      <c r="IJ98" s="4">
        <v>2.9635992358834299E-3</v>
      </c>
      <c r="IK98" s="4">
        <v>0</v>
      </c>
      <c r="IL98" s="4" t="str">
        <f>IF(IK98&lt;IK$35,"LOW",IF(IK98&gt;IK$36,"HIGH",IK98))</f>
        <v>LOW</v>
      </c>
      <c r="IM98" s="4">
        <f>(IK98/AT98)*100</f>
        <v>0</v>
      </c>
      <c r="IN98" s="4" t="s">
        <v>57</v>
      </c>
      <c r="IO98" s="4"/>
      <c r="IP98" s="4"/>
      <c r="IQ98" s="4"/>
      <c r="IR98" s="4"/>
      <c r="IS98" s="4"/>
      <c r="IT98" s="4"/>
      <c r="IU98" s="4">
        <v>14.4478333333333</v>
      </c>
      <c r="IV98" s="4">
        <v>384728.12601252901</v>
      </c>
      <c r="IW98" s="4">
        <v>14.478</v>
      </c>
      <c r="IX98" s="4">
        <v>324.561246424876</v>
      </c>
      <c r="IY98" s="4">
        <v>8.4361195472957597E-4</v>
      </c>
      <c r="IZ98" s="4">
        <v>0</v>
      </c>
      <c r="JA98" s="4" t="str">
        <f>IF(IZ98&lt;IZ$35,"LOW",IF(IZ98&gt;IZ$36,"HIGH",IZ98))</f>
        <v>LOW</v>
      </c>
      <c r="JB98" s="4">
        <f>(IZ98/AT98)*100</f>
        <v>0</v>
      </c>
      <c r="JC98" s="4" t="s">
        <v>57</v>
      </c>
      <c r="JD98" s="4"/>
      <c r="JE98" s="4"/>
      <c r="JF98" s="4"/>
      <c r="JG98" s="4"/>
      <c r="JH98" s="4"/>
      <c r="JI98" s="4"/>
      <c r="JJ98" s="4">
        <v>14.4478333333333</v>
      </c>
      <c r="JK98" s="4">
        <v>384728.12601252901</v>
      </c>
      <c r="JL98" s="4">
        <v>16.502849999999999</v>
      </c>
      <c r="JM98" s="4">
        <v>318.16199999998798</v>
      </c>
      <c r="JN98" s="4">
        <v>8.4692753192623096E-4</v>
      </c>
      <c r="JO98" s="4">
        <v>0</v>
      </c>
      <c r="JP98" s="4" t="str">
        <f>IF(JO98&lt;JO$35,"LOW",IF(JO98&gt;JO$36,"HIGH",JO98))</f>
        <v>LOW</v>
      </c>
      <c r="JQ98" s="4">
        <f>(JO98/AM98)*100</f>
        <v>0</v>
      </c>
      <c r="JR98" s="4" t="s">
        <v>57</v>
      </c>
      <c r="JS98" s="4"/>
      <c r="JT98" s="4"/>
      <c r="JU98" s="4"/>
      <c r="JV98" s="4"/>
      <c r="JW98" s="4"/>
      <c r="JX98" s="4"/>
      <c r="JY98" s="4">
        <v>17.128783333333299</v>
      </c>
      <c r="JZ98" s="4">
        <v>375666.14380378899</v>
      </c>
      <c r="KA98" s="4">
        <v>17.128783333333299</v>
      </c>
      <c r="KB98" s="4">
        <v>0</v>
      </c>
      <c r="KC98" s="4">
        <v>0</v>
      </c>
      <c r="KD98" s="4">
        <v>0.41588924532450799</v>
      </c>
      <c r="KE98" s="4" t="str">
        <f>IF(KD98&lt;KD$35,"LOW",IF(KD98&gt;KD$36,"HIGH",KD98))</f>
        <v>LOW</v>
      </c>
      <c r="KF98" s="4">
        <f>(KD98/AM98)*100</f>
        <v>1.3426813825437982</v>
      </c>
      <c r="KG98" s="4" t="s">
        <v>57</v>
      </c>
      <c r="KH98" s="4"/>
      <c r="KI98" s="4"/>
      <c r="KJ98" s="4"/>
      <c r="KK98" s="4"/>
      <c r="KL98" s="4"/>
      <c r="KM98" s="4"/>
      <c r="KN98" s="4">
        <v>17.128783333333299</v>
      </c>
      <c r="KO98" s="4">
        <v>375666.14380378899</v>
      </c>
      <c r="KP98" s="4">
        <v>18.972650000000002</v>
      </c>
      <c r="KQ98" s="4">
        <v>200.901706603777</v>
      </c>
      <c r="KR98" s="4">
        <v>5.3478789589489495E-4</v>
      </c>
      <c r="KS98" s="4">
        <v>0</v>
      </c>
      <c r="KT98" s="4" t="str">
        <f>IF(KS98&lt;KS$35,"LOW",IF(KS98&gt;KS$36,"HIGH",KS98))</f>
        <v>LOW</v>
      </c>
      <c r="KU98" s="4">
        <f>(KS98/AM98)*100</f>
        <v>0</v>
      </c>
      <c r="KV98" s="4" t="s">
        <v>57</v>
      </c>
      <c r="KW98" s="4"/>
      <c r="KX98" s="4"/>
      <c r="KY98" s="4"/>
      <c r="KZ98" s="4"/>
      <c r="LA98" s="4"/>
      <c r="LB98" s="4"/>
      <c r="LC98" s="4">
        <v>17.128783333333299</v>
      </c>
      <c r="LD98" s="4">
        <v>375666.14380378899</v>
      </c>
      <c r="LE98" s="4">
        <v>19.387416666666699</v>
      </c>
      <c r="LF98" s="4">
        <v>146.68486495092699</v>
      </c>
      <c r="LG98" s="4">
        <v>3.9046602247856801E-4</v>
      </c>
      <c r="LH98" s="4">
        <v>0</v>
      </c>
      <c r="LI98" s="4" t="str">
        <f>IF(LH98&lt;LH$35,"LOW",IF(LH98&gt;LH$36,"HIGH",LH98))</f>
        <v>LOW</v>
      </c>
      <c r="LJ98" s="4">
        <f>(LH98/AM98)*100</f>
        <v>0</v>
      </c>
      <c r="LK98" s="4" t="s">
        <v>57</v>
      </c>
      <c r="LL98" s="4"/>
      <c r="LM98" s="4"/>
      <c r="LN98" s="4"/>
      <c r="LO98" s="4"/>
      <c r="LP98" s="4"/>
      <c r="LQ98" s="4"/>
      <c r="LR98" s="4">
        <v>17.128783333333299</v>
      </c>
      <c r="LS98" s="4">
        <v>375666.14380378899</v>
      </c>
    </row>
    <row r="99" spans="1:331" x14ac:dyDescent="0.2">
      <c r="A99" s="2"/>
      <c r="B99" s="2"/>
      <c r="C99" s="2" t="s">
        <v>58</v>
      </c>
      <c r="D99" s="2" t="s">
        <v>127</v>
      </c>
      <c r="E99" s="2" t="s">
        <v>106</v>
      </c>
      <c r="F99" s="2" t="s">
        <v>57</v>
      </c>
      <c r="G99" s="4">
        <v>3.98055</v>
      </c>
      <c r="H99" s="4">
        <v>4019.60354866223</v>
      </c>
      <c r="I99" s="4">
        <v>1.6699762097457799E-2</v>
      </c>
      <c r="J99" s="4">
        <f>(I99/I$136)*100</f>
        <v>20.904164274326124</v>
      </c>
      <c r="K99" s="4">
        <f>(I99/I$143)*100</f>
        <v>21.185234951625691</v>
      </c>
      <c r="L99" s="4">
        <v>4.9285833333333304</v>
      </c>
      <c r="M99" s="4">
        <v>240698.25217894101</v>
      </c>
      <c r="N99" s="4">
        <v>6.6235499999999998</v>
      </c>
      <c r="O99" s="4">
        <v>18543.259499999898</v>
      </c>
      <c r="P99" s="4">
        <v>9.2578656415206101E-2</v>
      </c>
      <c r="Q99" s="4">
        <f>(P99/P$136)*100</f>
        <v>15.080378782075297</v>
      </c>
      <c r="R99" s="4">
        <f>(P99/P$143)*100</f>
        <v>16.081476521055794</v>
      </c>
      <c r="S99" s="4">
        <v>10.016966666666701</v>
      </c>
      <c r="T99" s="4">
        <v>200297.34949743899</v>
      </c>
      <c r="U99" s="4">
        <v>10.1096166666667</v>
      </c>
      <c r="V99" s="4">
        <v>28877.579998758702</v>
      </c>
      <c r="W99" s="4">
        <v>0.14417355033012</v>
      </c>
      <c r="X99" s="4">
        <f>(W99/W$136)*100</f>
        <v>23.940858718798047</v>
      </c>
      <c r="Y99" s="4">
        <f>(W99/W$143)*100</f>
        <v>25.170321797547551</v>
      </c>
      <c r="Z99" s="4">
        <v>10.016966666666701</v>
      </c>
      <c r="AA99" s="4">
        <v>200297.34949743899</v>
      </c>
      <c r="AB99" s="4">
        <v>12.2962333333333</v>
      </c>
      <c r="AC99" s="4">
        <v>39098.882538461097</v>
      </c>
      <c r="AD99" s="4">
        <v>0.19520419334835501</v>
      </c>
      <c r="AE99" s="4">
        <f>(AD99/AD$136)*100</f>
        <v>31.362168773478892</v>
      </c>
      <c r="AF99" s="4">
        <f>(AD99/AD$143)*100</f>
        <v>33.889777024434416</v>
      </c>
      <c r="AG99" s="4">
        <v>10.016966666666701</v>
      </c>
      <c r="AH99" s="4">
        <v>200297.34949743899</v>
      </c>
      <c r="AI99" s="4">
        <v>12.689583333333299</v>
      </c>
      <c r="AJ99" s="4">
        <v>35770.155451066297</v>
      </c>
      <c r="AK99" s="4">
        <v>0.16551742605428699</v>
      </c>
      <c r="AL99" s="4">
        <f>(AK99/AK$136)*100</f>
        <v>29.326481383131075</v>
      </c>
      <c r="AM99" s="4">
        <f>(AK99/AK$143)*100</f>
        <v>30.736051921422717</v>
      </c>
      <c r="AN99" s="4">
        <v>14.4278666666667</v>
      </c>
      <c r="AO99" s="4">
        <v>216111.11472537299</v>
      </c>
      <c r="AP99" s="4">
        <v>14.375066666666701</v>
      </c>
      <c r="AQ99" s="4">
        <v>31230.3462942283</v>
      </c>
      <c r="AR99" s="4">
        <v>0.14451059740224301</v>
      </c>
      <c r="AS99" s="4">
        <f>(AR99/AR$136)*100</f>
        <v>27.414634078669192</v>
      </c>
      <c r="AT99" s="4">
        <f>(AR99/AR$143)*100</f>
        <v>30.77064002827332</v>
      </c>
      <c r="AU99" s="4">
        <v>14.4278666666667</v>
      </c>
      <c r="AV99" s="4">
        <v>216111.11472537299</v>
      </c>
      <c r="AW99" s="4">
        <v>4.9607666666666699</v>
      </c>
      <c r="AX99" s="4">
        <v>347.41859564640498</v>
      </c>
      <c r="AY99" s="4">
        <v>1.4433781404782501E-3</v>
      </c>
      <c r="AZ99" s="4">
        <v>0</v>
      </c>
      <c r="BA99" s="4" t="str">
        <f>IF(AZ99&lt;AZ$35,"LOW",IF(AZ99&gt;AZ$36,"HIGH",AZ99))</f>
        <v>LOW</v>
      </c>
      <c r="BB99" s="4">
        <f>(AZ99/R99)*100</f>
        <v>0</v>
      </c>
      <c r="BC99" s="4">
        <f>(AZ99/Y99)*100</f>
        <v>0</v>
      </c>
      <c r="BD99" s="4" t="s">
        <v>57</v>
      </c>
      <c r="BE99" s="4"/>
      <c r="BF99" s="4"/>
      <c r="BG99" s="4"/>
      <c r="BH99" s="4"/>
      <c r="BI99" s="4"/>
      <c r="BJ99" s="4"/>
      <c r="BK99" s="4">
        <v>4.9285833333333304</v>
      </c>
      <c r="BL99" s="4">
        <v>240698.25217894101</v>
      </c>
      <c r="BM99" s="4">
        <v>6.0226666666666704</v>
      </c>
      <c r="BN99" s="4">
        <v>146.36914209499099</v>
      </c>
      <c r="BO99" s="4">
        <v>6.0810222247137998E-4</v>
      </c>
      <c r="BP99" s="4">
        <v>0</v>
      </c>
      <c r="BQ99" s="4" t="str">
        <f>IF(BP99&lt;BP$35,"LOW",IF(BP99&gt;BP$36,"HIGH",BP99))</f>
        <v>LOW</v>
      </c>
      <c r="BR99" s="4">
        <f>(BP99/R99)*100</f>
        <v>0</v>
      </c>
      <c r="BS99" s="4">
        <f>(BP99/Y99)*100</f>
        <v>0</v>
      </c>
      <c r="BT99" s="4" t="s">
        <v>57</v>
      </c>
      <c r="BU99" s="4"/>
      <c r="BV99" s="4"/>
      <c r="BW99" s="4"/>
      <c r="BX99" s="4"/>
      <c r="BY99" s="4"/>
      <c r="BZ99" s="4"/>
      <c r="CA99" s="4">
        <v>4.9285833333333304</v>
      </c>
      <c r="CB99" s="4">
        <v>240698.25217894101</v>
      </c>
      <c r="CC99" s="4">
        <v>6.1637500000000003</v>
      </c>
      <c r="CD99" s="4">
        <v>58.1370000000001</v>
      </c>
      <c r="CE99" s="4">
        <v>2.4153478254914599E-4</v>
      </c>
      <c r="CF99" s="4">
        <v>0.57459989480232099</v>
      </c>
      <c r="CG99" s="4" t="str">
        <f>IF(CF99&lt;CF$35,"LOW",IF(CF99&gt;CF$36,"HIGH",CF99))</f>
        <v>LOW</v>
      </c>
      <c r="CH99" s="4">
        <f>(CF99/R99)*100</f>
        <v>3.573054340190629</v>
      </c>
      <c r="CI99" s="4">
        <f>(CF99/Y99)*100</f>
        <v>2.2828468361429795</v>
      </c>
      <c r="CJ99" s="4" t="s">
        <v>57</v>
      </c>
      <c r="CK99" s="4"/>
      <c r="CL99" s="4"/>
      <c r="CM99" s="4"/>
      <c r="CN99" s="4"/>
      <c r="CO99" s="4"/>
      <c r="CP99" s="4"/>
      <c r="CQ99" s="4">
        <v>4.9285833333333304</v>
      </c>
      <c r="CR99" s="4">
        <v>240698.25217894101</v>
      </c>
      <c r="CS99" s="4">
        <v>7.6835666666666702</v>
      </c>
      <c r="CT99" s="4">
        <v>0</v>
      </c>
      <c r="CU99" s="4">
        <v>0</v>
      </c>
      <c r="CV99" s="4">
        <v>0</v>
      </c>
      <c r="CW99" s="4" t="str">
        <f>IF(CV99&lt;CV$35,"LOW",IF(CV99&gt;CV$36,"HIGH",CV99))</f>
        <v>LOW</v>
      </c>
      <c r="CX99" s="4">
        <f>(CV99/R99)*100</f>
        <v>0</v>
      </c>
      <c r="CY99" s="4">
        <f>(CV99/Y99)*100</f>
        <v>0</v>
      </c>
      <c r="CZ99" s="4" t="s">
        <v>57</v>
      </c>
      <c r="DA99" s="4"/>
      <c r="DB99" s="4"/>
      <c r="DC99" s="4"/>
      <c r="DD99" s="4"/>
      <c r="DE99" s="4"/>
      <c r="DF99" s="4"/>
      <c r="DG99" s="4">
        <v>7.6326499999999999</v>
      </c>
      <c r="DH99" s="4">
        <v>130771.778984636</v>
      </c>
      <c r="DI99" s="4">
        <v>7.6835666666666702</v>
      </c>
      <c r="DJ99" s="4">
        <v>68.221615384616101</v>
      </c>
      <c r="DK99" s="4">
        <v>5.2168454015320397E-4</v>
      </c>
      <c r="DL99" s="4">
        <v>0</v>
      </c>
      <c r="DM99" s="4" t="str">
        <f>IF(DL99&lt;DL$35,"LOW",IF(DL99&gt;DL$36,"HIGH",DL99))</f>
        <v>LOW</v>
      </c>
      <c r="DN99" s="4">
        <f>(DL99/R99)*100</f>
        <v>0</v>
      </c>
      <c r="DO99" s="4"/>
      <c r="DP99" s="4" t="s">
        <v>57</v>
      </c>
      <c r="DQ99" s="4"/>
      <c r="DR99" s="4"/>
      <c r="DS99" s="4"/>
      <c r="DT99" s="4"/>
      <c r="DU99" s="4"/>
      <c r="DV99" s="4"/>
      <c r="DW99" s="4">
        <v>7.6326499999999999</v>
      </c>
      <c r="DX99" s="4">
        <v>130771.778984636</v>
      </c>
      <c r="DY99" s="4">
        <v>8.5352999999999994</v>
      </c>
      <c r="DZ99" s="4">
        <v>68.347281050033502</v>
      </c>
      <c r="EA99" s="4">
        <v>5.2264549416325998E-4</v>
      </c>
      <c r="EB99" s="4">
        <v>0</v>
      </c>
      <c r="EC99" s="4" t="str">
        <f>IF(EB99&lt;EB$35,"LOW",IF(EB99&gt;EB$36,"HIGH",EB99))</f>
        <v>LOW</v>
      </c>
      <c r="ED99" s="4">
        <f>(EB99/Y99)*100</f>
        <v>0</v>
      </c>
      <c r="EE99" s="4" t="s">
        <v>57</v>
      </c>
      <c r="EF99" s="4"/>
      <c r="EG99" s="4"/>
      <c r="EH99" s="4"/>
      <c r="EI99" s="4"/>
      <c r="EJ99" s="4"/>
      <c r="EK99" s="4"/>
      <c r="EL99" s="4">
        <v>7.6326499999999999</v>
      </c>
      <c r="EM99" s="4">
        <v>130771.778984636</v>
      </c>
      <c r="EN99" s="4">
        <v>8.8871000000000002</v>
      </c>
      <c r="EO99" s="4">
        <v>0</v>
      </c>
      <c r="EP99" s="4">
        <v>0</v>
      </c>
      <c r="EQ99" s="4">
        <v>0</v>
      </c>
      <c r="ER99" s="4" t="str">
        <f>IF(EQ99&lt;EQ$35,"LOW",IF(EQ99&gt;EQ$36,"HIGH",EQ99))</f>
        <v>LOW</v>
      </c>
      <c r="ES99" s="4">
        <f>(EQ99/Y99)*100</f>
        <v>0</v>
      </c>
      <c r="ET99" s="4" t="s">
        <v>57</v>
      </c>
      <c r="EU99" s="4"/>
      <c r="EV99" s="4"/>
      <c r="EW99" s="4"/>
      <c r="EX99" s="4"/>
      <c r="EY99" s="4"/>
      <c r="EZ99" s="4"/>
      <c r="FA99" s="4">
        <v>10.016966666666701</v>
      </c>
      <c r="FB99" s="4">
        <v>200297.34949743899</v>
      </c>
      <c r="FC99" s="4">
        <v>9.8594500000000007</v>
      </c>
      <c r="FD99" s="4">
        <v>91.249145869063796</v>
      </c>
      <c r="FE99" s="4">
        <v>4.5556841415033501E-4</v>
      </c>
      <c r="FF99" s="4">
        <v>1.35917344724127</v>
      </c>
      <c r="FG99" s="4">
        <f>IF(FF99&lt;FF$35,"LOW",IF(FF99&gt;FF$36,"HIGH",FF99))</f>
        <v>1.35917344724127</v>
      </c>
      <c r="FH99" s="4">
        <f>(FF99/Y99)*100</f>
        <v>5.3999049284054044</v>
      </c>
      <c r="FI99" s="4" t="s">
        <v>57</v>
      </c>
      <c r="FJ99" s="4"/>
      <c r="FK99" s="4"/>
      <c r="FL99" s="4"/>
      <c r="FM99" s="4"/>
      <c r="FN99" s="4"/>
      <c r="FO99" s="4"/>
      <c r="FP99" s="4">
        <v>10.016966666666701</v>
      </c>
      <c r="FQ99" s="4">
        <v>200297.34949743899</v>
      </c>
      <c r="FR99" s="4">
        <v>10.0494</v>
      </c>
      <c r="FS99" s="4">
        <v>368.91399999999999</v>
      </c>
      <c r="FT99" s="4">
        <v>1.84183166140557E-3</v>
      </c>
      <c r="FU99" s="4">
        <v>2.0652954713896099</v>
      </c>
      <c r="FV99" s="4" t="str">
        <f>IF(FU99&lt;FU$35,"LOW",IF(FU99&gt;FU$36,"HIGH",FU99))</f>
        <v>LOW</v>
      </c>
      <c r="FW99" s="4">
        <f>(FU99/Y99)*100</f>
        <v>8.2052803615361025</v>
      </c>
      <c r="FX99" s="4" t="s">
        <v>57</v>
      </c>
      <c r="FY99" s="4"/>
      <c r="FZ99" s="4"/>
      <c r="GA99" s="4"/>
      <c r="GB99" s="4"/>
      <c r="GC99" s="4"/>
      <c r="GD99" s="4"/>
      <c r="GE99" s="4">
        <v>10.016966666666701</v>
      </c>
      <c r="GF99" s="4">
        <v>200297.34949743899</v>
      </c>
      <c r="GG99" s="4">
        <v>10.1466833333333</v>
      </c>
      <c r="GH99" s="4">
        <v>0</v>
      </c>
      <c r="GI99" s="4">
        <v>0</v>
      </c>
      <c r="GJ99" s="4">
        <v>0.21872089056428501</v>
      </c>
      <c r="GK99" s="4" t="str">
        <f>IF(GJ99&lt;GJ$35,"LOW",IF(GJ99&gt;GJ$36,"HIGH",GJ99))</f>
        <v>LOW</v>
      </c>
      <c r="GL99" s="4">
        <f>(GJ99/Y99)*100</f>
        <v>0.8689634257500668</v>
      </c>
      <c r="GM99" s="4" t="s">
        <v>57</v>
      </c>
      <c r="GN99" s="4"/>
      <c r="GO99" s="4"/>
      <c r="GP99" s="4"/>
      <c r="GQ99" s="4"/>
      <c r="GR99" s="4"/>
      <c r="GS99" s="4"/>
      <c r="GT99" s="4">
        <v>10.016966666666701</v>
      </c>
      <c r="GU99" s="4">
        <v>200297.34949743899</v>
      </c>
      <c r="GV99" s="4">
        <v>11.9904833333333</v>
      </c>
      <c r="GW99" s="4">
        <v>226.86255551878301</v>
      </c>
      <c r="GX99" s="4">
        <v>1.04974959666962E-3</v>
      </c>
      <c r="GY99" s="4">
        <v>0</v>
      </c>
      <c r="GZ99" s="4" t="str">
        <f>IF(GY99&lt;GY$35,"LOW",IF(GY99&gt;GY$36,"HIGH",GY99))</f>
        <v>LOW</v>
      </c>
      <c r="HA99" s="4">
        <f>(GY99/AF99)*100</f>
        <v>0</v>
      </c>
      <c r="HB99" s="4" t="s">
        <v>57</v>
      </c>
      <c r="HC99" s="4"/>
      <c r="HD99" s="4"/>
      <c r="HE99" s="4"/>
      <c r="HF99" s="4"/>
      <c r="HG99" s="4"/>
      <c r="HH99" s="4"/>
      <c r="HI99" s="4">
        <v>14.4278666666667</v>
      </c>
      <c r="HJ99" s="4">
        <v>216111.11472537299</v>
      </c>
      <c r="HK99" s="4">
        <v>12.328666666666701</v>
      </c>
      <c r="HL99" s="4">
        <v>324.70400000000097</v>
      </c>
      <c r="HM99" s="4">
        <v>1.5024863501936301E-3</v>
      </c>
      <c r="HN99" s="4">
        <v>2.3080539778400699</v>
      </c>
      <c r="HO99" s="4" t="str">
        <f>IF(HN99&lt;HN$35,"LOW",IF(HN99&gt;HN$36,"HIGH",HN99))</f>
        <v>LOW</v>
      </c>
      <c r="HP99" s="4">
        <f>(HN99/AF99)*100</f>
        <v>6.8104725981996603</v>
      </c>
      <c r="HQ99" s="4" t="s">
        <v>57</v>
      </c>
      <c r="HR99" s="4"/>
      <c r="HS99" s="4"/>
      <c r="HT99" s="4"/>
      <c r="HU99" s="4"/>
      <c r="HV99" s="4"/>
      <c r="HW99" s="4"/>
      <c r="HX99" s="4">
        <v>14.4278666666667</v>
      </c>
      <c r="HY99" s="4">
        <v>216111.11472537299</v>
      </c>
      <c r="HZ99" s="4" t="s">
        <v>57</v>
      </c>
      <c r="IA99" s="4" t="s">
        <v>57</v>
      </c>
      <c r="IB99" s="4" t="s">
        <v>57</v>
      </c>
      <c r="IC99" s="4" t="s">
        <v>57</v>
      </c>
      <c r="ID99" s="4" t="s">
        <v>57</v>
      </c>
      <c r="IE99" s="4" t="s">
        <v>57</v>
      </c>
      <c r="IF99" s="4">
        <v>10.016966666666701</v>
      </c>
      <c r="IG99" s="4">
        <v>200297.34949743899</v>
      </c>
      <c r="IH99" s="4">
        <v>14.4278666666667</v>
      </c>
      <c r="II99" s="4">
        <v>596.47965363624098</v>
      </c>
      <c r="IJ99" s="4">
        <v>2.7600600477871201E-3</v>
      </c>
      <c r="IK99" s="4">
        <v>0</v>
      </c>
      <c r="IL99" s="4" t="str">
        <f>IF(IK99&lt;IK$35,"LOW",IF(IK99&gt;IK$36,"HIGH",IK99))</f>
        <v>LOW</v>
      </c>
      <c r="IM99" s="4">
        <f>(IK99/AT99)*100</f>
        <v>0</v>
      </c>
      <c r="IN99" s="4" t="s">
        <v>57</v>
      </c>
      <c r="IO99" s="4"/>
      <c r="IP99" s="4"/>
      <c r="IQ99" s="4"/>
      <c r="IR99" s="4"/>
      <c r="IS99" s="4"/>
      <c r="IT99" s="4"/>
      <c r="IU99" s="4">
        <v>14.4278666666667</v>
      </c>
      <c r="IV99" s="4">
        <v>216111.11472537299</v>
      </c>
      <c r="IW99" s="4">
        <v>14.4768833333333</v>
      </c>
      <c r="IX99" s="4">
        <v>176.88950473281801</v>
      </c>
      <c r="IY99" s="4">
        <v>8.1851183340386703E-4</v>
      </c>
      <c r="IZ99" s="4">
        <v>0</v>
      </c>
      <c r="JA99" s="4" t="str">
        <f>IF(IZ99&lt;IZ$35,"LOW",IF(IZ99&gt;IZ$36,"HIGH",IZ99))</f>
        <v>LOW</v>
      </c>
      <c r="JB99" s="4">
        <f>(IZ99/AT99)*100</f>
        <v>0</v>
      </c>
      <c r="JC99" s="4" t="s">
        <v>57</v>
      </c>
      <c r="JD99" s="4"/>
      <c r="JE99" s="4"/>
      <c r="JF99" s="4"/>
      <c r="JG99" s="4"/>
      <c r="JH99" s="4"/>
      <c r="JI99" s="4"/>
      <c r="JJ99" s="4">
        <v>14.4278666666667</v>
      </c>
      <c r="JK99" s="4">
        <v>216111.11472537299</v>
      </c>
      <c r="JL99" s="4">
        <v>16.482883333333302</v>
      </c>
      <c r="JM99" s="4">
        <v>0</v>
      </c>
      <c r="JN99" s="4">
        <v>0</v>
      </c>
      <c r="JO99" s="4">
        <v>0</v>
      </c>
      <c r="JP99" s="4" t="str">
        <f>IF(JO99&lt;JO$35,"LOW",IF(JO99&gt;JO$36,"HIGH",JO99))</f>
        <v>LOW</v>
      </c>
      <c r="JQ99" s="4">
        <f>(JO99/AM99)*100</f>
        <v>0</v>
      </c>
      <c r="JR99" s="4" t="s">
        <v>57</v>
      </c>
      <c r="JS99" s="4"/>
      <c r="JT99" s="4"/>
      <c r="JU99" s="4"/>
      <c r="JV99" s="4"/>
      <c r="JW99" s="4"/>
      <c r="JX99" s="4"/>
      <c r="JY99" s="4">
        <v>17.108816666666701</v>
      </c>
      <c r="JZ99" s="4">
        <v>204763.393772215</v>
      </c>
      <c r="KA99" s="4">
        <v>17.108816666666701</v>
      </c>
      <c r="KB99" s="4">
        <v>0</v>
      </c>
      <c r="KC99" s="4">
        <v>0</v>
      </c>
      <c r="KD99" s="4">
        <v>0.41588924532450799</v>
      </c>
      <c r="KE99" s="4" t="str">
        <f>IF(KD99&lt;KD$35,"LOW",IF(KD99&gt;KD$36,"HIGH",KD99))</f>
        <v>LOW</v>
      </c>
      <c r="KF99" s="4">
        <f>(KD99/AM99)*100</f>
        <v>1.3530991110625934</v>
      </c>
      <c r="KG99" s="4" t="s">
        <v>57</v>
      </c>
      <c r="KH99" s="4"/>
      <c r="KI99" s="4"/>
      <c r="KJ99" s="4"/>
      <c r="KK99" s="4"/>
      <c r="KL99" s="4"/>
      <c r="KM99" s="4"/>
      <c r="KN99" s="4">
        <v>17.108816666666701</v>
      </c>
      <c r="KO99" s="4">
        <v>204763.393772215</v>
      </c>
      <c r="KP99" s="4">
        <v>19.491883333333298</v>
      </c>
      <c r="KQ99" s="4">
        <v>0</v>
      </c>
      <c r="KR99" s="4">
        <v>0</v>
      </c>
      <c r="KS99" s="4">
        <v>0</v>
      </c>
      <c r="KT99" s="4" t="str">
        <f>IF(KS99&lt;KS$35,"LOW",IF(KS99&gt;KS$36,"HIGH",KS99))</f>
        <v>LOW</v>
      </c>
      <c r="KU99" s="4">
        <f>(KS99/AM99)*100</f>
        <v>0</v>
      </c>
      <c r="KV99" s="4" t="s">
        <v>57</v>
      </c>
      <c r="KW99" s="4"/>
      <c r="KX99" s="4"/>
      <c r="KY99" s="4"/>
      <c r="KZ99" s="4"/>
      <c r="LA99" s="4"/>
      <c r="LB99" s="4"/>
      <c r="LC99" s="4">
        <v>17.108816666666701</v>
      </c>
      <c r="LD99" s="4">
        <v>204763.393772215</v>
      </c>
      <c r="LE99" s="4">
        <v>19.491883333333298</v>
      </c>
      <c r="LF99" s="4">
        <v>0</v>
      </c>
      <c r="LG99" s="4">
        <v>0</v>
      </c>
      <c r="LH99" s="4">
        <v>0</v>
      </c>
      <c r="LI99" s="4" t="str">
        <f>IF(LH99&lt;LH$35,"LOW",IF(LH99&gt;LH$36,"HIGH",LH99))</f>
        <v>LOW</v>
      </c>
      <c r="LJ99" s="4">
        <f>(LH99/AM99)*100</f>
        <v>0</v>
      </c>
      <c r="LK99" s="4" t="s">
        <v>57</v>
      </c>
      <c r="LL99" s="4"/>
      <c r="LM99" s="4"/>
      <c r="LN99" s="4"/>
      <c r="LO99" s="4"/>
      <c r="LP99" s="4"/>
      <c r="LQ99" s="4"/>
      <c r="LR99" s="4">
        <v>17.108816666666701</v>
      </c>
      <c r="LS99" s="4">
        <v>204763.393772215</v>
      </c>
    </row>
    <row r="100" spans="1:331" x14ac:dyDescent="0.2">
      <c r="A100" s="2"/>
      <c r="B100" s="2"/>
      <c r="C100" s="10" t="s">
        <v>198</v>
      </c>
      <c r="D100" s="2"/>
      <c r="E100" s="2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>
        <f>AVERAGE(AZ98:AZ99)</f>
        <v>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>
        <f>AVERAGE(BP98:BP99)</f>
        <v>0</v>
      </c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>
        <f>AVERAGE(CF98:CF99)</f>
        <v>0.513496293822437</v>
      </c>
      <c r="CG100" s="4"/>
      <c r="CH100" s="4">
        <f>AVERAGE(CH98:CH99)</f>
        <v>3.141612683653447</v>
      </c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>
        <f>AVERAGE(CV98:CV99)</f>
        <v>0</v>
      </c>
      <c r="CW100" s="4"/>
      <c r="CX100" s="4">
        <f>AVERAGE(CX98:CX99)</f>
        <v>0</v>
      </c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>
        <f>AVERAGE(DL98:DL99)</f>
        <v>0</v>
      </c>
      <c r="DM100" s="4"/>
      <c r="DN100" s="4">
        <f>AVERAGE(DN98:DN99)</f>
        <v>0</v>
      </c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>
        <f>AVERAGE(EB98:EB99)</f>
        <v>0</v>
      </c>
      <c r="EC100" s="4"/>
      <c r="ED100" s="4">
        <f>AVERAGE(ED98:ED99)</f>
        <v>0</v>
      </c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>
        <f>AVERAGE(EQ98:EQ99)</f>
        <v>0</v>
      </c>
      <c r="ER100" s="4"/>
      <c r="ES100" s="4">
        <f>AVERAGE(ES98:ES99)</f>
        <v>0</v>
      </c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>
        <f>AVERAGE(FF98:FF99)</f>
        <v>1.7649209572597599</v>
      </c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>
        <f>AVERAGE(FU98:FU99)</f>
        <v>2.729777694589945</v>
      </c>
      <c r="FV100" s="4"/>
      <c r="FW100" s="4">
        <f>AVERAGE(FW98:FW99)</f>
        <v>11.627285815532236</v>
      </c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>
        <f>AVERAGE(GJ98:GJ99)</f>
        <v>0.359100447209731</v>
      </c>
      <c r="GK100" s="4"/>
      <c r="GL100" s="4">
        <f>AVERAGE(GL98:GL99)</f>
        <v>1.5417658106431391</v>
      </c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>
        <f>AVERAGE(GY98:GY99)</f>
        <v>0</v>
      </c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>
        <f>AVERAGE(HN98:HN99)</f>
        <v>2.1832263428734002</v>
      </c>
      <c r="HO100" s="4"/>
      <c r="HP100" s="4">
        <f>AVERAGE(HP98:HP99)</f>
        <v>6.5070312477748109</v>
      </c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>
        <f>AVERAGE(IK98:IK99)</f>
        <v>0</v>
      </c>
      <c r="IL100" s="4"/>
      <c r="IM100" s="4">
        <f>AVERAGE(IM98:IM99)</f>
        <v>0</v>
      </c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>
        <f>AVERAGE(IZ98:IZ99)</f>
        <v>0</v>
      </c>
      <c r="JA100" s="4"/>
      <c r="JB100" s="4">
        <f>AVERAGE(JB98:JB99)</f>
        <v>0</v>
      </c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>
        <f>AVERAGE(JO98:JO99)</f>
        <v>0</v>
      </c>
      <c r="JP100" s="4"/>
      <c r="JQ100" s="4">
        <f>AVERAGE(JQ98:JQ99)</f>
        <v>0</v>
      </c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>
        <f>AVERAGE(KD98:KD99)</f>
        <v>0.41588924532450799</v>
      </c>
      <c r="KE100" s="4"/>
      <c r="KF100" s="4">
        <f>AVERAGE(KF98:KF99)</f>
        <v>1.3478902468031957</v>
      </c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>
        <f>AVERAGE(KS98:KS99)</f>
        <v>0</v>
      </c>
      <c r="KT100" s="4"/>
      <c r="KU100" s="4">
        <f>AVERAGE(KU98:KU99)</f>
        <v>0</v>
      </c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>
        <f>AVERAGE(LH98:LH99)</f>
        <v>0</v>
      </c>
      <c r="LI100" s="4"/>
      <c r="LJ100" s="4">
        <f>AVERAGE(LJ98:LJ99)</f>
        <v>0</v>
      </c>
      <c r="LK100" s="4"/>
      <c r="LL100" s="4"/>
      <c r="LM100" s="4"/>
      <c r="LN100" s="4"/>
      <c r="LO100" s="4"/>
      <c r="LP100" s="4"/>
      <c r="LQ100" s="4"/>
      <c r="LR100" s="4"/>
      <c r="LS100" s="4"/>
    </row>
    <row r="101" spans="1:331" x14ac:dyDescent="0.2">
      <c r="A101" s="2"/>
      <c r="B101" s="2"/>
      <c r="C101" s="10" t="s">
        <v>199</v>
      </c>
      <c r="D101" s="2"/>
      <c r="E101" s="2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>
        <v>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>
        <v>0</v>
      </c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>
        <f>(STDEV(CF98:CF99))/CF100*100</f>
        <v>16.828464441744714</v>
      </c>
      <c r="CG101" s="4"/>
      <c r="CH101" s="4">
        <f>(STDEV(CH98:CH99))/CH100*100</f>
        <v>19.42157431507577</v>
      </c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>
        <v>0</v>
      </c>
      <c r="DM101" s="4"/>
      <c r="DN101" s="4">
        <v>0</v>
      </c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>
        <v>0</v>
      </c>
      <c r="EC101" s="4"/>
      <c r="ED101" s="4">
        <v>0</v>
      </c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>
        <v>0</v>
      </c>
      <c r="ER101" s="4"/>
      <c r="ES101" s="4" t="e">
        <f>(STDEV(ES98:ES99))/ES100*100</f>
        <v>#DIV/0!</v>
      </c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>
        <f>(STDEV(FF98:FF99))/FF100*100</f>
        <v>32.512143345964539</v>
      </c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>
        <f>(STDEV(FU98:FU99))/FU100*100</f>
        <v>34.424772898838604</v>
      </c>
      <c r="FV101" s="4"/>
      <c r="FW101" s="4">
        <f>(STDEV(FW98:FW99))/FW100*100</f>
        <v>41.621463515511827</v>
      </c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>
        <f>(STDEV(GJ98:GJ99))/GJ100*100</f>
        <v>55.284440448486315</v>
      </c>
      <c r="GK101" s="4"/>
      <c r="GL101" s="4">
        <f>(STDEV(GL98:GL99))/GL100*100</f>
        <v>61.714058707517914</v>
      </c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>
        <v>0</v>
      </c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>
        <f>(STDEV(HN98:HN99))/HN100*100</f>
        <v>8.08587414241636</v>
      </c>
      <c r="HO101" s="4"/>
      <c r="HP101" s="4">
        <f>(STDEV(HP98:HP99))/HP100*100</f>
        <v>6.5948795512911902</v>
      </c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>
        <v>0</v>
      </c>
      <c r="IL101" s="4"/>
      <c r="IM101" s="4">
        <v>0</v>
      </c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>
        <v>0</v>
      </c>
      <c r="JA101" s="4"/>
      <c r="JB101" s="4">
        <v>0</v>
      </c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>
        <v>0</v>
      </c>
      <c r="JP101" s="4"/>
      <c r="JQ101" s="4">
        <v>0</v>
      </c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>
        <f>(STDEV(KD98:KD99))/KD100*100</f>
        <v>0</v>
      </c>
      <c r="KE101" s="4"/>
      <c r="KF101" s="4">
        <f>(STDEV(KF98:KF99))/KF100*100</f>
        <v>0.54651678782242374</v>
      </c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>
        <v>0</v>
      </c>
      <c r="KT101" s="4"/>
      <c r="KU101" s="4">
        <v>0</v>
      </c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>
        <v>0</v>
      </c>
      <c r="LI101" s="4"/>
      <c r="LJ101" s="4">
        <v>0</v>
      </c>
      <c r="LK101" s="4"/>
      <c r="LL101" s="4"/>
      <c r="LM101" s="4"/>
      <c r="LN101" s="4"/>
      <c r="LO101" s="4"/>
      <c r="LP101" s="4"/>
      <c r="LQ101" s="4"/>
      <c r="LR101" s="4"/>
      <c r="LS101" s="4"/>
    </row>
    <row r="102" spans="1:331" x14ac:dyDescent="0.2">
      <c r="A102" s="2"/>
      <c r="B102" s="2"/>
      <c r="C102" s="2" t="s">
        <v>178</v>
      </c>
      <c r="D102" s="2" t="s">
        <v>91</v>
      </c>
      <c r="E102" s="2" t="s">
        <v>106</v>
      </c>
      <c r="F102" s="2" t="s">
        <v>57</v>
      </c>
      <c r="G102" s="4">
        <v>3.9829333333333299</v>
      </c>
      <c r="H102" s="4">
        <v>11691.9233749466</v>
      </c>
      <c r="I102" s="4">
        <v>2.2300738644347201E-2</v>
      </c>
      <c r="J102" s="4">
        <f>(I102/I$136)*100</f>
        <v>27.915266178026155</v>
      </c>
      <c r="K102" s="4">
        <f>(I102/I$143)*100</f>
        <v>28.290605879182824</v>
      </c>
      <c r="L102" s="4">
        <v>4.9383999999999997</v>
      </c>
      <c r="M102" s="4">
        <v>524284.13073708903</v>
      </c>
      <c r="N102" s="4">
        <v>6.6395</v>
      </c>
      <c r="O102" s="4">
        <v>37118.995999999701</v>
      </c>
      <c r="P102" s="4">
        <v>9.0044006297137005E-2</v>
      </c>
      <c r="Q102" s="4">
        <f>(P102/P$136)*100</f>
        <v>14.667503014154393</v>
      </c>
      <c r="R102" s="4">
        <f>(P102/P$143)*100</f>
        <v>15.641192356852649</v>
      </c>
      <c r="S102" s="4">
        <v>10.0329333333333</v>
      </c>
      <c r="T102" s="4">
        <v>412231.724536005</v>
      </c>
      <c r="U102" s="4">
        <v>10.120950000000001</v>
      </c>
      <c r="V102" s="4">
        <v>65500.844562219201</v>
      </c>
      <c r="W102" s="4">
        <v>0.158893264791653</v>
      </c>
      <c r="X102" s="4">
        <f>(W102/W$136)*100</f>
        <v>26.385153136863632</v>
      </c>
      <c r="Y102" s="4">
        <f>(W102/W$143)*100</f>
        <v>27.740140942019277</v>
      </c>
      <c r="Z102" s="4">
        <v>10.0329333333333</v>
      </c>
      <c r="AA102" s="4">
        <v>412231.724536005</v>
      </c>
      <c r="AB102" s="4">
        <v>12.3075666666667</v>
      </c>
      <c r="AC102" s="4">
        <v>90387.131000000096</v>
      </c>
      <c r="AD102" s="4">
        <v>0.21926291845135601</v>
      </c>
      <c r="AE102" s="4">
        <f>(AD102/AD$136)*100</f>
        <v>35.227525271269563</v>
      </c>
      <c r="AF102" s="4">
        <f>(AD102/AD$143)*100</f>
        <v>38.066658756569282</v>
      </c>
      <c r="AG102" s="4">
        <v>10.0329333333333</v>
      </c>
      <c r="AH102" s="4">
        <v>412231.724536005</v>
      </c>
      <c r="AI102" s="4">
        <v>12.7021</v>
      </c>
      <c r="AJ102" s="4">
        <v>80410.913505480203</v>
      </c>
      <c r="AK102" s="4">
        <v>0.17468133738716199</v>
      </c>
      <c r="AL102" s="4">
        <f>(AK102/AK$136)*100</f>
        <v>30.950148941929861</v>
      </c>
      <c r="AM102" s="4">
        <f>(AK102/AK$143)*100</f>
        <v>32.437760685539068</v>
      </c>
      <c r="AN102" s="4">
        <v>14.44415</v>
      </c>
      <c r="AO102" s="4">
        <v>460329.16113561997</v>
      </c>
      <c r="AP102" s="4">
        <v>14.3875833333333</v>
      </c>
      <c r="AQ102" s="4">
        <v>81628.404455345793</v>
      </c>
      <c r="AR102" s="4">
        <v>0.17732616429072301</v>
      </c>
      <c r="AS102" s="4">
        <f>(AR102/AR$136)*100</f>
        <v>33.639968237572951</v>
      </c>
      <c r="AT102" s="4">
        <f>(AR102/AR$143)*100</f>
        <v>37.758058350533133</v>
      </c>
      <c r="AU102" s="4">
        <v>14.44415</v>
      </c>
      <c r="AV102" s="4">
        <v>460329.16113561997</v>
      </c>
      <c r="AW102" s="4">
        <v>4.9656166666666701</v>
      </c>
      <c r="AX102" s="4">
        <v>1466.99962605664</v>
      </c>
      <c r="AY102" s="4">
        <v>2.7981003811696401E-3</v>
      </c>
      <c r="AZ102" s="4">
        <v>0.83553094405347395</v>
      </c>
      <c r="BA102" s="4" t="str">
        <f>IF(AZ102&lt;AZ$35,"LOW",IF(AZ102&gt;AZ$36,"HIGH",AZ102))</f>
        <v>LOW</v>
      </c>
      <c r="BB102" s="4">
        <f>(AZ102/R102)*100</f>
        <v>5.3418622122335506</v>
      </c>
      <c r="BC102" s="4">
        <f>(AZ102/Y102)*100</f>
        <v>3.0119924257048618</v>
      </c>
      <c r="BD102" s="4" t="s">
        <v>57</v>
      </c>
      <c r="BE102" s="4"/>
      <c r="BF102" s="4"/>
      <c r="BG102" s="4"/>
      <c r="BH102" s="4"/>
      <c r="BI102" s="4"/>
      <c r="BJ102" s="4"/>
      <c r="BK102" s="4">
        <v>4.9383999999999997</v>
      </c>
      <c r="BL102" s="4">
        <v>524284.13073708903</v>
      </c>
      <c r="BM102" s="4">
        <v>6.0250500000000002</v>
      </c>
      <c r="BN102" s="4">
        <v>668.18582574630102</v>
      </c>
      <c r="BO102" s="4">
        <v>1.2744727268530901E-3</v>
      </c>
      <c r="BP102" s="4">
        <v>9.5384755374662705E-2</v>
      </c>
      <c r="BQ102" s="4" t="str">
        <f>IF(BP102&lt;BP$35,"LOW",IF(BP102&gt;BP$36,"HIGH",BP102))</f>
        <v>LOW</v>
      </c>
      <c r="BR102" s="4">
        <f>(BP102/R102)*100</f>
        <v>0.609830460481954</v>
      </c>
      <c r="BS102" s="4">
        <f>(BP102/Y102)*100</f>
        <v>0.34385101205516588</v>
      </c>
      <c r="BT102" s="4" t="s">
        <v>57</v>
      </c>
      <c r="BU102" s="4"/>
      <c r="BV102" s="4"/>
      <c r="BW102" s="4"/>
      <c r="BX102" s="4"/>
      <c r="BY102" s="4"/>
      <c r="BZ102" s="4"/>
      <c r="CA102" s="4">
        <v>4.9383999999999997</v>
      </c>
      <c r="CB102" s="4">
        <v>524284.13073708903</v>
      </c>
      <c r="CC102" s="4">
        <v>6.1686166666666704</v>
      </c>
      <c r="CD102" s="4">
        <v>303.70011694043001</v>
      </c>
      <c r="CE102" s="4">
        <v>5.7926627783575998E-4</v>
      </c>
      <c r="CF102" s="4">
        <v>1.24186954283409</v>
      </c>
      <c r="CG102" s="4" t="str">
        <f>IF(CF102&lt;CF$35,"LOW",IF(CF102&gt;CF$36,"HIGH",CF102))</f>
        <v>LOW</v>
      </c>
      <c r="CH102" s="4">
        <f>(CF102/R102)*100</f>
        <v>7.9397370385896933</v>
      </c>
      <c r="CI102" s="4">
        <f>(CF102/Y102)*100</f>
        <v>4.476796082001778</v>
      </c>
      <c r="CJ102" s="4" t="s">
        <v>57</v>
      </c>
      <c r="CK102" s="4"/>
      <c r="CL102" s="4"/>
      <c r="CM102" s="4"/>
      <c r="CN102" s="4"/>
      <c r="CO102" s="4"/>
      <c r="CP102" s="4"/>
      <c r="CQ102" s="4">
        <v>4.9383999999999997</v>
      </c>
      <c r="CR102" s="4">
        <v>524284.13073708903</v>
      </c>
      <c r="CS102" s="4">
        <v>7.4217833333333303</v>
      </c>
      <c r="CT102" s="4">
        <v>0</v>
      </c>
      <c r="CU102" s="4">
        <v>0</v>
      </c>
      <c r="CV102" s="4">
        <v>0</v>
      </c>
      <c r="CW102" s="4" t="str">
        <f>IF(CV102&lt;CV$35,"LOW",IF(CV102&gt;CV$36,"HIGH",CV102))</f>
        <v>LOW</v>
      </c>
      <c r="CX102" s="4">
        <f>(CV102/R102)*100</f>
        <v>0</v>
      </c>
      <c r="CY102" s="4">
        <f>(CV102/Y102)*100</f>
        <v>0</v>
      </c>
      <c r="CZ102" s="4" t="s">
        <v>57</v>
      </c>
      <c r="DA102" s="4"/>
      <c r="DB102" s="4"/>
      <c r="DC102" s="4"/>
      <c r="DD102" s="4"/>
      <c r="DE102" s="4"/>
      <c r="DF102" s="4"/>
      <c r="DG102" s="4">
        <v>7.6486000000000001</v>
      </c>
      <c r="DH102" s="4">
        <v>264513.17257529998</v>
      </c>
      <c r="DI102" s="4">
        <v>7.6995166666666703</v>
      </c>
      <c r="DJ102" s="4">
        <v>320.71335989533202</v>
      </c>
      <c r="DK102" s="4">
        <v>1.21246649750131E-3</v>
      </c>
      <c r="DL102" s="4">
        <v>0</v>
      </c>
      <c r="DM102" s="4" t="str">
        <f>IF(DL102&lt;DL$35,"LOW",IF(DL102&gt;DL$36,"HIGH",DL102))</f>
        <v>LOW</v>
      </c>
      <c r="DN102" s="4">
        <f>(DL102/R102)*100</f>
        <v>0</v>
      </c>
      <c r="DO102" s="4">
        <f>(DL102/Y102)*100</f>
        <v>0</v>
      </c>
      <c r="DP102" s="4" t="s">
        <v>57</v>
      </c>
      <c r="DQ102" s="4"/>
      <c r="DR102" s="4"/>
      <c r="DS102" s="4"/>
      <c r="DT102" s="4"/>
      <c r="DU102" s="4"/>
      <c r="DV102" s="4"/>
      <c r="DW102" s="4">
        <v>7.6486000000000001</v>
      </c>
      <c r="DX102" s="4">
        <v>264513.17257529998</v>
      </c>
      <c r="DY102" s="4">
        <v>8.5419833333333308</v>
      </c>
      <c r="DZ102" s="4">
        <v>279.82532852911299</v>
      </c>
      <c r="EA102" s="4">
        <v>1.0578880658559801E-3</v>
      </c>
      <c r="EB102" s="4">
        <v>0</v>
      </c>
      <c r="EC102" s="4" t="str">
        <f>IF(EB102&lt;EB$35,"LOW",IF(EB102&gt;EB$36,"HIGH",EB102))</f>
        <v>LOW</v>
      </c>
      <c r="ED102" s="4">
        <f>(EB102/Y102)*100</f>
        <v>0</v>
      </c>
      <c r="EE102" s="4" t="s">
        <v>57</v>
      </c>
      <c r="EF102" s="4"/>
      <c r="EG102" s="4"/>
      <c r="EH102" s="4"/>
      <c r="EI102" s="4"/>
      <c r="EJ102" s="4"/>
      <c r="EK102" s="4"/>
      <c r="EL102" s="4">
        <v>7.6486000000000001</v>
      </c>
      <c r="EM102" s="4">
        <v>264513.17257529998</v>
      </c>
      <c r="EN102" s="4">
        <v>8.9076666666666693</v>
      </c>
      <c r="EO102" s="4">
        <v>0</v>
      </c>
      <c r="EP102" s="4">
        <v>0</v>
      </c>
      <c r="EQ102" s="4">
        <v>0</v>
      </c>
      <c r="ER102" s="4" t="str">
        <f>IF(EQ102&lt;EQ$35,"LOW",IF(EQ102&gt;EQ$36,"HIGH",EQ102))</f>
        <v>LOW</v>
      </c>
      <c r="ES102" s="4">
        <f>(EQ102/Y102)*100</f>
        <v>0</v>
      </c>
      <c r="ET102" s="4" t="s">
        <v>57</v>
      </c>
      <c r="EU102" s="4"/>
      <c r="EV102" s="4"/>
      <c r="EW102" s="4"/>
      <c r="EX102" s="4"/>
      <c r="EY102" s="4"/>
      <c r="EZ102" s="4"/>
      <c r="FA102" s="4">
        <v>10.0329333333333</v>
      </c>
      <c r="FB102" s="4">
        <v>412231.724536005</v>
      </c>
      <c r="FC102" s="4">
        <v>9.8661499999999993</v>
      </c>
      <c r="FD102" s="4">
        <v>214.31036871040001</v>
      </c>
      <c r="FE102" s="4">
        <v>5.1987839837319997E-4</v>
      </c>
      <c r="FF102" s="4">
        <v>3.2972669440553899</v>
      </c>
      <c r="FG102" s="4">
        <f>IF(FF102&lt;FF$35,"LOW",IF(FF102&gt;FF$36,"HIGH",FF102))</f>
        <v>3.2972669440553899</v>
      </c>
      <c r="FH102" s="4">
        <f>(FF102/Y102)*100</f>
        <v>11.886266010497685</v>
      </c>
      <c r="FI102" s="4" t="s">
        <v>57</v>
      </c>
      <c r="FJ102" s="4"/>
      <c r="FK102" s="4"/>
      <c r="FL102" s="4"/>
      <c r="FM102" s="4"/>
      <c r="FN102" s="4"/>
      <c r="FO102" s="4"/>
      <c r="FP102" s="4">
        <v>10.0329333333333</v>
      </c>
      <c r="FQ102" s="4">
        <v>412231.724536005</v>
      </c>
      <c r="FR102" s="4">
        <v>10.06535</v>
      </c>
      <c r="FS102" s="4">
        <v>1463.08485482944</v>
      </c>
      <c r="FT102" s="4">
        <v>3.54918063736176E-3</v>
      </c>
      <c r="FU102" s="4">
        <v>3.7058509139962599</v>
      </c>
      <c r="FV102" s="4" t="str">
        <f>IF(FU102&lt;FU$35,"LOW",IF(FU102&gt;FU$36,"HIGH",FU102))</f>
        <v>LOW</v>
      </c>
      <c r="FW102" s="4">
        <f>(FU102/Y102)*100</f>
        <v>13.359163970154297</v>
      </c>
      <c r="FX102" s="4" t="s">
        <v>57</v>
      </c>
      <c r="FY102" s="4"/>
      <c r="FZ102" s="4"/>
      <c r="GA102" s="4"/>
      <c r="GB102" s="4"/>
      <c r="GC102" s="4"/>
      <c r="GD102" s="4"/>
      <c r="GE102" s="4">
        <v>10.0329333333333</v>
      </c>
      <c r="GF102" s="4">
        <v>412231.724536005</v>
      </c>
      <c r="GG102" s="4">
        <v>10.1533833333333</v>
      </c>
      <c r="GH102" s="4">
        <v>215.348612052368</v>
      </c>
      <c r="GI102" s="4">
        <v>5.22396989932682E-4</v>
      </c>
      <c r="GJ102" s="4">
        <v>0.97178366720757403</v>
      </c>
      <c r="GK102" s="4" t="str">
        <f>IF(GJ102&lt;GJ$35,"LOW",IF(GJ102&gt;GJ$36,"HIGH",GJ102))</f>
        <v>LOW</v>
      </c>
      <c r="GL102" s="4">
        <f>(GJ102/Y102)*100</f>
        <v>3.5031677353000337</v>
      </c>
      <c r="GM102" s="4" t="s">
        <v>57</v>
      </c>
      <c r="GN102" s="4"/>
      <c r="GO102" s="4"/>
      <c r="GP102" s="4"/>
      <c r="GQ102" s="4"/>
      <c r="GR102" s="4"/>
      <c r="GS102" s="4"/>
      <c r="GT102" s="4">
        <v>10.0329333333333</v>
      </c>
      <c r="GU102" s="4">
        <v>412231.724536005</v>
      </c>
      <c r="GV102" s="4">
        <v>11.99255</v>
      </c>
      <c r="GW102" s="4">
        <v>706.30348418675203</v>
      </c>
      <c r="GX102" s="4">
        <v>1.5343444296344801E-3</v>
      </c>
      <c r="GY102" s="4">
        <v>0.37415731336792302</v>
      </c>
      <c r="GZ102" s="4" t="str">
        <f>IF(GY102&lt;GY$35,"LOW",IF(GY102&gt;GY$36,"HIGH",GY102))</f>
        <v>LOW</v>
      </c>
      <c r="HA102" s="4">
        <f>(GY102/AF102)*100</f>
        <v>0.98290032692547136</v>
      </c>
      <c r="HB102" s="4" t="s">
        <v>57</v>
      </c>
      <c r="HC102" s="4"/>
      <c r="HD102" s="4"/>
      <c r="HE102" s="4"/>
      <c r="HF102" s="4"/>
      <c r="HG102" s="4"/>
      <c r="HH102" s="4"/>
      <c r="HI102" s="4">
        <v>14.44415</v>
      </c>
      <c r="HJ102" s="4">
        <v>460329.16113561997</v>
      </c>
      <c r="HK102" s="4">
        <v>12.34</v>
      </c>
      <c r="HL102" s="4">
        <v>861.521999999993</v>
      </c>
      <c r="HM102" s="4">
        <v>1.87153470328632E-3</v>
      </c>
      <c r="HN102" s="4">
        <v>2.6725021966858802</v>
      </c>
      <c r="HO102" s="4" t="str">
        <f>IF(HN102&lt;HN$35,"LOW",IF(HN102&gt;HN$36,"HIGH",HN102))</f>
        <v>LOW</v>
      </c>
      <c r="HP102" s="4">
        <f>(HN102/AF102)*100</f>
        <v>7.0205851629273299</v>
      </c>
      <c r="HQ102" s="4" t="s">
        <v>57</v>
      </c>
      <c r="HR102" s="4"/>
      <c r="HS102" s="4"/>
      <c r="HT102" s="4"/>
      <c r="HU102" s="4"/>
      <c r="HV102" s="4"/>
      <c r="HW102" s="4"/>
      <c r="HX102" s="4">
        <v>14.44415</v>
      </c>
      <c r="HY102" s="4">
        <v>460329.16113561997</v>
      </c>
      <c r="HZ102" s="4" t="s">
        <v>57</v>
      </c>
      <c r="IA102" s="4" t="s">
        <v>57</v>
      </c>
      <c r="IB102" s="4" t="s">
        <v>57</v>
      </c>
      <c r="IC102" s="4" t="s">
        <v>57</v>
      </c>
      <c r="ID102" s="4" t="s">
        <v>57</v>
      </c>
      <c r="IE102" s="4" t="s">
        <v>57</v>
      </c>
      <c r="IF102" s="4">
        <v>10.0329333333333</v>
      </c>
      <c r="IG102" s="4">
        <v>412231.724536005</v>
      </c>
      <c r="IH102" s="4">
        <v>14.44415</v>
      </c>
      <c r="II102" s="4">
        <v>1708.6920604325601</v>
      </c>
      <c r="IJ102" s="4">
        <v>3.7118918476015299E-3</v>
      </c>
      <c r="IK102" s="4">
        <v>1.04330672357837</v>
      </c>
      <c r="IL102" s="4" t="str">
        <f>IF(IK102&lt;IK$35,"LOW",IF(IK102&gt;IK$36,"HIGH",IK102))</f>
        <v>LOW</v>
      </c>
      <c r="IM102" s="4">
        <f>(IK102/AT102)*100</f>
        <v>2.7631365836999899</v>
      </c>
      <c r="IN102" s="4" t="s">
        <v>57</v>
      </c>
      <c r="IO102" s="4"/>
      <c r="IP102" s="4"/>
      <c r="IQ102" s="4"/>
      <c r="IR102" s="4"/>
      <c r="IS102" s="4"/>
      <c r="IT102" s="4"/>
      <c r="IU102" s="4">
        <v>14.44415</v>
      </c>
      <c r="IV102" s="4">
        <v>460329.16113561997</v>
      </c>
      <c r="IW102" s="4">
        <v>14.4894</v>
      </c>
      <c r="IX102" s="4">
        <v>704.73777989707003</v>
      </c>
      <c r="IY102" s="4">
        <v>1.53094315849663E-3</v>
      </c>
      <c r="IZ102" s="4">
        <v>0</v>
      </c>
      <c r="JA102" s="4" t="str">
        <f>IF(IZ102&lt;IZ$35,"LOW",IF(IZ102&gt;IZ$36,"HIGH",IZ102))</f>
        <v>LOW</v>
      </c>
      <c r="JB102" s="4">
        <f>(IZ102/AT102)*100</f>
        <v>0</v>
      </c>
      <c r="JC102" s="4" t="s">
        <v>57</v>
      </c>
      <c r="JD102" s="4"/>
      <c r="JE102" s="4"/>
      <c r="JF102" s="4"/>
      <c r="JG102" s="4"/>
      <c r="JH102" s="4"/>
      <c r="JI102" s="4"/>
      <c r="JJ102" s="4">
        <v>14.44415</v>
      </c>
      <c r="JK102" s="4">
        <v>460329.16113561997</v>
      </c>
      <c r="JL102" s="4">
        <v>16.502933333333299</v>
      </c>
      <c r="JM102" s="4">
        <v>1248.1576038538899</v>
      </c>
      <c r="JN102" s="4">
        <v>2.9676108513494301E-3</v>
      </c>
      <c r="JO102" s="4">
        <v>1.03747970049256</v>
      </c>
      <c r="JP102" s="4" t="str">
        <f>IF(JO102&lt;JO$35,"LOW",IF(JO102&gt;JO$36,"HIGH",JO102))</f>
        <v>LOW</v>
      </c>
      <c r="JQ102" s="4">
        <f>(JO102/AM102)*100</f>
        <v>3.1983702899536901</v>
      </c>
      <c r="JR102" s="4" t="s">
        <v>57</v>
      </c>
      <c r="JS102" s="4"/>
      <c r="JT102" s="4"/>
      <c r="JU102" s="4"/>
      <c r="JV102" s="4"/>
      <c r="JW102" s="4"/>
      <c r="JX102" s="4"/>
      <c r="JY102" s="4">
        <v>17.1213333333333</v>
      </c>
      <c r="JZ102" s="4">
        <v>420593.42224278703</v>
      </c>
      <c r="KA102" s="4">
        <v>17.015750000000001</v>
      </c>
      <c r="KB102" s="4">
        <v>271.918000000002</v>
      </c>
      <c r="KC102" s="4">
        <v>6.46510348521422E-4</v>
      </c>
      <c r="KD102" s="4">
        <v>1.2515120544882501</v>
      </c>
      <c r="KE102" s="4">
        <f>IF(KD102&lt;KD$35,"LOW",IF(KD102&gt;KD$36,"HIGH",KD102))</f>
        <v>1.2515120544882501</v>
      </c>
      <c r="KF102" s="4">
        <f>(KD102/AM102)*100</f>
        <v>3.858194980290921</v>
      </c>
      <c r="KG102" s="4" t="s">
        <v>57</v>
      </c>
      <c r="KH102" s="4"/>
      <c r="KI102" s="4"/>
      <c r="KJ102" s="4"/>
      <c r="KK102" s="4"/>
      <c r="KL102" s="4"/>
      <c r="KM102" s="4"/>
      <c r="KN102" s="4">
        <v>17.1213333333333</v>
      </c>
      <c r="KO102" s="4">
        <v>420593.42224278703</v>
      </c>
      <c r="KP102" s="4">
        <v>18.976500000000001</v>
      </c>
      <c r="KQ102" s="4">
        <v>615.09503999999799</v>
      </c>
      <c r="KR102" s="4">
        <v>1.4624456957030899E-3</v>
      </c>
      <c r="KS102" s="4">
        <v>0.302223789830943</v>
      </c>
      <c r="KT102" s="4" t="str">
        <f>IF(KS102&lt;KS$35,"LOW",IF(KS102&gt;KS$36,"HIGH",KS102))</f>
        <v>LOW</v>
      </c>
      <c r="KU102" s="4">
        <f>(KS102/AM102)*100</f>
        <v>0.93170361777061894</v>
      </c>
      <c r="KV102" s="4" t="s">
        <v>57</v>
      </c>
      <c r="KW102" s="4"/>
      <c r="KX102" s="4"/>
      <c r="KY102" s="4"/>
      <c r="KZ102" s="4"/>
      <c r="LA102" s="4"/>
      <c r="LB102" s="4"/>
      <c r="LC102" s="4">
        <v>17.1213333333333</v>
      </c>
      <c r="LD102" s="4">
        <v>420593.42224278703</v>
      </c>
      <c r="LE102" s="4">
        <v>19.3837333333333</v>
      </c>
      <c r="LF102" s="4">
        <v>681.46550000000104</v>
      </c>
      <c r="LG102" s="4">
        <v>1.6202476405031E-3</v>
      </c>
      <c r="LH102" s="4">
        <v>0.38159221690461298</v>
      </c>
      <c r="LI102" s="4" t="str">
        <f>IF(LH102&lt;LH$35,"LOW",IF(LH102&gt;LH$36,"HIGH",LH102))</f>
        <v>LOW</v>
      </c>
      <c r="LJ102" s="4">
        <f>(LH102/AM102)*100</f>
        <v>1.1763827367859239</v>
      </c>
      <c r="LK102" s="4" t="s">
        <v>57</v>
      </c>
      <c r="LL102" s="4"/>
      <c r="LM102" s="4"/>
      <c r="LN102" s="4"/>
      <c r="LO102" s="4"/>
      <c r="LP102" s="4"/>
      <c r="LQ102" s="4"/>
      <c r="LR102" s="4">
        <v>17.1213333333333</v>
      </c>
      <c r="LS102" s="4">
        <v>420593.42224278703</v>
      </c>
    </row>
    <row r="103" spans="1:331" x14ac:dyDescent="0.2">
      <c r="A103" s="2"/>
      <c r="B103" s="2"/>
      <c r="C103" s="2" t="s">
        <v>20</v>
      </c>
      <c r="D103" s="2" t="s">
        <v>34</v>
      </c>
      <c r="E103" s="2" t="s">
        <v>106</v>
      </c>
      <c r="F103" s="2" t="s">
        <v>57</v>
      </c>
      <c r="G103" s="4">
        <v>3.9803333333333302</v>
      </c>
      <c r="H103" s="4">
        <v>5548.7366669271696</v>
      </c>
      <c r="I103" s="4">
        <v>9.7582772110016407E-3</v>
      </c>
      <c r="J103" s="4">
        <f>(I103/I$136)*100</f>
        <v>12.215062026796444</v>
      </c>
      <c r="K103" s="4">
        <f>(I103/I$143)*100</f>
        <v>12.379301826679024</v>
      </c>
      <c r="L103" s="4">
        <v>4.9357833333333296</v>
      </c>
      <c r="M103" s="4">
        <v>568618.47096037003</v>
      </c>
      <c r="N103" s="4">
        <v>6.6393666666666702</v>
      </c>
      <c r="O103" s="4">
        <v>15741.6259999999</v>
      </c>
      <c r="P103" s="4">
        <v>3.4437733994837801E-2</v>
      </c>
      <c r="Q103" s="4">
        <f>(P103/P$136)*100</f>
        <v>5.609652301599013</v>
      </c>
      <c r="R103" s="4">
        <f>(P103/P$143)*100</f>
        <v>5.9820441570524405</v>
      </c>
      <c r="S103" s="4">
        <v>10.028166666666699</v>
      </c>
      <c r="T103" s="4">
        <v>457104.00116219901</v>
      </c>
      <c r="U103" s="4">
        <v>10.1208166666667</v>
      </c>
      <c r="V103" s="4">
        <v>32844.240354790803</v>
      </c>
      <c r="W103" s="4">
        <v>7.1852883088494995E-2</v>
      </c>
      <c r="X103" s="4">
        <f>(W103/W$136)*100</f>
        <v>11.931590216243656</v>
      </c>
      <c r="Y103" s="4">
        <f>(W103/W$143)*100</f>
        <v>12.544327203414554</v>
      </c>
      <c r="Z103" s="4">
        <v>10.028166666666699</v>
      </c>
      <c r="AA103" s="4">
        <v>457104.00116219901</v>
      </c>
      <c r="AB103" s="4">
        <v>12.3074333333333</v>
      </c>
      <c r="AC103" s="4">
        <v>55154.404000000999</v>
      </c>
      <c r="AD103" s="4">
        <v>0.120660514586986</v>
      </c>
      <c r="AE103" s="4">
        <f>(AD103/AD$136)*100</f>
        <v>19.385728133507619</v>
      </c>
      <c r="AF103" s="4">
        <f>(AD103/AD$143)*100</f>
        <v>20.94810498107023</v>
      </c>
      <c r="AG103" s="4">
        <v>10.028166666666699</v>
      </c>
      <c r="AH103" s="4">
        <v>457104.00116219901</v>
      </c>
      <c r="AI103" s="4">
        <v>12.705733333333299</v>
      </c>
      <c r="AJ103" s="4">
        <v>51845.880148338903</v>
      </c>
      <c r="AK103" s="4">
        <v>0.101300948396611</v>
      </c>
      <c r="AL103" s="4">
        <f>(AK103/AK$136)*100</f>
        <v>17.948565586516317</v>
      </c>
      <c r="AM103" s="4">
        <f>(AK103/AK$143)*100</f>
        <v>18.811259236150715</v>
      </c>
      <c r="AN103" s="4">
        <v>14.4440166666667</v>
      </c>
      <c r="AO103" s="4">
        <v>511800.54055716499</v>
      </c>
      <c r="AP103" s="4">
        <v>14.3912333333333</v>
      </c>
      <c r="AQ103" s="4">
        <v>41612.3966695977</v>
      </c>
      <c r="AR103" s="4">
        <v>8.1305886516448198E-2</v>
      </c>
      <c r="AS103" s="4">
        <f>(AR103/AR$136)*100</f>
        <v>15.424274533208967</v>
      </c>
      <c r="AT103" s="4">
        <f>(AR103/AR$143)*100</f>
        <v>17.31246158517671</v>
      </c>
      <c r="AU103" s="4">
        <v>14.4440166666667</v>
      </c>
      <c r="AV103" s="4">
        <v>511800.54055716499</v>
      </c>
      <c r="AW103" s="4">
        <v>4.9654833333333297</v>
      </c>
      <c r="AX103" s="4">
        <v>699.19619999999702</v>
      </c>
      <c r="AY103" s="4">
        <v>1.2296403224803601E-3</v>
      </c>
      <c r="AZ103" s="4">
        <v>0</v>
      </c>
      <c r="BA103" s="4" t="str">
        <f>IF(AZ103&lt;AZ$35,"LOW",IF(AZ103&gt;AZ$36,"HIGH",AZ103))</f>
        <v>LOW</v>
      </c>
      <c r="BB103" s="4">
        <f>(AZ103/R103)*100</f>
        <v>0</v>
      </c>
      <c r="BC103" s="4">
        <f>(AZ103/Y103)*100</f>
        <v>0</v>
      </c>
      <c r="BD103" s="4" t="s">
        <v>57</v>
      </c>
      <c r="BE103" s="4"/>
      <c r="BF103" s="4"/>
      <c r="BG103" s="4"/>
      <c r="BH103" s="4"/>
      <c r="BI103" s="4"/>
      <c r="BJ103" s="4"/>
      <c r="BK103" s="4">
        <v>4.9357833333333296</v>
      </c>
      <c r="BL103" s="4">
        <v>568618.47096037003</v>
      </c>
      <c r="BM103" s="4">
        <v>6.0249166666666696</v>
      </c>
      <c r="BN103" s="4">
        <v>250.63172990920799</v>
      </c>
      <c r="BO103" s="4">
        <v>4.4077310658920902E-4</v>
      </c>
      <c r="BP103" s="4">
        <v>0</v>
      </c>
      <c r="BQ103" s="4" t="str">
        <f>IF(BP103&lt;BP$35,"LOW",IF(BP103&gt;BP$36,"HIGH",BP103))</f>
        <v>LOW</v>
      </c>
      <c r="BR103" s="4">
        <f>(BP103/R103)*100</f>
        <v>0</v>
      </c>
      <c r="BS103" s="4">
        <f>(BP103/Y103)*100</f>
        <v>0</v>
      </c>
      <c r="BT103" s="4" t="s">
        <v>57</v>
      </c>
      <c r="BU103" s="4"/>
      <c r="BV103" s="4"/>
      <c r="BW103" s="4"/>
      <c r="BX103" s="4"/>
      <c r="BY103" s="4"/>
      <c r="BZ103" s="4"/>
      <c r="CA103" s="4">
        <v>4.9357833333333296</v>
      </c>
      <c r="CB103" s="4">
        <v>568618.47096037003</v>
      </c>
      <c r="CC103" s="4">
        <v>6.1660000000000004</v>
      </c>
      <c r="CD103" s="4">
        <v>110.98124742418</v>
      </c>
      <c r="CE103" s="4">
        <v>1.9517700020672501E-4</v>
      </c>
      <c r="CF103" s="4">
        <v>0.48300896668674997</v>
      </c>
      <c r="CG103" s="4" t="str">
        <f>IF(CF103&lt;CF$35,"LOW",IF(CF103&gt;CF$36,"HIGH",CF103))</f>
        <v>LOW</v>
      </c>
      <c r="CH103" s="4">
        <f>(CF103/R103)*100</f>
        <v>8.0743129606844164</v>
      </c>
      <c r="CI103" s="4">
        <f>(CF103/Y103)*100</f>
        <v>3.8504174744044897</v>
      </c>
      <c r="CJ103" s="4" t="s">
        <v>57</v>
      </c>
      <c r="CK103" s="4"/>
      <c r="CL103" s="4"/>
      <c r="CM103" s="4"/>
      <c r="CN103" s="4"/>
      <c r="CO103" s="4"/>
      <c r="CP103" s="4"/>
      <c r="CQ103" s="4">
        <v>4.9357833333333296</v>
      </c>
      <c r="CR103" s="4">
        <v>568618.47096037003</v>
      </c>
      <c r="CS103" s="4">
        <v>7.7873333333333301</v>
      </c>
      <c r="CT103" s="4">
        <v>0</v>
      </c>
      <c r="CU103" s="4">
        <v>0</v>
      </c>
      <c r="CV103" s="4">
        <v>0</v>
      </c>
      <c r="CW103" s="4" t="str">
        <f>IF(CV103&lt;CV$35,"LOW",IF(CV103&gt;CV$36,"HIGH",CV103))</f>
        <v>LOW</v>
      </c>
      <c r="CX103" s="4">
        <f>(CV103/R103)*100</f>
        <v>0</v>
      </c>
      <c r="CY103" s="4">
        <f>(CV103/Y103)*100</f>
        <v>0</v>
      </c>
      <c r="CZ103" s="4" t="s">
        <v>57</v>
      </c>
      <c r="DA103" s="4"/>
      <c r="DB103" s="4"/>
      <c r="DC103" s="4"/>
      <c r="DD103" s="4"/>
      <c r="DE103" s="4"/>
      <c r="DF103" s="4"/>
      <c r="DG103" s="4">
        <v>7.6484666666666703</v>
      </c>
      <c r="DH103" s="4">
        <v>287678.83052713802</v>
      </c>
      <c r="DI103" s="4">
        <v>7.6993833333333299</v>
      </c>
      <c r="DJ103" s="4">
        <v>110.488153846153</v>
      </c>
      <c r="DK103" s="4">
        <v>3.8406772456526101E-4</v>
      </c>
      <c r="DL103" s="4">
        <v>0</v>
      </c>
      <c r="DM103" s="4" t="str">
        <f>IF(DL103&lt;DL$35,"LOW",IF(DL103&gt;DL$36,"HIGH",DL103))</f>
        <v>LOW</v>
      </c>
      <c r="DN103" s="4">
        <f>(DL103/R103)*100</f>
        <v>0</v>
      </c>
      <c r="DO103" s="4">
        <f>(DL103/Y103)*100</f>
        <v>0</v>
      </c>
      <c r="DP103" s="4" t="s">
        <v>57</v>
      </c>
      <c r="DQ103" s="4"/>
      <c r="DR103" s="4"/>
      <c r="DS103" s="4"/>
      <c r="DT103" s="4"/>
      <c r="DU103" s="4"/>
      <c r="DV103" s="4"/>
      <c r="DW103" s="4">
        <v>7.6484666666666703</v>
      </c>
      <c r="DX103" s="4">
        <v>287678.83052713802</v>
      </c>
      <c r="DY103" s="4">
        <v>8.5372166666666693</v>
      </c>
      <c r="DZ103" s="4">
        <v>139.952143442303</v>
      </c>
      <c r="EA103" s="4">
        <v>4.8648745959463499E-4</v>
      </c>
      <c r="EB103" s="4">
        <v>0</v>
      </c>
      <c r="EC103" s="4" t="str">
        <f>IF(EB103&lt;EB$35,"LOW",IF(EB103&gt;EB$36,"HIGH",EB103))</f>
        <v>LOW</v>
      </c>
      <c r="ED103" s="4">
        <f>(EB103/Y103)*100</f>
        <v>0</v>
      </c>
      <c r="EE103" s="4" t="s">
        <v>57</v>
      </c>
      <c r="EF103" s="4"/>
      <c r="EG103" s="4"/>
      <c r="EH103" s="4"/>
      <c r="EI103" s="4"/>
      <c r="EJ103" s="4"/>
      <c r="EK103" s="4"/>
      <c r="EL103" s="4">
        <v>7.6484666666666703</v>
      </c>
      <c r="EM103" s="4">
        <v>287678.83052713802</v>
      </c>
      <c r="EN103" s="4">
        <v>8.9075333333333298</v>
      </c>
      <c r="EO103" s="4">
        <v>0</v>
      </c>
      <c r="EP103" s="4">
        <v>0</v>
      </c>
      <c r="EQ103" s="4">
        <v>0</v>
      </c>
      <c r="ER103" s="4" t="str">
        <f>IF(EQ103&lt;EQ$35,"LOW",IF(EQ103&gt;EQ$36,"HIGH",EQ103))</f>
        <v>LOW</v>
      </c>
      <c r="ES103" s="4">
        <f>(EQ103/Y103)*100</f>
        <v>0</v>
      </c>
      <c r="ET103" s="4" t="s">
        <v>57</v>
      </c>
      <c r="EU103" s="4"/>
      <c r="EV103" s="4"/>
      <c r="EW103" s="4"/>
      <c r="EX103" s="4"/>
      <c r="EY103" s="4"/>
      <c r="EZ103" s="4"/>
      <c r="FA103" s="4">
        <v>10.028166666666699</v>
      </c>
      <c r="FB103" s="4">
        <v>457104.00116219901</v>
      </c>
      <c r="FC103" s="4">
        <v>9.8613833333333307</v>
      </c>
      <c r="FD103" s="4">
        <v>212.45059212852101</v>
      </c>
      <c r="FE103" s="4">
        <v>4.6477517498941099E-4</v>
      </c>
      <c r="FF103" s="4">
        <v>1.6366352367994701</v>
      </c>
      <c r="FG103" s="4">
        <f>IF(FF103&lt;FF$35,"LOW",IF(FF103&gt;FF$36,"HIGH",FF103))</f>
        <v>1.6366352367994701</v>
      </c>
      <c r="FH103" s="4">
        <f>(FF103/Y103)*100</f>
        <v>13.046815586522484</v>
      </c>
      <c r="FI103" s="4" t="s">
        <v>57</v>
      </c>
      <c r="FJ103" s="4"/>
      <c r="FK103" s="4"/>
      <c r="FL103" s="4"/>
      <c r="FM103" s="4"/>
      <c r="FN103" s="4"/>
      <c r="FO103" s="4"/>
      <c r="FP103" s="4">
        <v>10.028166666666699</v>
      </c>
      <c r="FQ103" s="4">
        <v>457104.00116219901</v>
      </c>
      <c r="FR103" s="4">
        <v>10.069850000000001</v>
      </c>
      <c r="FS103" s="4">
        <v>1329.4925294735899</v>
      </c>
      <c r="FT103" s="4">
        <v>2.9085121243597198E-3</v>
      </c>
      <c r="FU103" s="4">
        <v>3.0902461192450401</v>
      </c>
      <c r="FV103" s="4" t="str">
        <f>IF(FU103&lt;FU$35,"LOW",IF(FU103&gt;FU$36,"HIGH",FU103))</f>
        <v>LOW</v>
      </c>
      <c r="FW103" s="4">
        <f>(FU103/Y103)*100</f>
        <v>24.634610283474416</v>
      </c>
      <c r="FX103" s="4" t="s">
        <v>57</v>
      </c>
      <c r="FY103" s="4"/>
      <c r="FZ103" s="4"/>
      <c r="GA103" s="4"/>
      <c r="GB103" s="4"/>
      <c r="GC103" s="4"/>
      <c r="GD103" s="4"/>
      <c r="GE103" s="4">
        <v>10.028166666666699</v>
      </c>
      <c r="GF103" s="4">
        <v>457104.00116219901</v>
      </c>
      <c r="GG103" s="4">
        <v>10.15325</v>
      </c>
      <c r="GH103" s="4">
        <v>0</v>
      </c>
      <c r="GI103" s="4">
        <v>0</v>
      </c>
      <c r="GJ103" s="4">
        <v>0.21872089056428501</v>
      </c>
      <c r="GK103" s="4" t="str">
        <f>IF(GJ103&lt;GJ$35,"LOW",IF(GJ103&gt;GJ$36,"HIGH",GJ103))</f>
        <v>LOW</v>
      </c>
      <c r="GL103" s="4">
        <f>(GJ103/Y103)*100</f>
        <v>1.7435840680618517</v>
      </c>
      <c r="GM103" s="4" t="s">
        <v>57</v>
      </c>
      <c r="GN103" s="4"/>
      <c r="GO103" s="4"/>
      <c r="GP103" s="4"/>
      <c r="GQ103" s="4"/>
      <c r="GR103" s="4"/>
      <c r="GS103" s="4"/>
      <c r="GT103" s="4">
        <v>10.028166666666699</v>
      </c>
      <c r="GU103" s="4">
        <v>457104.00116219901</v>
      </c>
      <c r="GV103" s="4">
        <v>11.992416666666699</v>
      </c>
      <c r="GW103" s="4">
        <v>528.478000000012</v>
      </c>
      <c r="GX103" s="4">
        <v>1.03258585742151E-3</v>
      </c>
      <c r="GY103" s="4">
        <v>0</v>
      </c>
      <c r="GZ103" s="4" t="str">
        <f>IF(GY103&lt;GY$35,"LOW",IF(GY103&gt;GY$36,"HIGH",GY103))</f>
        <v>LOW</v>
      </c>
      <c r="HA103" s="4">
        <f>(GY103/AF103)*100</f>
        <v>0</v>
      </c>
      <c r="HB103" s="4" t="s">
        <v>57</v>
      </c>
      <c r="HC103" s="4"/>
      <c r="HD103" s="4"/>
      <c r="HE103" s="4"/>
      <c r="HF103" s="4"/>
      <c r="HG103" s="4"/>
      <c r="HH103" s="4"/>
      <c r="HI103" s="4">
        <v>14.4440166666667</v>
      </c>
      <c r="HJ103" s="4">
        <v>511800.54055716499</v>
      </c>
      <c r="HK103" s="4">
        <v>12.335233333333299</v>
      </c>
      <c r="HL103" s="4">
        <v>600.77784163955903</v>
      </c>
      <c r="HM103" s="4">
        <v>1.17385151837771E-3</v>
      </c>
      <c r="HN103" s="4">
        <v>1.9835155315841599</v>
      </c>
      <c r="HO103" s="4" t="str">
        <f>IF(HN103&lt;HN$35,"LOW",IF(HN103&gt;HN$36,"HIGH",HN103))</f>
        <v>LOW</v>
      </c>
      <c r="HP103" s="4">
        <f>(HN103/AF103)*100</f>
        <v>9.4687110522721039</v>
      </c>
      <c r="HQ103" s="4" t="s">
        <v>57</v>
      </c>
      <c r="HR103" s="4"/>
      <c r="HS103" s="4"/>
      <c r="HT103" s="4"/>
      <c r="HU103" s="4"/>
      <c r="HV103" s="4"/>
      <c r="HW103" s="4"/>
      <c r="HX103" s="4">
        <v>14.4440166666667</v>
      </c>
      <c r="HY103" s="4">
        <v>511800.54055716499</v>
      </c>
      <c r="HZ103" s="4" t="s">
        <v>57</v>
      </c>
      <c r="IA103" s="4" t="s">
        <v>57</v>
      </c>
      <c r="IB103" s="4" t="s">
        <v>57</v>
      </c>
      <c r="IC103" s="4" t="s">
        <v>57</v>
      </c>
      <c r="ID103" s="4" t="s">
        <v>57</v>
      </c>
      <c r="IE103" s="4" t="s">
        <v>57</v>
      </c>
      <c r="IF103" s="4">
        <v>10.028166666666699</v>
      </c>
      <c r="IG103" s="4">
        <v>457104.00116219901</v>
      </c>
      <c r="IH103" s="4">
        <v>14.4440166666667</v>
      </c>
      <c r="II103" s="4">
        <v>1442.8841225777901</v>
      </c>
      <c r="IJ103" s="4">
        <v>2.81923133767505E-3</v>
      </c>
      <c r="IK103" s="4">
        <v>0</v>
      </c>
      <c r="IL103" s="4" t="str">
        <f>IF(IK103&lt;IK$35,"LOW",IF(IK103&gt;IK$36,"HIGH",IK103))</f>
        <v>LOW</v>
      </c>
      <c r="IM103" s="4">
        <f>(IK103/AT103)*100</f>
        <v>0</v>
      </c>
      <c r="IN103" s="4" t="s">
        <v>57</v>
      </c>
      <c r="IO103" s="4"/>
      <c r="IP103" s="4"/>
      <c r="IQ103" s="4"/>
      <c r="IR103" s="4"/>
      <c r="IS103" s="4"/>
      <c r="IT103" s="4"/>
      <c r="IU103" s="4">
        <v>14.4440166666667</v>
      </c>
      <c r="IV103" s="4">
        <v>511800.54055716499</v>
      </c>
      <c r="IW103" s="4">
        <v>14.493033333333299</v>
      </c>
      <c r="IX103" s="4">
        <v>387.80661713243398</v>
      </c>
      <c r="IY103" s="4">
        <v>7.5772998737018405E-4</v>
      </c>
      <c r="IZ103" s="4">
        <v>0</v>
      </c>
      <c r="JA103" s="4" t="str">
        <f>IF(IZ103&lt;IZ$35,"LOW",IF(IZ103&gt;IZ$36,"HIGH",IZ103))</f>
        <v>LOW</v>
      </c>
      <c r="JB103" s="4">
        <f>(IZ103/AT103)*100</f>
        <v>0</v>
      </c>
      <c r="JC103" s="4" t="s">
        <v>57</v>
      </c>
      <c r="JD103" s="4"/>
      <c r="JE103" s="4"/>
      <c r="JF103" s="4"/>
      <c r="JG103" s="4"/>
      <c r="JH103" s="4"/>
      <c r="JI103" s="4"/>
      <c r="JJ103" s="4">
        <v>14.4440166666667</v>
      </c>
      <c r="JK103" s="4">
        <v>511800.54055716499</v>
      </c>
      <c r="JL103" s="4">
        <v>16.4424833333333</v>
      </c>
      <c r="JM103" s="4">
        <v>645.641631221186</v>
      </c>
      <c r="JN103" s="4">
        <v>1.22596931865583E-3</v>
      </c>
      <c r="JO103" s="4">
        <v>0.165218605599152</v>
      </c>
      <c r="JP103" s="4" t="str">
        <f>IF(JO103&lt;JO$35,"LOW",IF(JO103&gt;JO$36,"HIGH",JO103))</f>
        <v>LOW</v>
      </c>
      <c r="JQ103" s="4">
        <f>(JO103/AM103)*100</f>
        <v>0.8782963624340554</v>
      </c>
      <c r="JR103" s="4" t="s">
        <v>57</v>
      </c>
      <c r="JS103" s="4"/>
      <c r="JT103" s="4"/>
      <c r="JU103" s="4"/>
      <c r="JV103" s="4"/>
      <c r="JW103" s="4"/>
      <c r="JX103" s="4"/>
      <c r="JY103" s="4">
        <v>17.124966666666701</v>
      </c>
      <c r="JZ103" s="4">
        <v>526637.67469244497</v>
      </c>
      <c r="KA103" s="4">
        <v>17.124966666666701</v>
      </c>
      <c r="KB103" s="4">
        <v>0</v>
      </c>
      <c r="KC103" s="4">
        <v>0</v>
      </c>
      <c r="KD103" s="4">
        <v>0.41588924532450799</v>
      </c>
      <c r="KE103" s="4" t="str">
        <f>IF(KD103&lt;KD$35,"LOW",IF(KD103&gt;KD$36,"HIGH",KD103))</f>
        <v>LOW</v>
      </c>
      <c r="KF103" s="4">
        <f>(KD103/AM103)*100</f>
        <v>2.2108527669709046</v>
      </c>
      <c r="KG103" s="4" t="s">
        <v>57</v>
      </c>
      <c r="KH103" s="4"/>
      <c r="KI103" s="4"/>
      <c r="KJ103" s="4"/>
      <c r="KK103" s="4"/>
      <c r="KL103" s="4"/>
      <c r="KM103" s="4"/>
      <c r="KN103" s="4">
        <v>17.124966666666701</v>
      </c>
      <c r="KO103" s="4">
        <v>526637.67469244497</v>
      </c>
      <c r="KP103" s="4">
        <v>18.965066666666701</v>
      </c>
      <c r="KQ103" s="4">
        <v>294.76949999999698</v>
      </c>
      <c r="KR103" s="4">
        <v>5.5971973553191399E-4</v>
      </c>
      <c r="KS103" s="4">
        <v>0</v>
      </c>
      <c r="KT103" s="4" t="str">
        <f>IF(KS103&lt;KS$35,"LOW",IF(KS103&gt;KS$36,"HIGH",KS103))</f>
        <v>LOW</v>
      </c>
      <c r="KU103" s="4">
        <f>(KS103/AM103)*100</f>
        <v>0</v>
      </c>
      <c r="KV103" s="4" t="s">
        <v>57</v>
      </c>
      <c r="KW103" s="4"/>
      <c r="KX103" s="4"/>
      <c r="KY103" s="4"/>
      <c r="KZ103" s="4"/>
      <c r="LA103" s="4"/>
      <c r="LB103" s="4"/>
      <c r="LC103" s="4">
        <v>17.124966666666701</v>
      </c>
      <c r="LD103" s="4">
        <v>526637.67469244497</v>
      </c>
      <c r="LE103" s="4">
        <v>19.376066666666699</v>
      </c>
      <c r="LF103" s="4">
        <v>281.40821259850401</v>
      </c>
      <c r="LG103" s="4">
        <v>5.3434880587084003E-4</v>
      </c>
      <c r="LH103" s="4">
        <v>0</v>
      </c>
      <c r="LI103" s="4" t="str">
        <f>IF(LH103&lt;LH$35,"LOW",IF(LH103&gt;LH$36,"HIGH",LH103))</f>
        <v>LOW</v>
      </c>
      <c r="LJ103" s="4">
        <f>(LH103/AM103)*100</f>
        <v>0</v>
      </c>
      <c r="LK103" s="4" t="s">
        <v>57</v>
      </c>
      <c r="LL103" s="4"/>
      <c r="LM103" s="4"/>
      <c r="LN103" s="4"/>
      <c r="LO103" s="4"/>
      <c r="LP103" s="4"/>
      <c r="LQ103" s="4"/>
      <c r="LR103" s="4">
        <v>17.124966666666701</v>
      </c>
      <c r="LS103" s="4">
        <v>526637.67469244497</v>
      </c>
    </row>
    <row r="104" spans="1:331" x14ac:dyDescent="0.2">
      <c r="A104" s="2"/>
      <c r="B104" s="2"/>
      <c r="C104" s="10" t="s">
        <v>201</v>
      </c>
      <c r="D104" s="2"/>
      <c r="E104" s="2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>
        <f>AVERAGE(AZ97,AZ100,AZ102,AZ103)</f>
        <v>0.2843654882509275</v>
      </c>
      <c r="BA104" s="4"/>
      <c r="BB104" s="4">
        <f>AVERAGE(BB97,BB100,BB102,BB103)</f>
        <v>4.5042586534842259</v>
      </c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>
        <f>AVERAGE(BP97,BP100,BP102,BP103)</f>
        <v>2.3846188843665676E-2</v>
      </c>
      <c r="BQ104" s="4"/>
      <c r="BR104" s="4">
        <f>AVERAGE(BR97,BR100,BR102,BR103)</f>
        <v>0.20327682016065132</v>
      </c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>
        <f>AVERAGE(CF97,CF100,CF102,CF103)</f>
        <v>0.74655975754392878</v>
      </c>
      <c r="CG104" s="4"/>
      <c r="CH104" s="4">
        <f>AVERAGE(CH97,CH100,CH102,CH103)</f>
        <v>9.8486262599758092</v>
      </c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>
        <f>AVERAGE(CV97,CV100,CV102,CV103)</f>
        <v>0</v>
      </c>
      <c r="CW104" s="4"/>
      <c r="CX104" s="4">
        <f>AVERAGE(CX97,CX100,CX102,CX103)</f>
        <v>0</v>
      </c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>
        <f>AVERAGE(DL97,DL100,DL102,DL103)</f>
        <v>0</v>
      </c>
      <c r="DM104" s="4"/>
      <c r="DN104" s="4">
        <f>AVERAGE(DN97,DN100,DN102,DN103)</f>
        <v>0</v>
      </c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>
        <f>AVERAGE(EB97,EB100,EB102,EB103)</f>
        <v>0</v>
      </c>
      <c r="EC104" s="4"/>
      <c r="ED104" s="4">
        <f>AVERAGE(ED97,ED100,ED102,ED103)</f>
        <v>0</v>
      </c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>
        <f>AVERAGE(EQ97,EQ100,EQ102,EQ103)</f>
        <v>0</v>
      </c>
      <c r="ER104" s="4"/>
      <c r="ES104" s="4">
        <f>AVERAGE(ES97,ES100,ES102,ES103)</f>
        <v>0</v>
      </c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>
        <f>AVERAGE(FF97,FF100,FF102,FF103)</f>
        <v>1.9353802204968875</v>
      </c>
      <c r="FG104" s="4"/>
      <c r="FH104" s="4">
        <f>AVERAGE(FH97,FH100,FH102,FH103)</f>
        <v>10.29592735542799</v>
      </c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>
        <f>AVERAGE(FU97,FU100,FU102,FU103)</f>
        <v>3.0553981846519935</v>
      </c>
      <c r="FV104" s="4"/>
      <c r="FW104" s="4">
        <f>AVERAGE(FW97,FW100,FW102,FW103)</f>
        <v>16.253981818995356</v>
      </c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>
        <f>AVERAGE(GJ97,GJ100,GJ102,GJ103)</f>
        <v>0.51162322150828321</v>
      </c>
      <c r="GK104" s="4"/>
      <c r="GL104" s="4">
        <f>AVERAGE(GL97,GL100,GL102,GL103)</f>
        <v>2.4065436407180432</v>
      </c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>
        <f>AVERAGE(GY97,GY100,GY102,GY103)</f>
        <v>9.3539328341980754E-2</v>
      </c>
      <c r="GZ104" s="4"/>
      <c r="HA104" s="4">
        <f>AVERAGE(HA97,HA100,HA102,HA103)</f>
        <v>0.32763344230849045</v>
      </c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>
        <f>AVERAGE(HN97,HN100,HN102,HN103)</f>
        <v>2.1846683072074629</v>
      </c>
      <c r="HO104" s="4"/>
      <c r="HP104" s="4">
        <f>AVERAGE(HP97,HP100,HP102,HP103)</f>
        <v>7.2106123499966568</v>
      </c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>
        <f>AVERAGE(IK97,IK100,IK102,IK103)</f>
        <v>0.26082668089459249</v>
      </c>
      <c r="IL104" s="4"/>
      <c r="IM104" s="4">
        <f>AVERAGE(IM97,IM100,IM102,IM103)</f>
        <v>0.69078414592499748</v>
      </c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>
        <f>AVERAGE(IZ97,IZ100,IZ102,IZ103)</f>
        <v>0</v>
      </c>
      <c r="JA104" s="4"/>
      <c r="JB104" s="4">
        <f>AVERAGE(JB97,JB100,JB102,JB103)</f>
        <v>0</v>
      </c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>
        <f>AVERAGE(JO97,JO100,JO102,JO103)</f>
        <v>0.42840703934323099</v>
      </c>
      <c r="JP104" s="4"/>
      <c r="JQ104" s="4">
        <f>AVERAGE(JQ97,JQ100,JQ102,JQ103)</f>
        <v>1.4771873879563895</v>
      </c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>
        <f>AVERAGE(KD97,KD100,KD102,KD103)</f>
        <v>0.62479494761544352</v>
      </c>
      <c r="KE104" s="4"/>
      <c r="KF104" s="4">
        <f>AVERAGE(KF97,KF100,KF102,KF103)</f>
        <v>2.2270565075006941</v>
      </c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>
        <f>AVERAGE(KS97,KS100,KS102,KS103)</f>
        <v>7.555594745773575E-2</v>
      </c>
      <c r="KT104" s="4"/>
      <c r="KU104" s="4">
        <f>AVERAGE(KU97,KU100,KU102,KU103)</f>
        <v>0.23292590444265474</v>
      </c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>
        <f>AVERAGE(LH97,LH100,LH102,LH103)</f>
        <v>9.5398054226153245E-2</v>
      </c>
      <c r="LI104" s="4"/>
      <c r="LJ104" s="4">
        <f>AVERAGE(LJ97,LJ100,LJ102,LJ103)</f>
        <v>0.29409568419648097</v>
      </c>
      <c r="LK104" s="4"/>
      <c r="LL104" s="4"/>
      <c r="LM104" s="4"/>
      <c r="LN104" s="4"/>
      <c r="LO104" s="4"/>
      <c r="LP104" s="4"/>
      <c r="LQ104" s="4"/>
      <c r="LR104" s="4"/>
      <c r="LS104" s="4"/>
    </row>
    <row r="105" spans="1:331" x14ac:dyDescent="0.2">
      <c r="A105" s="2"/>
      <c r="B105" s="2"/>
      <c r="C105" s="10" t="s">
        <v>202</v>
      </c>
      <c r="D105" s="2"/>
      <c r="E105" s="2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>
        <f>_xlfn.STDEV.P(AZ97,AZ100,AZ102,AZ103,AZ103)</f>
        <v>0.32573312810655108</v>
      </c>
      <c r="BA105" s="4"/>
      <c r="BB105" s="4">
        <f>_xlfn.STDEV.P(BB97,BB100,BB102,BB103,BB103)</f>
        <v>3.5231571365743157</v>
      </c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>
        <f>_xlfn.STDEV.P(BP97,BP100,BP102,BP103,BP103)</f>
        <v>3.8153902149865082E-2</v>
      </c>
      <c r="BQ105" s="4"/>
      <c r="BR105" s="4">
        <f>_xlfn.STDEV.P(BR97,BR100,BR102,BR103,BR103)</f>
        <v>0.26406433538946716</v>
      </c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>
        <f>_xlfn.STDEV.P(CF97,CF100,CF102,CF103,CF103)</f>
        <v>0.29143723098354085</v>
      </c>
      <c r="CG105" s="4"/>
      <c r="CH105" s="4">
        <f>_xlfn.STDEV.P(CH97,CH100,CH102,CH103,CH103)</f>
        <v>5.6965115210298247</v>
      </c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>
        <f>_xlfn.STDEV.P(CV97,CV100,CV102,CV103,CV103)</f>
        <v>0</v>
      </c>
      <c r="CW105" s="4"/>
      <c r="CX105" s="4">
        <f>_xlfn.STDEV.P(CX97,CX100,CX102,CX103,CX103)</f>
        <v>0</v>
      </c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>
        <f>_xlfn.STDEV.P(DL97,DL100,DL102,DL103,DL103)</f>
        <v>0</v>
      </c>
      <c r="DM105" s="4"/>
      <c r="DN105" s="4">
        <f>_xlfn.STDEV.P(DN97,DN100,DN102,DN103,DN103)</f>
        <v>0</v>
      </c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>
        <f>_xlfn.STDEV.P(EB97,EB100,EB102,EB103,EB103)</f>
        <v>0</v>
      </c>
      <c r="EC105" s="4"/>
      <c r="ED105" s="4">
        <f>_xlfn.STDEV.P(ED97,ED100,ED102,ED103,ED103)</f>
        <v>0</v>
      </c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>
        <f>_xlfn.STDEV.P(EQ97,EQ100,EQ102,EQ103,EQ103)</f>
        <v>0</v>
      </c>
      <c r="ER105" s="4"/>
      <c r="ES105" s="4">
        <f>_xlfn.STDEV.P(ES97,ES100,ES102,ES103,ES103)</f>
        <v>0</v>
      </c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>
        <f>_xlfn.STDEV.P(FF97,FF100,FF102,FF103,FF103)</f>
        <v>0.75383303586558259</v>
      </c>
      <c r="FG105" s="4"/>
      <c r="FH105" s="4">
        <f>_xlfn.STDEV.P(FH97,FH100,FH102,FH103,FH103)</f>
        <v>2.941868178552475</v>
      </c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>
        <f>_xlfn.STDEV.P(FU97,FU100,FU102,FU103,FU103)</f>
        <v>0.36350327798255505</v>
      </c>
      <c r="FV105" s="4"/>
      <c r="FW105" s="4">
        <f>_xlfn.STDEV.P(FW97,FW100,FW102,FW103,FW103)</f>
        <v>5.6026287478402308</v>
      </c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>
        <f>_xlfn.STDEV.P(GJ97,GJ100,GJ102,GJ103,GJ103)</f>
        <v>0.27916058409977679</v>
      </c>
      <c r="GK105" s="4"/>
      <c r="GL105" s="4">
        <f>_xlfn.STDEV.P(GL97,GL100,GL102,GL103,GL103)</f>
        <v>0.76516815088289669</v>
      </c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>
        <f>_xlfn.STDEV.P(GY97,GY100,GY102,GY103,GY103)</f>
        <v>0.14966292534716921</v>
      </c>
      <c r="GZ105" s="4"/>
      <c r="HA105" s="4">
        <f>_xlfn.STDEV.P(HA97,HA100,HA102,HA103,HA103)</f>
        <v>0.42560832625274403</v>
      </c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>
        <f>_xlfn.STDEV.P(HN97,HN100,HN102,HN103,HN103)</f>
        <v>0.2800634734691389</v>
      </c>
      <c r="HO105" s="4"/>
      <c r="HP105" s="4">
        <f>_xlfn.STDEV.P(HP97,HP100,HP102,HP103,HP103)</f>
        <v>1.5212618666717241</v>
      </c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>
        <f>_xlfn.STDEV.P(IK97,IK100,IK102,IK103,IK103)</f>
        <v>0.41732268943134798</v>
      </c>
      <c r="IL105" s="4"/>
      <c r="IM105" s="4">
        <f>_xlfn.STDEV.P(IM97,IM100,IM102,IM103,IM103)</f>
        <v>1.105254633479996</v>
      </c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>
        <f>_xlfn.STDEV.P(IZ97,IZ100,IZ102,IZ103,IZ103)</f>
        <v>0</v>
      </c>
      <c r="JA105" s="4"/>
      <c r="JB105" s="4">
        <f>_xlfn.STDEV.P(JB97,JB100,JB102,JB103,JB103)</f>
        <v>0</v>
      </c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>
        <f>_xlfn.STDEV.P(JO97,JO100,JO102,JO103,JO103)</f>
        <v>0.37040377573413041</v>
      </c>
      <c r="JP105" s="4"/>
      <c r="JQ105" s="4">
        <f>_xlfn.STDEV.P(JQ97,JQ100,JQ102,JQ103,JQ103)</f>
        <v>1.0877601586882175</v>
      </c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>
        <f>_xlfn.STDEV.P(KD97,KD100,KD102,KD103,KD103)</f>
        <v>0.33424912366549681</v>
      </c>
      <c r="KE105" s="4"/>
      <c r="KF105" s="4">
        <f>_xlfn.STDEV.P(KF97,KF100,KF102,KF103,KF103)</f>
        <v>0.89166965691159372</v>
      </c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>
        <f>_xlfn.STDEV.P(KS97,KS100,KS102,KS103,KS103)</f>
        <v>0.12088951593237721</v>
      </c>
      <c r="KT105" s="4"/>
      <c r="KU105" s="4">
        <f>_xlfn.STDEV.P(KU97,KU100,KU102,KU103,KU103)</f>
        <v>0.37268144710824752</v>
      </c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>
        <f>_xlfn.STDEV.P(LH97,LH100,LH102,LH103,LH103)</f>
        <v>0.1526368867618452</v>
      </c>
      <c r="LI105" s="4"/>
      <c r="LJ105" s="4">
        <f>_xlfn.STDEV.P(LJ97,LJ100,LJ102,LJ103,LJ103)</f>
        <v>0.47055309471436951</v>
      </c>
      <c r="LK105" s="4"/>
      <c r="LL105" s="4"/>
      <c r="LM105" s="4"/>
      <c r="LN105" s="4"/>
      <c r="LO105" s="4"/>
      <c r="LP105" s="4"/>
      <c r="LQ105" s="4"/>
      <c r="LR105" s="4"/>
      <c r="LS105" s="4"/>
    </row>
    <row r="106" spans="1:331" x14ac:dyDescent="0.2">
      <c r="A106" s="2"/>
      <c r="B106" s="2"/>
      <c r="C106" s="10" t="s">
        <v>203</v>
      </c>
      <c r="D106" s="2"/>
      <c r="E106" s="2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>
        <f>(AZ105/AZ104)*100</f>
        <v>114.54734894521388</v>
      </c>
      <c r="BA106" s="4"/>
      <c r="BB106" s="4">
        <f>(BB105/BB104)*100</f>
        <v>78.218357505935217</v>
      </c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>
        <f>(BP105/BP104)*100</f>
        <v>160</v>
      </c>
      <c r="BQ106" s="4"/>
      <c r="BR106" s="4">
        <f>(BR105/BR104)*100</f>
        <v>129.9038105676658</v>
      </c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>
        <f>(CF105/CF104)*100</f>
        <v>39.03736144877756</v>
      </c>
      <c r="CG106" s="4"/>
      <c r="CH106" s="4">
        <f>(CH105/CH104)*100</f>
        <v>57.840671081002284</v>
      </c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 t="e">
        <f>(CV105/CV104)*100</f>
        <v>#DIV/0!</v>
      </c>
      <c r="CW106" s="4"/>
      <c r="CX106" s="4" t="e">
        <f>(CX105/CX104)*100</f>
        <v>#DIV/0!</v>
      </c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 t="e">
        <f>(DL105/DL104)*100</f>
        <v>#DIV/0!</v>
      </c>
      <c r="DM106" s="4"/>
      <c r="DN106" s="4" t="e">
        <f>(DN105/DN104)*100</f>
        <v>#DIV/0!</v>
      </c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 t="e">
        <f>(EB105/EB104)*100</f>
        <v>#DIV/0!</v>
      </c>
      <c r="EC106" s="4"/>
      <c r="ED106" s="4" t="e">
        <f>(ED105/ED104)*100</f>
        <v>#DIV/0!</v>
      </c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 t="e">
        <f>(EQ105/EQ104)*100</f>
        <v>#DIV/0!</v>
      </c>
      <c r="ER106" s="4"/>
      <c r="ES106" s="4" t="e">
        <f>(ES105/ES104)*100</f>
        <v>#DIV/0!</v>
      </c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>
        <f>(FF105/FF104)*100</f>
        <v>38.950126072490512</v>
      </c>
      <c r="FG106" s="4"/>
      <c r="FH106" s="4">
        <f>(FH105/FH104)*100</f>
        <v>28.573124857971425</v>
      </c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>
        <f>(FU105/FU104)*100</f>
        <v>11.897083653728677</v>
      </c>
      <c r="FV106" s="4"/>
      <c r="FW106" s="4">
        <f>(FW105/FW104)*100</f>
        <v>34.469269193427237</v>
      </c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>
        <f>(GJ105/GJ104)*100</f>
        <v>54.563704766332066</v>
      </c>
      <c r="GK106" s="4"/>
      <c r="GL106" s="4">
        <f>(GL105/GL104)*100</f>
        <v>31.795315818772877</v>
      </c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>
        <f>(GY105/GY104)*100</f>
        <v>160</v>
      </c>
      <c r="GZ106" s="4"/>
      <c r="HA106" s="4">
        <f>(HA105/HA104)*100</f>
        <v>129.9038105676658</v>
      </c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>
        <f>(HN105/HN104)*100</f>
        <v>12.819496330183327</v>
      </c>
      <c r="HO106" s="4"/>
      <c r="HP106" s="4">
        <f>(HP105/HP104)*100</f>
        <v>21.097540580897121</v>
      </c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>
        <f>(IK105/IK104)*100</f>
        <v>160</v>
      </c>
      <c r="IL106" s="4"/>
      <c r="IM106" s="4">
        <f>(IM105/IM104)*100</f>
        <v>160</v>
      </c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 t="e">
        <f>(IZ105/IZ104)*100</f>
        <v>#DIV/0!</v>
      </c>
      <c r="JA106" s="4"/>
      <c r="JB106" s="4" t="e">
        <f>(JB105/JB104)*100</f>
        <v>#DIV/0!</v>
      </c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>
        <f>(JO105/JO104)*100</f>
        <v>86.460711827232714</v>
      </c>
      <c r="JP106" s="4"/>
      <c r="JQ106" s="4">
        <f>(JQ105/JQ104)*100</f>
        <v>73.637249245207542</v>
      </c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>
        <f>(KD105/KD104)*100</f>
        <v>53.49741142132676</v>
      </c>
      <c r="KE106" s="4"/>
      <c r="KF106" s="4">
        <f>(KF105/KF104)*100</f>
        <v>40.038034684277804</v>
      </c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>
        <f>(KS105/KS104)*100</f>
        <v>160</v>
      </c>
      <c r="KT106" s="4"/>
      <c r="KU106" s="4">
        <f>(KU105/KU104)*100</f>
        <v>160</v>
      </c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>
        <f>(LH105/LH104)*100</f>
        <v>160</v>
      </c>
      <c r="LI106" s="4"/>
      <c r="LJ106" s="4">
        <f>(LJ105/LJ104)*100</f>
        <v>160</v>
      </c>
      <c r="LK106" s="4"/>
      <c r="LL106" s="4"/>
      <c r="LM106" s="4"/>
      <c r="LN106" s="4"/>
      <c r="LO106" s="4"/>
      <c r="LP106" s="4"/>
      <c r="LQ106" s="4"/>
      <c r="LR106" s="4"/>
      <c r="LS106" s="4"/>
    </row>
    <row r="107" spans="1:331" x14ac:dyDescent="0.2">
      <c r="A107" s="2"/>
      <c r="B107" s="2"/>
      <c r="C107" s="2"/>
      <c r="D107" s="2"/>
      <c r="E107" s="2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</row>
    <row r="108" spans="1:331" x14ac:dyDescent="0.2">
      <c r="A108" s="2"/>
      <c r="B108" s="2"/>
      <c r="C108" s="2"/>
      <c r="D108" s="2"/>
      <c r="E108" s="2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</row>
    <row r="109" spans="1:331" x14ac:dyDescent="0.2">
      <c r="A109" s="2"/>
      <c r="B109" s="2"/>
      <c r="C109" s="2" t="s">
        <v>183</v>
      </c>
      <c r="D109" s="2" t="s">
        <v>117</v>
      </c>
      <c r="E109" s="2" t="s">
        <v>106</v>
      </c>
      <c r="F109" s="2" t="s">
        <v>57</v>
      </c>
      <c r="G109" s="4">
        <v>4.0374333333333299</v>
      </c>
      <c r="H109" s="4">
        <v>6832.2813536190697</v>
      </c>
      <c r="I109" s="4">
        <v>1.37066978166543E-2</v>
      </c>
      <c r="J109" s="4">
        <f>(I109/I$136)*100</f>
        <v>17.157553571467147</v>
      </c>
      <c r="K109" s="4">
        <f>(I109/I$143)*100</f>
        <v>17.38824852486735</v>
      </c>
      <c r="L109" s="4">
        <v>4.9285333333333297</v>
      </c>
      <c r="M109" s="4">
        <v>498462.97372351302</v>
      </c>
      <c r="N109" s="4">
        <v>6.6256333333333304</v>
      </c>
      <c r="O109" s="4">
        <v>104220.95699999999</v>
      </c>
      <c r="P109" s="4">
        <v>0.22680511103860601</v>
      </c>
      <c r="Q109" s="4">
        <f>(P109/P$136)*100</f>
        <v>36.944876028801801</v>
      </c>
      <c r="R109" s="4">
        <f>(P109/P$143)*100</f>
        <v>39.397429269925269</v>
      </c>
      <c r="S109" s="4">
        <v>10.019066666666699</v>
      </c>
      <c r="T109" s="4">
        <v>459517.67366591498</v>
      </c>
      <c r="U109" s="4">
        <v>10.1070833333333</v>
      </c>
      <c r="V109" s="4">
        <v>168364.932461616</v>
      </c>
      <c r="W109" s="4">
        <v>0.36639490080641202</v>
      </c>
      <c r="X109" s="4">
        <f>(W109/W$136)*100</f>
        <v>60.842009754279971</v>
      </c>
      <c r="Y109" s="4">
        <f>(W109/W$143)*100</f>
        <v>63.966501047947311</v>
      </c>
      <c r="Z109" s="4">
        <v>10.019066666666699</v>
      </c>
      <c r="AA109" s="4">
        <v>459517.67366591498</v>
      </c>
      <c r="AB109" s="4">
        <v>12.2983333333333</v>
      </c>
      <c r="AC109" s="4">
        <v>174920.96436119601</v>
      </c>
      <c r="AD109" s="4">
        <v>0.380662103735252</v>
      </c>
      <c r="AE109" s="4">
        <f>(AD109/AD$136)*100</f>
        <v>61.158466620169605</v>
      </c>
      <c r="AF109" s="4">
        <f>(AD109/AD$143)*100</f>
        <v>66.087483039966799</v>
      </c>
      <c r="AG109" s="4">
        <v>10.019066666666699</v>
      </c>
      <c r="AH109" s="4">
        <v>459517.67366591498</v>
      </c>
      <c r="AI109" s="4">
        <v>12.6908166666667</v>
      </c>
      <c r="AJ109" s="4">
        <v>146788.762840282</v>
      </c>
      <c r="AK109" s="4">
        <v>0.31975170844482298</v>
      </c>
      <c r="AL109" s="4">
        <f>(AK109/AK$136)*100</f>
        <v>56.653808293610687</v>
      </c>
      <c r="AM109" s="4">
        <f>(AK109/AK$143)*100</f>
        <v>59.376860473291238</v>
      </c>
      <c r="AN109" s="4">
        <v>14.4291</v>
      </c>
      <c r="AO109" s="4">
        <v>459071.08222883003</v>
      </c>
      <c r="AP109" s="4">
        <v>14.37255</v>
      </c>
      <c r="AQ109" s="4">
        <v>170586.17875510201</v>
      </c>
      <c r="AR109" s="4">
        <v>0.37158990265056802</v>
      </c>
      <c r="AS109" s="4">
        <f>(AR109/AR$136)*100</f>
        <v>70.493108406010322</v>
      </c>
      <c r="AT109" s="4">
        <f>(AR109/AR$143)*100</f>
        <v>79.122634174538973</v>
      </c>
      <c r="AU109" s="4">
        <v>14.4291</v>
      </c>
      <c r="AV109" s="4">
        <v>459071.08222883003</v>
      </c>
      <c r="AW109" s="4">
        <v>4.9557500000000001</v>
      </c>
      <c r="AX109" s="4">
        <v>11467.109731214799</v>
      </c>
      <c r="AY109" s="4">
        <v>2.3004937850359501E-2</v>
      </c>
      <c r="AZ109" s="4">
        <v>23.99530886334</v>
      </c>
      <c r="BA109" s="4">
        <f>IF(AZ109&lt;AZ$35,"LOW",IF(AZ109&gt;AZ$36,"HIGH",AZ109))</f>
        <v>23.99530886334</v>
      </c>
      <c r="BB109" s="4">
        <f>(AZ109/R109)*100</f>
        <v>60.905773061840982</v>
      </c>
      <c r="BC109" s="4">
        <f>(AZ109/Y109)*100</f>
        <v>37.512304831796037</v>
      </c>
      <c r="BD109" s="4" t="s">
        <v>57</v>
      </c>
      <c r="BE109" s="4"/>
      <c r="BF109" s="4"/>
      <c r="BG109" s="4"/>
      <c r="BH109" s="4"/>
      <c r="BI109" s="4"/>
      <c r="BJ109" s="4"/>
      <c r="BK109" s="4">
        <v>4.9285333333333297</v>
      </c>
      <c r="BL109" s="4">
        <v>498462.97372351302</v>
      </c>
      <c r="BM109" s="4">
        <v>6.0126999999999997</v>
      </c>
      <c r="BN109" s="4">
        <v>5765.1630747429299</v>
      </c>
      <c r="BO109" s="4">
        <v>1.15658802732673E-2</v>
      </c>
      <c r="BP109" s="4">
        <v>19.547654866100501</v>
      </c>
      <c r="BQ109" s="4">
        <f>IF(BP109&lt;BP$35,"LOW",IF(BP109&gt;BP$36,"HIGH",BP109))</f>
        <v>19.547654866100501</v>
      </c>
      <c r="BR109" s="4">
        <f>(BP109/R109)*100</f>
        <v>49.616574554072621</v>
      </c>
      <c r="BS109" s="4">
        <f>(BP109/Y109)*100</f>
        <v>30.55920606232344</v>
      </c>
      <c r="BT109" s="4" t="s">
        <v>57</v>
      </c>
      <c r="BU109" s="4"/>
      <c r="BV109" s="4"/>
      <c r="BW109" s="4"/>
      <c r="BX109" s="4"/>
      <c r="BY109" s="4"/>
      <c r="BZ109" s="4"/>
      <c r="CA109" s="4">
        <v>4.9285333333333297</v>
      </c>
      <c r="CB109" s="4">
        <v>498462.97372351302</v>
      </c>
      <c r="CC109" s="4">
        <v>6.1562666666666699</v>
      </c>
      <c r="CD109" s="4">
        <v>3244.86995276786</v>
      </c>
      <c r="CE109" s="4">
        <v>6.5097512229017199E-3</v>
      </c>
      <c r="CF109" s="4">
        <v>12.9589662814536</v>
      </c>
      <c r="CG109" s="4">
        <f>IF(CF109&lt;CF$35,"LOW",IF(CF109&gt;CF$36,"HIGH",CF109))</f>
        <v>12.9589662814536</v>
      </c>
      <c r="CH109" s="4">
        <f>(CF109/R109)*100</f>
        <v>32.892923527236476</v>
      </c>
      <c r="CI109" s="4">
        <f>(CF109/Y109)*100</f>
        <v>20.258988797495675</v>
      </c>
      <c r="CJ109" s="4" t="s">
        <v>57</v>
      </c>
      <c r="CK109" s="4"/>
      <c r="CL109" s="4"/>
      <c r="CM109" s="4"/>
      <c r="CN109" s="4"/>
      <c r="CO109" s="4"/>
      <c r="CP109" s="4"/>
      <c r="CQ109" s="4">
        <v>4.9285333333333297</v>
      </c>
      <c r="CR109" s="4">
        <v>498462.97372351302</v>
      </c>
      <c r="CS109" s="4">
        <v>7.4032999999999998</v>
      </c>
      <c r="CT109" s="4">
        <v>0</v>
      </c>
      <c r="CU109" s="4">
        <v>0</v>
      </c>
      <c r="CV109" s="4">
        <v>0</v>
      </c>
      <c r="CW109" s="4" t="str">
        <f>IF(CV109&lt;CV$35,"LOW",IF(CV109&gt;CV$36,"HIGH",CV109))</f>
        <v>LOW</v>
      </c>
      <c r="CX109" s="4">
        <f>(CV109/R109)*100</f>
        <v>0</v>
      </c>
      <c r="CY109" s="4">
        <f>(CV109/Y109)*100</f>
        <v>0</v>
      </c>
      <c r="CZ109" s="4" t="s">
        <v>57</v>
      </c>
      <c r="DA109" s="4"/>
      <c r="DB109" s="4"/>
      <c r="DC109" s="4"/>
      <c r="DD109" s="4"/>
      <c r="DE109" s="4"/>
      <c r="DF109" s="4"/>
      <c r="DG109" s="4">
        <v>7.6347500000000004</v>
      </c>
      <c r="DH109" s="4">
        <v>273513.59630658</v>
      </c>
      <c r="DI109" s="4">
        <v>7.6856666666666698</v>
      </c>
      <c r="DJ109" s="4">
        <v>4082.62990825003</v>
      </c>
      <c r="DK109" s="4">
        <v>1.4926606806317E-2</v>
      </c>
      <c r="DL109" s="4">
        <v>14.578894562920301</v>
      </c>
      <c r="DM109" s="4">
        <f>IF(DL109&lt;DL$35,"LOW",IF(DL109&gt;DL$36,"HIGH",DL109))</f>
        <v>14.578894562920301</v>
      </c>
      <c r="DN109" s="4">
        <f>(DL109/R109)*100</f>
        <v>37.004684907320488</v>
      </c>
      <c r="DO109" s="4">
        <f>(DL109/Y109)*100</f>
        <v>22.791452282175655</v>
      </c>
      <c r="DP109" s="4" t="s">
        <v>57</v>
      </c>
      <c r="DQ109" s="4"/>
      <c r="DR109" s="4"/>
      <c r="DS109" s="4"/>
      <c r="DT109" s="4"/>
      <c r="DU109" s="4"/>
      <c r="DV109" s="4"/>
      <c r="DW109" s="4">
        <v>7.6347500000000004</v>
      </c>
      <c r="DX109" s="4">
        <v>273513.59630658</v>
      </c>
      <c r="DY109" s="4">
        <v>8.5235000000000003</v>
      </c>
      <c r="DZ109" s="4">
        <v>4132.3707172721797</v>
      </c>
      <c r="EA109" s="4">
        <v>1.51084654403806E-2</v>
      </c>
      <c r="EB109" s="4">
        <v>12.889056870964099</v>
      </c>
      <c r="EC109" s="4">
        <f>IF(EB109&lt;EB$35,"LOW",IF(EB109&gt;EB$36,"HIGH",EB109))</f>
        <v>12.889056870964099</v>
      </c>
      <c r="ED109" s="4">
        <f>(EB109/Y109)*100</f>
        <v>20.149698138566091</v>
      </c>
      <c r="EE109" s="4" t="s">
        <v>57</v>
      </c>
      <c r="EF109" s="4"/>
      <c r="EG109" s="4"/>
      <c r="EH109" s="4"/>
      <c r="EI109" s="4"/>
      <c r="EJ109" s="4"/>
      <c r="EK109" s="4"/>
      <c r="EL109" s="4">
        <v>7.6347500000000004</v>
      </c>
      <c r="EM109" s="4">
        <v>273513.59630658</v>
      </c>
      <c r="EN109" s="4">
        <v>8.7503166666666701</v>
      </c>
      <c r="EO109" s="4">
        <v>196.25528960396699</v>
      </c>
      <c r="EP109" s="4">
        <v>4.27089752692844E-4</v>
      </c>
      <c r="EQ109" s="4">
        <v>143.782148501557</v>
      </c>
      <c r="ER109" s="4" t="str">
        <f>IF(EQ109&lt;EQ$35,"LOW",IF(EQ109&gt;EQ$36,"HIGH",EQ109))</f>
        <v>LOW</v>
      </c>
      <c r="ES109" s="4">
        <f>(EQ109/Y109)*100</f>
        <v>224.77726020027632</v>
      </c>
      <c r="ET109" s="4" t="s">
        <v>57</v>
      </c>
      <c r="EU109" s="4"/>
      <c r="EV109" s="4"/>
      <c r="EW109" s="4"/>
      <c r="EX109" s="4"/>
      <c r="EY109" s="4"/>
      <c r="EZ109" s="4"/>
      <c r="FA109" s="4">
        <v>10.019066666666699</v>
      </c>
      <c r="FB109" s="4">
        <v>459517.67366591498</v>
      </c>
      <c r="FC109" s="4">
        <v>9.8476499999999998</v>
      </c>
      <c r="FD109" s="4">
        <v>1522.1810650007301</v>
      </c>
      <c r="FE109" s="4">
        <v>3.3125626112640201E-3</v>
      </c>
      <c r="FF109" s="4">
        <v>87.459674648936399</v>
      </c>
      <c r="FG109" s="4">
        <f>IF(FF109&lt;FF$35,"LOW",IF(FF109&gt;FF$36,"HIGH",FF109))</f>
        <v>87.459674648936399</v>
      </c>
      <c r="FH109" s="4">
        <f>(FF109/Y109)*100</f>
        <v>136.72730760023802</v>
      </c>
      <c r="FI109" s="4" t="s">
        <v>57</v>
      </c>
      <c r="FJ109" s="4"/>
      <c r="FK109" s="4"/>
      <c r="FL109" s="4"/>
      <c r="FM109" s="4"/>
      <c r="FN109" s="4"/>
      <c r="FO109" s="4"/>
      <c r="FP109" s="4">
        <v>10.019066666666699</v>
      </c>
      <c r="FQ109" s="4">
        <v>459517.67366591498</v>
      </c>
      <c r="FR109" s="4">
        <v>10.051500000000001</v>
      </c>
      <c r="FS109" s="4">
        <v>28746.948819929901</v>
      </c>
      <c r="FT109" s="4">
        <v>6.2558962293210799E-2</v>
      </c>
      <c r="FU109" s="4">
        <v>60.407099355789299</v>
      </c>
      <c r="FV109" s="4">
        <f>IF(FU109&lt;FU$35,"LOW",IF(FU109&gt;FU$36,"HIGH",FU109))</f>
        <v>60.407099355789299</v>
      </c>
      <c r="FW109" s="4">
        <f>(FU109/Y109)*100</f>
        <v>94.435522290815939</v>
      </c>
      <c r="FX109" s="4" t="s">
        <v>57</v>
      </c>
      <c r="FY109" s="4"/>
      <c r="FZ109" s="4"/>
      <c r="GA109" s="4"/>
      <c r="GB109" s="4"/>
      <c r="GC109" s="4"/>
      <c r="GD109" s="4"/>
      <c r="GE109" s="4">
        <v>10.019066666666699</v>
      </c>
      <c r="GF109" s="4">
        <v>459517.67366591498</v>
      </c>
      <c r="GG109" s="4">
        <v>10.139516666666699</v>
      </c>
      <c r="GH109" s="4">
        <v>1088.59936811137</v>
      </c>
      <c r="GI109" s="4">
        <v>2.3690043506418498E-3</v>
      </c>
      <c r="GJ109" s="4">
        <v>3.6337654420351502</v>
      </c>
      <c r="GK109" s="4" t="str">
        <f>IF(GJ109&lt;GJ$35,"LOW",IF(GJ109&gt;GJ$36,"HIGH",GJ109))</f>
        <v>LOW</v>
      </c>
      <c r="GL109" s="4">
        <f>(GJ109/Y109)*100</f>
        <v>5.680731918276086</v>
      </c>
      <c r="GM109" s="4" t="s">
        <v>57</v>
      </c>
      <c r="GN109" s="4"/>
      <c r="GO109" s="4"/>
      <c r="GP109" s="4"/>
      <c r="GQ109" s="4"/>
      <c r="GR109" s="4"/>
      <c r="GS109" s="4"/>
      <c r="GT109" s="4">
        <v>10.019066666666699</v>
      </c>
      <c r="GU109" s="4">
        <v>459517.67366591498</v>
      </c>
      <c r="GV109" s="4">
        <v>11.978683333333301</v>
      </c>
      <c r="GW109" s="4">
        <v>1306.5999999999899</v>
      </c>
      <c r="GX109" s="4">
        <v>2.8461823246551101E-3</v>
      </c>
      <c r="GY109" s="4">
        <v>1.8954820289097201</v>
      </c>
      <c r="GZ109" s="4">
        <f>IF(GY109&lt;GY$35,"LOW",IF(GY109&gt;GY$36,"HIGH",GY109))</f>
        <v>1.8954820289097201</v>
      </c>
      <c r="HA109" s="4">
        <f>(GY109/AF109)*100</f>
        <v>2.8681407457497152</v>
      </c>
      <c r="HB109" s="4" t="s">
        <v>57</v>
      </c>
      <c r="HC109" s="4"/>
      <c r="HD109" s="4"/>
      <c r="HE109" s="4"/>
      <c r="HF109" s="4"/>
      <c r="HG109" s="4"/>
      <c r="HH109" s="4"/>
      <c r="HI109" s="4">
        <v>14.4291</v>
      </c>
      <c r="HJ109" s="4">
        <v>459071.08222883003</v>
      </c>
      <c r="HK109" s="4">
        <v>12.326133333333299</v>
      </c>
      <c r="HL109" s="4">
        <v>1032.7025000000101</v>
      </c>
      <c r="HM109" s="4">
        <v>2.24954814183927E-3</v>
      </c>
      <c r="HN109" s="4">
        <v>3.04580375250071</v>
      </c>
      <c r="HO109" s="4" t="str">
        <f>IF(HN109&lt;HN$35,"LOW",IF(HN109&gt;HN$36,"HIGH",HN109))</f>
        <v>LOW</v>
      </c>
      <c r="HP109" s="4">
        <f>(HN109/AF109)*100</f>
        <v>4.6087452758016862</v>
      </c>
      <c r="HQ109" s="4" t="s">
        <v>57</v>
      </c>
      <c r="HR109" s="4"/>
      <c r="HS109" s="4"/>
      <c r="HT109" s="4"/>
      <c r="HU109" s="4"/>
      <c r="HV109" s="4"/>
      <c r="HW109" s="4"/>
      <c r="HX109" s="4">
        <v>14.4291</v>
      </c>
      <c r="HY109" s="4">
        <v>459071.08222883003</v>
      </c>
      <c r="HZ109" s="4" t="s">
        <v>57</v>
      </c>
      <c r="IA109" s="4" t="s">
        <v>57</v>
      </c>
      <c r="IB109" s="4" t="s">
        <v>57</v>
      </c>
      <c r="IC109" s="4" t="s">
        <v>57</v>
      </c>
      <c r="ID109" s="4" t="s">
        <v>57</v>
      </c>
      <c r="IE109" s="4" t="s">
        <v>57</v>
      </c>
      <c r="IF109" s="4">
        <v>10.019066666666699</v>
      </c>
      <c r="IG109" s="4">
        <v>459517.67366591498</v>
      </c>
      <c r="IH109" s="4">
        <v>14.4291</v>
      </c>
      <c r="II109" s="4">
        <v>1515.67218103911</v>
      </c>
      <c r="IJ109" s="4">
        <v>3.3016067439499601E-3</v>
      </c>
      <c r="IK109" s="4">
        <v>0.43082264286258598</v>
      </c>
      <c r="IL109" s="4" t="str">
        <f>IF(IK109&lt;IK$35,"LOW",IF(IK109&gt;IK$36,"HIGH",IK109))</f>
        <v>LOW</v>
      </c>
      <c r="IM109" s="4">
        <f>(IK109/AT109)*100</f>
        <v>0.54449987333867256</v>
      </c>
      <c r="IN109" s="4" t="s">
        <v>57</v>
      </c>
      <c r="IO109" s="4"/>
      <c r="IP109" s="4"/>
      <c r="IQ109" s="4"/>
      <c r="IR109" s="4"/>
      <c r="IS109" s="4"/>
      <c r="IT109" s="4"/>
      <c r="IU109" s="4">
        <v>14.4291</v>
      </c>
      <c r="IV109" s="4">
        <v>459071.08222883003</v>
      </c>
      <c r="IW109" s="4">
        <v>14.474349999999999</v>
      </c>
      <c r="IX109" s="4">
        <v>464.57714929560098</v>
      </c>
      <c r="IY109" s="4">
        <v>1.0119939313973699E-3</v>
      </c>
      <c r="IZ109" s="4">
        <v>0</v>
      </c>
      <c r="JA109" s="4" t="str">
        <f>IF(IZ109&lt;IZ$35,"LOW",IF(IZ109&gt;IZ$36,"HIGH",IZ109))</f>
        <v>LOW</v>
      </c>
      <c r="JB109" s="4">
        <f>(IZ109/AT109)*100</f>
        <v>0</v>
      </c>
      <c r="JC109" s="4" t="s">
        <v>57</v>
      </c>
      <c r="JD109" s="4"/>
      <c r="JE109" s="4"/>
      <c r="JF109" s="4"/>
      <c r="JG109" s="4"/>
      <c r="JH109" s="4"/>
      <c r="JI109" s="4"/>
      <c r="JJ109" s="4">
        <v>14.4291</v>
      </c>
      <c r="JK109" s="4">
        <v>459071.08222883003</v>
      </c>
      <c r="JL109" s="4">
        <v>16.4879</v>
      </c>
      <c r="JM109" s="4">
        <v>606.60413269421599</v>
      </c>
      <c r="JN109" s="4">
        <v>1.42236138898937E-3</v>
      </c>
      <c r="JO109" s="4">
        <v>0.26357705599312198</v>
      </c>
      <c r="JP109" s="4" t="str">
        <f>IF(JO109&lt;JO$35,"LOW",IF(JO109&gt;JO$36,"HIGH",JO109))</f>
        <v>LOW</v>
      </c>
      <c r="JQ109" s="4">
        <f>(JO109/AM109)*100</f>
        <v>0.44390534274152743</v>
      </c>
      <c r="JR109" s="4" t="s">
        <v>57</v>
      </c>
      <c r="JS109" s="4"/>
      <c r="JT109" s="4"/>
      <c r="JU109" s="4"/>
      <c r="JV109" s="4"/>
      <c r="JW109" s="4"/>
      <c r="JX109" s="4"/>
      <c r="JY109" s="4">
        <v>17.110050000000001</v>
      </c>
      <c r="JZ109" s="4">
        <v>426476.79934930202</v>
      </c>
      <c r="KA109" s="4">
        <v>17.110050000000001</v>
      </c>
      <c r="KB109" s="4">
        <v>0</v>
      </c>
      <c r="KC109" s="4">
        <v>0</v>
      </c>
      <c r="KD109" s="4">
        <v>0.41588924532450799</v>
      </c>
      <c r="KE109" s="4" t="str">
        <f>IF(KD109&lt;KD$35,"LOW",IF(KD109&gt;KD$36,"HIGH",KD109))</f>
        <v>LOW</v>
      </c>
      <c r="KF109" s="4">
        <f>(KD109/AM109)*100</f>
        <v>0.70042309749870046</v>
      </c>
      <c r="KG109" s="4" t="s">
        <v>57</v>
      </c>
      <c r="KH109" s="4"/>
      <c r="KI109" s="4"/>
      <c r="KJ109" s="4"/>
      <c r="KK109" s="4"/>
      <c r="KL109" s="4"/>
      <c r="KM109" s="4"/>
      <c r="KN109" s="4">
        <v>17.110050000000001</v>
      </c>
      <c r="KO109" s="4">
        <v>426476.79934930202</v>
      </c>
      <c r="KP109" s="4">
        <v>18.972766666666701</v>
      </c>
      <c r="KQ109" s="4">
        <v>0</v>
      </c>
      <c r="KR109" s="4">
        <v>0</v>
      </c>
      <c r="KS109" s="4">
        <v>0</v>
      </c>
      <c r="KT109" s="4" t="str">
        <f>IF(KS109&lt;KS$35,"LOW",IF(KS109&gt;KS$36,"HIGH",KS109))</f>
        <v>LOW</v>
      </c>
      <c r="KU109" s="4">
        <f>(KS109/AM109)*100</f>
        <v>0</v>
      </c>
      <c r="KV109" s="4" t="s">
        <v>57</v>
      </c>
      <c r="KW109" s="4"/>
      <c r="KX109" s="4"/>
      <c r="KY109" s="4"/>
      <c r="KZ109" s="4"/>
      <c r="LA109" s="4"/>
      <c r="LB109" s="4"/>
      <c r="LC109" s="4">
        <v>17.110050000000001</v>
      </c>
      <c r="LD109" s="4">
        <v>426476.79934930202</v>
      </c>
      <c r="LE109" s="4">
        <v>19.3724666666667</v>
      </c>
      <c r="LF109" s="4">
        <v>223.51323636955101</v>
      </c>
      <c r="LG109" s="4">
        <v>5.2409236964490701E-4</v>
      </c>
      <c r="LH109" s="4">
        <v>0</v>
      </c>
      <c r="LI109" s="4" t="str">
        <f>IF(LH109&lt;LH$35,"LOW",IF(LH109&gt;LH$36,"HIGH",LH109))</f>
        <v>LOW</v>
      </c>
      <c r="LJ109" s="4">
        <f>(LH109/AM109)*100</f>
        <v>0</v>
      </c>
      <c r="LK109" s="4" t="s">
        <v>57</v>
      </c>
      <c r="LL109" s="4"/>
      <c r="LM109" s="4"/>
      <c r="LN109" s="4"/>
      <c r="LO109" s="4"/>
      <c r="LP109" s="4"/>
      <c r="LQ109" s="4"/>
      <c r="LR109" s="4">
        <v>17.110050000000001</v>
      </c>
      <c r="LS109" s="4">
        <v>426476.79934930202</v>
      </c>
    </row>
    <row r="110" spans="1:331" x14ac:dyDescent="0.2">
      <c r="A110" s="2"/>
      <c r="B110" s="2"/>
      <c r="C110" s="2" t="s">
        <v>122</v>
      </c>
      <c r="D110" s="2" t="s">
        <v>33</v>
      </c>
      <c r="E110" s="2" t="s">
        <v>106</v>
      </c>
      <c r="F110" s="2" t="s">
        <v>57</v>
      </c>
      <c r="G110" s="4">
        <v>4.0348666666666704</v>
      </c>
      <c r="H110" s="4">
        <v>4448.1700000000101</v>
      </c>
      <c r="I110" s="4">
        <v>1.15694786729183E-2</v>
      </c>
      <c r="J110" s="4">
        <f>(I110/I$136)*100</f>
        <v>14.482259168459265</v>
      </c>
      <c r="K110" s="4">
        <f>(I110/I$143)*100</f>
        <v>14.676982972763945</v>
      </c>
      <c r="L110" s="4">
        <v>4.9234833333333299</v>
      </c>
      <c r="M110" s="4">
        <v>384474.54079432698</v>
      </c>
      <c r="N110" s="4">
        <v>6.6209166666666697</v>
      </c>
      <c r="O110" s="4">
        <v>82889.866499999494</v>
      </c>
      <c r="P110" s="4">
        <v>0.219542525745619</v>
      </c>
      <c r="Q110" s="4">
        <f>(P110/P$136)*100</f>
        <v>35.761854570117244</v>
      </c>
      <c r="R110" s="4">
        <f>(P110/P$143)*100</f>
        <v>38.135873967723313</v>
      </c>
      <c r="S110" s="4">
        <v>10.018983333333299</v>
      </c>
      <c r="T110" s="4">
        <v>377557.22367903701</v>
      </c>
      <c r="U110" s="4">
        <v>10.106999999999999</v>
      </c>
      <c r="V110" s="4">
        <v>140390.01776317999</v>
      </c>
      <c r="W110" s="4">
        <v>0.37183772143246202</v>
      </c>
      <c r="X110" s="4">
        <f>(W110/W$136)*100</f>
        <v>61.745821856719409</v>
      </c>
      <c r="Y110" s="4">
        <f>(W110/W$143)*100</f>
        <v>64.916727676412236</v>
      </c>
      <c r="Z110" s="4">
        <v>10.018983333333299</v>
      </c>
      <c r="AA110" s="4">
        <v>377557.22367903701</v>
      </c>
      <c r="AB110" s="4">
        <v>12.293616666666701</v>
      </c>
      <c r="AC110" s="4">
        <v>142808.484000002</v>
      </c>
      <c r="AD110" s="4">
        <v>0.37824328351721398</v>
      </c>
      <c r="AE110" s="4">
        <f>(AD110/AD$136)*100</f>
        <v>60.769850747684565</v>
      </c>
      <c r="AF110" s="4">
        <f>(AD110/AD$143)*100</f>
        <v>65.66754699020575</v>
      </c>
      <c r="AG110" s="4">
        <v>10.018983333333299</v>
      </c>
      <c r="AH110" s="4">
        <v>377557.22367903701</v>
      </c>
      <c r="AI110" s="4">
        <v>12.6907333333333</v>
      </c>
      <c r="AJ110" s="4">
        <v>119871.412293385</v>
      </c>
      <c r="AK110" s="4">
        <v>0.31101957514913298</v>
      </c>
      <c r="AL110" s="4">
        <f>(AK110/AK$136)*100</f>
        <v>55.106643438309696</v>
      </c>
      <c r="AM110" s="4">
        <f>(AK110/AK$143)*100</f>
        <v>57.755331497405123</v>
      </c>
      <c r="AN110" s="4">
        <v>14.429016666666699</v>
      </c>
      <c r="AO110" s="4">
        <v>385414.36575465498</v>
      </c>
      <c r="AP110" s="4">
        <v>14.372450000000001</v>
      </c>
      <c r="AQ110" s="4">
        <v>137406.345207012</v>
      </c>
      <c r="AR110" s="4">
        <v>0.35651588891339098</v>
      </c>
      <c r="AS110" s="4">
        <f>(AR110/AR$136)*100</f>
        <v>67.633466427289051</v>
      </c>
      <c r="AT110" s="4">
        <f>(AR110/AR$143)*100</f>
        <v>75.912924583505742</v>
      </c>
      <c r="AU110" s="4">
        <v>14.429016666666699</v>
      </c>
      <c r="AV110" s="4">
        <v>385414.36575465498</v>
      </c>
      <c r="AW110" s="4">
        <v>4.9531999999999998</v>
      </c>
      <c r="AX110" s="4">
        <v>8910.3726271400901</v>
      </c>
      <c r="AY110" s="4">
        <v>2.3175455541818799E-2</v>
      </c>
      <c r="AZ110" s="4">
        <v>24.1907452779461</v>
      </c>
      <c r="BA110" s="4">
        <f>IF(AZ110&lt;AZ$35,"LOW",IF(AZ110&gt;AZ$36,"HIGH",AZ110))</f>
        <v>24.1907452779461</v>
      </c>
      <c r="BB110" s="4">
        <f>(AZ110/R110)*100</f>
        <v>63.433042857284939</v>
      </c>
      <c r="BC110" s="4">
        <f>(AZ110/Y110)*100</f>
        <v>37.264270926484031</v>
      </c>
      <c r="BD110" s="4" t="s">
        <v>57</v>
      </c>
      <c r="BE110" s="4"/>
      <c r="BF110" s="4"/>
      <c r="BG110" s="4"/>
      <c r="BH110" s="4"/>
      <c r="BI110" s="4"/>
      <c r="BJ110" s="4"/>
      <c r="BK110" s="4">
        <v>4.9234833333333299</v>
      </c>
      <c r="BL110" s="4">
        <v>384474.54079432698</v>
      </c>
      <c r="BM110" s="4">
        <v>6.0126166666666698</v>
      </c>
      <c r="BN110" s="4">
        <v>4427.7823843501201</v>
      </c>
      <c r="BO110" s="4">
        <v>1.15164514539826E-2</v>
      </c>
      <c r="BP110" s="4">
        <v>19.454227145971501</v>
      </c>
      <c r="BQ110" s="4">
        <f>IF(BP110&lt;BP$35,"LOW",IF(BP110&gt;BP$36,"HIGH",BP110))</f>
        <v>19.454227145971501</v>
      </c>
      <c r="BR110" s="4">
        <f>(BP110/R110)*100</f>
        <v>51.012931190292854</v>
      </c>
      <c r="BS110" s="4">
        <f>(BP110/Y110)*100</f>
        <v>29.967972573947648</v>
      </c>
      <c r="BT110" s="4" t="s">
        <v>57</v>
      </c>
      <c r="BU110" s="4"/>
      <c r="BV110" s="4"/>
      <c r="BW110" s="4"/>
      <c r="BX110" s="4"/>
      <c r="BY110" s="4"/>
      <c r="BZ110" s="4"/>
      <c r="CA110" s="4">
        <v>4.9234833333333299</v>
      </c>
      <c r="CB110" s="4">
        <v>384474.54079432698</v>
      </c>
      <c r="CC110" s="4">
        <v>6.1561833333333302</v>
      </c>
      <c r="CD110" s="4">
        <v>2481.5126389566599</v>
      </c>
      <c r="CE110" s="4">
        <v>6.4542963854767703E-3</v>
      </c>
      <c r="CF110" s="4">
        <v>12.849401937095299</v>
      </c>
      <c r="CG110" s="4">
        <f>IF(CF110&lt;CF$35,"LOW",IF(CF110&gt;CF$36,"HIGH",CF110))</f>
        <v>12.849401937095299</v>
      </c>
      <c r="CH110" s="4">
        <f>(CF110/R110)*100</f>
        <v>33.693739254462926</v>
      </c>
      <c r="CI110" s="4">
        <f>(CF110/Y110)*100</f>
        <v>19.793668592084906</v>
      </c>
      <c r="CJ110" s="4" t="s">
        <v>57</v>
      </c>
      <c r="CK110" s="4"/>
      <c r="CL110" s="4"/>
      <c r="CM110" s="4"/>
      <c r="CN110" s="4"/>
      <c r="CO110" s="4"/>
      <c r="CP110" s="4"/>
      <c r="CQ110" s="4">
        <v>4.9234833333333299</v>
      </c>
      <c r="CR110" s="4">
        <v>384474.54079432698</v>
      </c>
      <c r="CS110" s="4">
        <v>7.4032166666666699</v>
      </c>
      <c r="CT110" s="4">
        <v>718.22005834742504</v>
      </c>
      <c r="CU110" s="4">
        <v>3.2567563202267301E-3</v>
      </c>
      <c r="CV110" s="4">
        <v>2.8461953912095499</v>
      </c>
      <c r="CW110" s="4" t="str">
        <f>IF(CV110&lt;CV$35,"LOW",IF(CV110&gt;CV$36,"HIGH",CV110))</f>
        <v>LOW</v>
      </c>
      <c r="CX110" s="4">
        <f>(CV110/R110)*100</f>
        <v>7.4633018601290129</v>
      </c>
      <c r="CY110" s="4">
        <f>(CV110/Y110)*100</f>
        <v>4.3843790238424587</v>
      </c>
      <c r="CZ110" s="4" t="s">
        <v>57</v>
      </c>
      <c r="DA110" s="4"/>
      <c r="DB110" s="4"/>
      <c r="DC110" s="4"/>
      <c r="DD110" s="4"/>
      <c r="DE110" s="4"/>
      <c r="DF110" s="4"/>
      <c r="DG110" s="4">
        <v>7.6300333333333299</v>
      </c>
      <c r="DH110" s="4">
        <v>220532.329633254</v>
      </c>
      <c r="DI110" s="4">
        <v>7.6809500000000002</v>
      </c>
      <c r="DJ110" s="4">
        <v>3240.10526340657</v>
      </c>
      <c r="DK110" s="4">
        <v>1.4692200770720899E-2</v>
      </c>
      <c r="DL110" s="4">
        <v>14.3101581955118</v>
      </c>
      <c r="DM110" s="4">
        <f>IF(DL110&lt;DL$35,"LOW",IF(DL110&gt;DL$36,"HIGH",DL110))</f>
        <v>14.3101581955118</v>
      </c>
      <c r="DN110" s="4">
        <f>(DL110/R110)*100</f>
        <v>37.524138577821368</v>
      </c>
      <c r="DO110" s="4">
        <f>(DL110/Y110)*100</f>
        <v>22.043868672560116</v>
      </c>
      <c r="DP110" s="4" t="s">
        <v>57</v>
      </c>
      <c r="DQ110" s="4"/>
      <c r="DR110" s="4"/>
      <c r="DS110" s="4"/>
      <c r="DT110" s="4"/>
      <c r="DU110" s="4"/>
      <c r="DV110" s="4"/>
      <c r="DW110" s="4">
        <v>7.6300333333333299</v>
      </c>
      <c r="DX110" s="4">
        <v>220532.329633254</v>
      </c>
      <c r="DY110" s="4">
        <v>8.5234166666666695</v>
      </c>
      <c r="DZ110" s="4">
        <v>3985.3432570592799</v>
      </c>
      <c r="EA110" s="4">
        <v>1.8071469447073499E-2</v>
      </c>
      <c r="EB110" s="4">
        <v>15.827868154525101</v>
      </c>
      <c r="EC110" s="4">
        <f>IF(EB110&lt;EB$35,"LOW",IF(EB110&gt;EB$36,"HIGH",EB110))</f>
        <v>15.827868154525101</v>
      </c>
      <c r="ED110" s="4">
        <f>(EB110/Y110)*100</f>
        <v>24.381802227342124</v>
      </c>
      <c r="EE110" s="4" t="s">
        <v>57</v>
      </c>
      <c r="EF110" s="4"/>
      <c r="EG110" s="4"/>
      <c r="EH110" s="4"/>
      <c r="EI110" s="4"/>
      <c r="EJ110" s="4"/>
      <c r="EK110" s="4"/>
      <c r="EL110" s="4">
        <v>7.6300333333333299</v>
      </c>
      <c r="EM110" s="4">
        <v>220532.329633254</v>
      </c>
      <c r="EN110" s="4">
        <v>8.6807999999999996</v>
      </c>
      <c r="EO110" s="4">
        <v>623.25199999999495</v>
      </c>
      <c r="EP110" s="4">
        <v>1.65074844530011E-3</v>
      </c>
      <c r="EQ110" s="4">
        <v>288.22250291732001</v>
      </c>
      <c r="ER110" s="4">
        <f>IF(EQ110&lt;EQ$35,"LOW",IF(EQ110&gt;EQ$36,"HIGH",EQ110))</f>
        <v>288.22250291732001</v>
      </c>
      <c r="ES110" s="4">
        <f>(EQ110/Y110)*100</f>
        <v>443.98803395329935</v>
      </c>
      <c r="ET110" s="4" t="s">
        <v>57</v>
      </c>
      <c r="EU110" s="4"/>
      <c r="EV110" s="4"/>
      <c r="EW110" s="4"/>
      <c r="EX110" s="4"/>
      <c r="EY110" s="4"/>
      <c r="EZ110" s="4"/>
      <c r="FA110" s="4">
        <v>10.018983333333299</v>
      </c>
      <c r="FB110" s="4">
        <v>377557.22367903701</v>
      </c>
      <c r="FC110" s="4">
        <v>9.8475666666666708</v>
      </c>
      <c r="FD110" s="4">
        <v>1372.5123299866</v>
      </c>
      <c r="FE110" s="4">
        <v>3.6352431999907299E-3</v>
      </c>
      <c r="FF110" s="4">
        <v>97.184216772786598</v>
      </c>
      <c r="FG110" s="4">
        <f>IF(FF110&lt;FF$35,"LOW",IF(FF110&gt;FF$36,"HIGH",FF110))</f>
        <v>97.184216772786598</v>
      </c>
      <c r="FH110" s="4">
        <f>(FF110/Y110)*100</f>
        <v>149.70596986529696</v>
      </c>
      <c r="FI110" s="4" t="s">
        <v>57</v>
      </c>
      <c r="FJ110" s="4"/>
      <c r="FK110" s="4"/>
      <c r="FL110" s="4"/>
      <c r="FM110" s="4"/>
      <c r="FN110" s="4"/>
      <c r="FO110" s="4"/>
      <c r="FP110" s="4">
        <v>10.018983333333299</v>
      </c>
      <c r="FQ110" s="4">
        <v>377557.22367903701</v>
      </c>
      <c r="FR110" s="4">
        <v>10.051399999999999</v>
      </c>
      <c r="FS110" s="4">
        <v>23544.794609672201</v>
      </c>
      <c r="FT110" s="4">
        <v>6.2360863818851697E-2</v>
      </c>
      <c r="FU110" s="4">
        <v>60.216750730605703</v>
      </c>
      <c r="FV110" s="4">
        <f>IF(FU110&lt;FU$35,"LOW",IF(FU110&gt;FU$36,"HIGH",FU110))</f>
        <v>60.216750730605703</v>
      </c>
      <c r="FW110" s="4">
        <f>(FU110/Y110)*100</f>
        <v>92.759990969917155</v>
      </c>
      <c r="FX110" s="4" t="s">
        <v>57</v>
      </c>
      <c r="FY110" s="4"/>
      <c r="FZ110" s="4"/>
      <c r="GA110" s="4"/>
      <c r="GB110" s="4"/>
      <c r="GC110" s="4"/>
      <c r="GD110" s="4"/>
      <c r="GE110" s="4">
        <v>10.018983333333299</v>
      </c>
      <c r="GF110" s="4">
        <v>377557.22367903701</v>
      </c>
      <c r="GG110" s="4">
        <v>10.1348</v>
      </c>
      <c r="GH110" s="4">
        <v>744.64645398159303</v>
      </c>
      <c r="GI110" s="4">
        <v>1.9722744190285202E-3</v>
      </c>
      <c r="GJ110" s="4">
        <v>3.0618583490851301</v>
      </c>
      <c r="GK110" s="4" t="str">
        <f>IF(GJ110&lt;GJ$35,"LOW",IF(GJ110&gt;GJ$36,"HIGH",GJ110))</f>
        <v>LOW</v>
      </c>
      <c r="GL110" s="4">
        <f>(GJ110/Y110)*100</f>
        <v>4.7165937943567489</v>
      </c>
      <c r="GM110" s="4" t="s">
        <v>57</v>
      </c>
      <c r="GN110" s="4"/>
      <c r="GO110" s="4"/>
      <c r="GP110" s="4"/>
      <c r="GQ110" s="4"/>
      <c r="GR110" s="4"/>
      <c r="GS110" s="4"/>
      <c r="GT110" s="4">
        <v>10.018983333333299</v>
      </c>
      <c r="GU110" s="4">
        <v>377557.22367903701</v>
      </c>
      <c r="GV110" s="4">
        <v>11.987866666666701</v>
      </c>
      <c r="GW110" s="4">
        <v>1126.4540958904099</v>
      </c>
      <c r="GX110" s="4">
        <v>2.9227091566365799E-3</v>
      </c>
      <c r="GY110" s="4">
        <v>1.98422939726783</v>
      </c>
      <c r="GZ110" s="4">
        <f>IF(GY110&lt;GY$35,"LOW",IF(GY110&gt;GY$36,"HIGH",GY110))</f>
        <v>1.98422939726783</v>
      </c>
      <c r="HA110" s="4">
        <f>(GY110/AF110)*100</f>
        <v>3.0216286251164153</v>
      </c>
      <c r="HB110" s="4" t="s">
        <v>57</v>
      </c>
      <c r="HC110" s="4"/>
      <c r="HD110" s="4"/>
      <c r="HE110" s="4"/>
      <c r="HF110" s="4"/>
      <c r="HG110" s="4"/>
      <c r="HH110" s="4"/>
      <c r="HI110" s="4">
        <v>14.429016666666699</v>
      </c>
      <c r="HJ110" s="4">
        <v>385414.36575465498</v>
      </c>
      <c r="HK110" s="4">
        <v>12.32605</v>
      </c>
      <c r="HL110" s="4">
        <v>977.43800000000203</v>
      </c>
      <c r="HM110" s="4">
        <v>2.53607049152448E-3</v>
      </c>
      <c r="HN110" s="4">
        <v>3.3287546426136498</v>
      </c>
      <c r="HO110" s="4" t="str">
        <f>IF(HN110&lt;HN$35,"LOW",IF(HN110&gt;HN$36,"HIGH",HN110))</f>
        <v>LOW</v>
      </c>
      <c r="HP110" s="4">
        <f>(HN110/AF110)*100</f>
        <v>5.0691015504357582</v>
      </c>
      <c r="HQ110" s="4" t="s">
        <v>57</v>
      </c>
      <c r="HR110" s="4"/>
      <c r="HS110" s="4"/>
      <c r="HT110" s="4"/>
      <c r="HU110" s="4"/>
      <c r="HV110" s="4"/>
      <c r="HW110" s="4"/>
      <c r="HX110" s="4">
        <v>14.429016666666699</v>
      </c>
      <c r="HY110" s="4">
        <v>385414.36575465498</v>
      </c>
      <c r="HZ110" s="4" t="s">
        <v>57</v>
      </c>
      <c r="IA110" s="4" t="s">
        <v>57</v>
      </c>
      <c r="IB110" s="4" t="s">
        <v>57</v>
      </c>
      <c r="IC110" s="4" t="s">
        <v>57</v>
      </c>
      <c r="ID110" s="4" t="s">
        <v>57</v>
      </c>
      <c r="IE110" s="4" t="s">
        <v>57</v>
      </c>
      <c r="IF110" s="4">
        <v>10.018983333333299</v>
      </c>
      <c r="IG110" s="4">
        <v>377557.22367903701</v>
      </c>
      <c r="IH110" s="4">
        <v>14.42525</v>
      </c>
      <c r="II110" s="4">
        <v>1159.3398900645</v>
      </c>
      <c r="IJ110" s="4">
        <v>3.00803496982909E-3</v>
      </c>
      <c r="IK110" s="4">
        <v>0</v>
      </c>
      <c r="IL110" s="4" t="str">
        <f>IF(IK110&lt;IK$35,"LOW",IF(IK110&gt;IK$36,"HIGH",IK110))</f>
        <v>LOW</v>
      </c>
      <c r="IM110" s="4">
        <f>(IK110/AT110)*100</f>
        <v>0</v>
      </c>
      <c r="IN110" s="4" t="s">
        <v>57</v>
      </c>
      <c r="IO110" s="4"/>
      <c r="IP110" s="4"/>
      <c r="IQ110" s="4"/>
      <c r="IR110" s="4"/>
      <c r="IS110" s="4"/>
      <c r="IT110" s="4"/>
      <c r="IU110" s="4">
        <v>14.429016666666699</v>
      </c>
      <c r="IV110" s="4">
        <v>385414.36575465498</v>
      </c>
      <c r="IW110" s="4">
        <v>14.4591833333333</v>
      </c>
      <c r="IX110" s="4">
        <v>368.01415121227802</v>
      </c>
      <c r="IY110" s="4">
        <v>9.54853227880318E-4</v>
      </c>
      <c r="IZ110" s="4">
        <v>0</v>
      </c>
      <c r="JA110" s="4" t="str">
        <f>IF(IZ110&lt;IZ$35,"LOW",IF(IZ110&gt;IZ$36,"HIGH",IZ110))</f>
        <v>LOW</v>
      </c>
      <c r="JB110" s="4">
        <f>(IZ110/AT110)*100</f>
        <v>0</v>
      </c>
      <c r="JC110" s="4" t="s">
        <v>57</v>
      </c>
      <c r="JD110" s="4"/>
      <c r="JE110" s="4"/>
      <c r="JF110" s="4"/>
      <c r="JG110" s="4"/>
      <c r="JH110" s="4"/>
      <c r="JI110" s="4"/>
      <c r="JJ110" s="4">
        <v>14.429016666666699</v>
      </c>
      <c r="JK110" s="4">
        <v>385414.36575465498</v>
      </c>
      <c r="JL110" s="4">
        <v>16.480266666666701</v>
      </c>
      <c r="JM110" s="4">
        <v>489.34918719624898</v>
      </c>
      <c r="JN110" s="4">
        <v>1.39680388089022E-3</v>
      </c>
      <c r="JO110" s="4">
        <v>0.25077716601643102</v>
      </c>
      <c r="JP110" s="4" t="str">
        <f>IF(JO110&lt;JO$35,"LOW",IF(JO110&gt;JO$36,"HIGH",JO110))</f>
        <v>LOW</v>
      </c>
      <c r="JQ110" s="4">
        <f>(JO110/AM110)*100</f>
        <v>0.43420608888323686</v>
      </c>
      <c r="JR110" s="4" t="s">
        <v>57</v>
      </c>
      <c r="JS110" s="4"/>
      <c r="JT110" s="4"/>
      <c r="JU110" s="4"/>
      <c r="JV110" s="4"/>
      <c r="JW110" s="4"/>
      <c r="JX110" s="4"/>
      <c r="JY110" s="4">
        <v>17.106200000000001</v>
      </c>
      <c r="JZ110" s="4">
        <v>350334.928110576</v>
      </c>
      <c r="KA110" s="4">
        <v>17.106200000000001</v>
      </c>
      <c r="KB110" s="4">
        <v>0</v>
      </c>
      <c r="KC110" s="4">
        <v>0</v>
      </c>
      <c r="KD110" s="4">
        <v>0.41588924532450799</v>
      </c>
      <c r="KE110" s="4" t="str">
        <f>IF(KD110&lt;KD$35,"LOW",IF(KD110&gt;KD$36,"HIGH",KD110))</f>
        <v>LOW</v>
      </c>
      <c r="KF110" s="4">
        <f>(KD110/AM110)*100</f>
        <v>0.72008805861185887</v>
      </c>
      <c r="KG110" s="4" t="s">
        <v>57</v>
      </c>
      <c r="KH110" s="4"/>
      <c r="KI110" s="4"/>
      <c r="KJ110" s="4"/>
      <c r="KK110" s="4"/>
      <c r="KL110" s="4"/>
      <c r="KM110" s="4"/>
      <c r="KN110" s="4">
        <v>17.106200000000001</v>
      </c>
      <c r="KO110" s="4">
        <v>350334.928110576</v>
      </c>
      <c r="KP110" s="4">
        <v>19.04055</v>
      </c>
      <c r="KQ110" s="4">
        <v>0</v>
      </c>
      <c r="KR110" s="4">
        <v>0</v>
      </c>
      <c r="KS110" s="4">
        <v>0</v>
      </c>
      <c r="KT110" s="4" t="str">
        <f>IF(KS110&lt;KS$35,"LOW",IF(KS110&gt;KS$36,"HIGH",KS110))</f>
        <v>LOW</v>
      </c>
      <c r="KU110" s="4">
        <f>(KS110/AM110)*100</f>
        <v>0</v>
      </c>
      <c r="KV110" s="4" t="s">
        <v>57</v>
      </c>
      <c r="KW110" s="4"/>
      <c r="KX110" s="4"/>
      <c r="KY110" s="4"/>
      <c r="KZ110" s="4"/>
      <c r="LA110" s="4"/>
      <c r="LB110" s="4"/>
      <c r="LC110" s="4">
        <v>17.106200000000001</v>
      </c>
      <c r="LD110" s="4">
        <v>350334.928110576</v>
      </c>
      <c r="LE110" s="4">
        <v>19.428933333333301</v>
      </c>
      <c r="LF110" s="4">
        <v>0</v>
      </c>
      <c r="LG110" s="4">
        <v>0</v>
      </c>
      <c r="LH110" s="4">
        <v>0</v>
      </c>
      <c r="LI110" s="4" t="str">
        <f>IF(LH110&lt;LH$35,"LOW",IF(LH110&gt;LH$36,"HIGH",LH110))</f>
        <v>LOW</v>
      </c>
      <c r="LJ110" s="4">
        <f>(LH110/AM110)*100</f>
        <v>0</v>
      </c>
      <c r="LK110" s="4" t="s">
        <v>57</v>
      </c>
      <c r="LL110" s="4"/>
      <c r="LM110" s="4"/>
      <c r="LN110" s="4"/>
      <c r="LO110" s="4"/>
      <c r="LP110" s="4"/>
      <c r="LQ110" s="4"/>
      <c r="LR110" s="4">
        <v>17.106200000000001</v>
      </c>
      <c r="LS110" s="4">
        <v>350334.928110576</v>
      </c>
    </row>
    <row r="111" spans="1:331" x14ac:dyDescent="0.2">
      <c r="A111" s="2"/>
      <c r="B111" s="2"/>
      <c r="C111" s="10" t="s">
        <v>198</v>
      </c>
      <c r="D111" s="2"/>
      <c r="E111" s="2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>
        <f>AVERAGE(AZ109:AZ110)</f>
        <v>24.09302707064305</v>
      </c>
      <c r="BA111" s="4"/>
      <c r="BB111" s="4">
        <f>AVERAGE(BB109:BB110)</f>
        <v>62.16940795956296</v>
      </c>
      <c r="BC111" s="4">
        <f>AVERAGE(BC109:BC110)</f>
        <v>37.388287879140037</v>
      </c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>
        <f>AVERAGE(BP109:BP110)</f>
        <v>19.500941006036001</v>
      </c>
      <c r="BQ111" s="4"/>
      <c r="BR111" s="4">
        <f>AVERAGE(BR109:BR110)</f>
        <v>50.314752872182737</v>
      </c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>
        <f>AVERAGE(CF109:CF110)</f>
        <v>12.90418410927445</v>
      </c>
      <c r="CG111" s="4"/>
      <c r="CH111" s="4">
        <f>AVERAGE(CH109:CH110)</f>
        <v>33.293331390849701</v>
      </c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>
        <f>AVERAGE(CV109:CV110)</f>
        <v>1.4230976956047749</v>
      </c>
      <c r="CW111" s="4"/>
      <c r="CX111" s="4">
        <f>AVERAGE(CX109:CX110)</f>
        <v>3.7316509300645064</v>
      </c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>
        <f>AVERAGE(DL109:DL110)</f>
        <v>14.44452637921605</v>
      </c>
      <c r="DM111" s="4"/>
      <c r="DN111" s="4">
        <f>AVERAGE(DN109:DN110)</f>
        <v>37.264411742570928</v>
      </c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>
        <f>AVERAGE(EB109:EB110)</f>
        <v>14.3584625127446</v>
      </c>
      <c r="EC111" s="4"/>
      <c r="ED111" s="4">
        <f>AVERAGE(ED109:ED110)</f>
        <v>22.265750182954108</v>
      </c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>
        <f>AVERAGE(EQ109:EQ110)</f>
        <v>216.00232570943851</v>
      </c>
      <c r="ER111" s="4"/>
      <c r="ES111" s="4">
        <f>AVERAGE(ES109:ES110)</f>
        <v>334.38264707678786</v>
      </c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>
        <f>AVERAGE(FF109:FF110)</f>
        <v>92.321945710861499</v>
      </c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>
        <f>AVERAGE(FU109:FU110)</f>
        <v>60.311925043197505</v>
      </c>
      <c r="FV111" s="4"/>
      <c r="FW111" s="4">
        <f>AVERAGE(FW109:FW110)</f>
        <v>93.597756630366547</v>
      </c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>
        <f>AVERAGE(GJ109:GJ110)</f>
        <v>3.3478118955601399</v>
      </c>
      <c r="GK111" s="4"/>
      <c r="GL111" s="4">
        <f>AVERAGE(GL109:GL110)</f>
        <v>5.1986628563164174</v>
      </c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>
        <f>AVERAGE(GY109:GY110)</f>
        <v>1.939855713088775</v>
      </c>
      <c r="GZ111" s="4"/>
      <c r="HA111" s="4">
        <f>AVERAGE(HA109:HA110)</f>
        <v>2.944884685433065</v>
      </c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>
        <f>AVERAGE(HN109:HN110)</f>
        <v>3.1872791975571797</v>
      </c>
      <c r="HO111" s="4"/>
      <c r="HP111" s="4">
        <f>AVERAGE(HP109:HP110)</f>
        <v>4.8389234131187226</v>
      </c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>
        <f>AVERAGE(IK109:IK110)</f>
        <v>0.21541132143129299</v>
      </c>
      <c r="IL111" s="4"/>
      <c r="IM111" s="4">
        <f>AVERAGE(IM109:IM110)</f>
        <v>0.27224993666933628</v>
      </c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>
        <f>AVERAGE(IZ109:IZ110)</f>
        <v>0</v>
      </c>
      <c r="JA111" s="4"/>
      <c r="JB111" s="4">
        <f>AVERAGE(JB109:JB110)</f>
        <v>0</v>
      </c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>
        <f>AVERAGE(JO109:JO110)</f>
        <v>0.25717711100477647</v>
      </c>
      <c r="JP111" s="4"/>
      <c r="JQ111" s="4">
        <f>AVERAGE(JQ109:JQ110)</f>
        <v>0.43905571581238212</v>
      </c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>
        <f>AVERAGE(KD109:KD110)</f>
        <v>0.41588924532450799</v>
      </c>
      <c r="KE111" s="4"/>
      <c r="KF111" s="4">
        <f>AVERAGE(KF109:KF110)</f>
        <v>0.71025557805527972</v>
      </c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>
        <f>AVERAGE(KS109:KS110)</f>
        <v>0</v>
      </c>
      <c r="KT111" s="4"/>
      <c r="KU111" s="4">
        <f>AVERAGE(KU109:KU110)</f>
        <v>0</v>
      </c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>
        <f>AVERAGE(LH109:LH110)</f>
        <v>0</v>
      </c>
      <c r="LI111" s="4"/>
      <c r="LJ111" s="4">
        <f>AVERAGE(LJ109:LJ110)</f>
        <v>0</v>
      </c>
      <c r="LK111" s="4"/>
      <c r="LL111" s="4"/>
      <c r="LM111" s="4"/>
      <c r="LN111" s="4"/>
      <c r="LO111" s="4"/>
      <c r="LP111" s="4"/>
      <c r="LQ111" s="4"/>
      <c r="LR111" s="4"/>
      <c r="LS111" s="4"/>
    </row>
    <row r="112" spans="1:331" x14ac:dyDescent="0.2">
      <c r="A112" s="2"/>
      <c r="B112" s="2"/>
      <c r="C112" s="10" t="s">
        <v>199</v>
      </c>
      <c r="D112" s="2"/>
      <c r="E112" s="2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>
        <f>(STDEV(AZ109:AZ110))/AZ111*100</f>
        <v>0.5735867628984912</v>
      </c>
      <c r="BA112" s="4"/>
      <c r="BB112" s="4">
        <f>(STDEV(BB109:BB110))/BB111*100</f>
        <v>2.8744838802529959</v>
      </c>
      <c r="BC112" s="4">
        <f>(STDEV(BC109:BC110))/BC111*100</f>
        <v>0.46909464529975065</v>
      </c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>
        <f>(STDEV(BP109:BP110))/BP111*100</f>
        <v>0.33877018772359108</v>
      </c>
      <c r="BQ112" s="4"/>
      <c r="BR112" s="4">
        <f>(STDEV(BR109:BR110))/BR111*100</f>
        <v>1.9623931154634524</v>
      </c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>
        <f>(STDEV(CF109:CF110))/CF111*100</f>
        <v>0.60037651521362667</v>
      </c>
      <c r="CG112" s="4"/>
      <c r="CH112" s="4">
        <f>(STDEV(CH109:CH110))/CH111*100</f>
        <v>1.7008277860661609</v>
      </c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>
        <f>(STDEV(CV109:CV110))/CV111*100</f>
        <v>141.42135623730948</v>
      </c>
      <c r="CW112" s="4"/>
      <c r="CX112" s="4">
        <f>(STDEV(CX109:CX110))/CX111*100</f>
        <v>141.42135623730951</v>
      </c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>
        <f>(STDEV(DL109:DL110))/DL111*100</f>
        <v>1.3155523605080885</v>
      </c>
      <c r="DM112" s="4"/>
      <c r="DN112" s="4">
        <f>(STDEV(DN109:DN110))/DN111*100</f>
        <v>0.985683647606867</v>
      </c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>
        <f>(STDEV(EB109:EB110))/EB111*100</f>
        <v>14.472673417429199</v>
      </c>
      <c r="EC112" s="4"/>
      <c r="ED112" s="4">
        <f>(STDEV(ED109:ED110))/ED111*100</f>
        <v>13.440146751272907</v>
      </c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>
        <f>(STDEV(EQ109:EQ110))/EQ111*100</f>
        <v>47.284099256303257</v>
      </c>
      <c r="ER112" s="4"/>
      <c r="ES112" s="4">
        <f>(STDEV(ES109:ES110))/ES111*100</f>
        <v>46.355702362245175</v>
      </c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>
        <f>(STDEV(FF109:FF110))/FF111*100</f>
        <v>7.4481637348114571</v>
      </c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>
        <f>(STDEV(FU109:FU110))/FU111*100</f>
        <v>0.22316781227005117</v>
      </c>
      <c r="FV112" s="4"/>
      <c r="FW112" s="4">
        <f>(STDEV(FW109:FW110))/FW111*100</f>
        <v>1.2658204659507808</v>
      </c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>
        <f>(STDEV(GJ109:GJ110))/GJ111*100</f>
        <v>12.079513313455809</v>
      </c>
      <c r="GK112" s="4"/>
      <c r="GL112" s="4">
        <f>(STDEV(GL109:GL110))/GL111*100</f>
        <v>13.113922257826532</v>
      </c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>
        <f>(STDEV(GY109:GY110))/GY111*100</f>
        <v>3.2349759600707015</v>
      </c>
      <c r="GZ112" s="4"/>
      <c r="HA112" s="4">
        <f>(STDEV(HA109:HA110))/HA111*100</f>
        <v>3.6854522985906315</v>
      </c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>
        <f>(STDEV(HN109:HN110))/HN111*100</f>
        <v>6.2773444289089468</v>
      </c>
      <c r="HO112" s="4"/>
      <c r="HP112" s="4">
        <f>(STDEV(HP109:HP110))/HP111*100</f>
        <v>6.7271377487193602</v>
      </c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>
        <f>(STDEV(IK109:IK110))/IK111*100</f>
        <v>141.42135623730951</v>
      </c>
      <c r="IL112" s="4"/>
      <c r="IM112" s="4">
        <f>(STDEV(IM109:IM110))/IM111*100</f>
        <v>141.42135623730951</v>
      </c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>
        <v>0</v>
      </c>
      <c r="JA112" s="4"/>
      <c r="JB112" s="4">
        <v>0</v>
      </c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>
        <f>(STDEV(JO109:JO110))/JO111*100</f>
        <v>3.5193213601313831</v>
      </c>
      <c r="JP112" s="4"/>
      <c r="JQ112" s="4">
        <f>(STDEV(JQ109:JQ110))/JQ111*100</f>
        <v>1.5620815146335074</v>
      </c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>
        <f>(STDEV(KD109:KD110))/KD111*100</f>
        <v>0</v>
      </c>
      <c r="KE112" s="4"/>
      <c r="KF112" s="4">
        <f>(STDEV(KF109:KF110))/KF111*100</f>
        <v>1.9577779864759912</v>
      </c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>
        <v>0</v>
      </c>
      <c r="KT112" s="4"/>
      <c r="KU112" s="4">
        <v>0</v>
      </c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>
        <v>0</v>
      </c>
      <c r="LI112" s="4"/>
      <c r="LJ112" s="4">
        <v>0</v>
      </c>
      <c r="LK112" s="4"/>
      <c r="LL112" s="4"/>
      <c r="LM112" s="4"/>
      <c r="LN112" s="4"/>
      <c r="LO112" s="4"/>
      <c r="LP112" s="4"/>
      <c r="LQ112" s="4"/>
      <c r="LR112" s="4"/>
      <c r="LS112" s="4"/>
    </row>
    <row r="113" spans="1:331" x14ac:dyDescent="0.2">
      <c r="A113" s="2"/>
      <c r="B113" s="2"/>
      <c r="C113" s="2" t="s">
        <v>86</v>
      </c>
      <c r="D113" s="2" t="s">
        <v>130</v>
      </c>
      <c r="E113" s="2" t="s">
        <v>106</v>
      </c>
      <c r="F113" s="2" t="s">
        <v>57</v>
      </c>
      <c r="G113" s="4">
        <v>4.0423666666666698</v>
      </c>
      <c r="H113" s="4">
        <v>5605.8240127317504</v>
      </c>
      <c r="I113" s="4">
        <v>8.9713499465230093E-3</v>
      </c>
      <c r="J113" s="4">
        <f>(I113/I$136)*100</f>
        <v>11.230014652312493</v>
      </c>
      <c r="K113" s="4">
        <f>(I113/I$143)*100</f>
        <v>11.38100982164754</v>
      </c>
      <c r="L113" s="4">
        <v>4.9260333333333302</v>
      </c>
      <c r="M113" s="4">
        <v>624858.471260992</v>
      </c>
      <c r="N113" s="4">
        <v>6.6256333333333304</v>
      </c>
      <c r="O113" s="4">
        <v>76840.276999999507</v>
      </c>
      <c r="P113" s="4">
        <v>0.12939732430515599</v>
      </c>
      <c r="Q113" s="4">
        <f>(P113/P$136)*100</f>
        <v>21.077867615156688</v>
      </c>
      <c r="R113" s="4">
        <f>(P113/P$143)*100</f>
        <v>22.477103398089707</v>
      </c>
      <c r="S113" s="4">
        <v>10.01905</v>
      </c>
      <c r="T113" s="4">
        <v>593832.03951565502</v>
      </c>
      <c r="U113" s="4">
        <v>10.1070666666667</v>
      </c>
      <c r="V113" s="4">
        <v>127004.722006205</v>
      </c>
      <c r="W113" s="4">
        <v>0.213873138454762</v>
      </c>
      <c r="X113" s="4">
        <f>(W113/W$136)*100</f>
        <v>35.514881750274014</v>
      </c>
      <c r="Y113" s="4">
        <f>(W113/W$143)*100</f>
        <v>37.33871924795875</v>
      </c>
      <c r="Z113" s="4">
        <v>10.01905</v>
      </c>
      <c r="AA113" s="4">
        <v>593832.03951565502</v>
      </c>
      <c r="AB113" s="4">
        <v>12.2983333333333</v>
      </c>
      <c r="AC113" s="4">
        <v>145131.027</v>
      </c>
      <c r="AD113" s="4">
        <v>0.24439743453110499</v>
      </c>
      <c r="AE113" s="4">
        <f>(AD113/AD$136)*100</f>
        <v>39.265722001634266</v>
      </c>
      <c r="AF113" s="4">
        <f>(AD113/AD$143)*100</f>
        <v>42.430310637959217</v>
      </c>
      <c r="AG113" s="4">
        <v>10.01905</v>
      </c>
      <c r="AH113" s="4">
        <v>593832.03951565502</v>
      </c>
      <c r="AI113" s="4">
        <v>12.6908166666667</v>
      </c>
      <c r="AJ113" s="4">
        <v>123965.851383342</v>
      </c>
      <c r="AK113" s="4">
        <v>0.21111450942468299</v>
      </c>
      <c r="AL113" s="4">
        <f>(AK113/AK$136)*100</f>
        <v>37.405401219332582</v>
      </c>
      <c r="AM113" s="4">
        <f>(AK113/AK$143)*100</f>
        <v>39.203283169196418</v>
      </c>
      <c r="AN113" s="4">
        <v>14.432866666666699</v>
      </c>
      <c r="AO113" s="4">
        <v>587197.21217251394</v>
      </c>
      <c r="AP113" s="4">
        <v>14.376300000000001</v>
      </c>
      <c r="AQ113" s="4">
        <v>144835.84942491099</v>
      </c>
      <c r="AR113" s="4">
        <v>0.24665622796308401</v>
      </c>
      <c r="AS113" s="4">
        <f>(AR113/AR$136)*100</f>
        <v>46.792348480927423</v>
      </c>
      <c r="AT113" s="4">
        <f>(AR113/AR$143)*100</f>
        <v>52.520508099885397</v>
      </c>
      <c r="AU113" s="4">
        <v>14.432866666666699</v>
      </c>
      <c r="AV113" s="4">
        <v>587197.21217251394</v>
      </c>
      <c r="AW113" s="4">
        <v>4.9557500000000001</v>
      </c>
      <c r="AX113" s="4">
        <v>8736.6521694140192</v>
      </c>
      <c r="AY113" s="4">
        <v>1.39818095956722E-2</v>
      </c>
      <c r="AZ113" s="4">
        <v>13.653579395063399</v>
      </c>
      <c r="BA113" s="4">
        <f>IF(AZ113&lt;AZ$35,"LOW",IF(AZ113&gt;AZ$36,"HIGH",AZ113))</f>
        <v>13.653579395063399</v>
      </c>
      <c r="BB113" s="4">
        <f>(AZ113/R113)*100</f>
        <v>60.744390205651655</v>
      </c>
      <c r="BC113" s="4">
        <f>(AZ113/Y113)*100</f>
        <v>36.566812333312207</v>
      </c>
      <c r="BD113" s="4" t="s">
        <v>57</v>
      </c>
      <c r="BE113" s="4"/>
      <c r="BF113" s="4"/>
      <c r="BG113" s="4"/>
      <c r="BH113" s="4"/>
      <c r="BI113" s="4"/>
      <c r="BJ113" s="4"/>
      <c r="BK113" s="4">
        <v>4.9260333333333302</v>
      </c>
      <c r="BL113" s="4">
        <v>624858.471260992</v>
      </c>
      <c r="BM113" s="4">
        <v>6.0126999999999997</v>
      </c>
      <c r="BN113" s="4">
        <v>3865.5115682444198</v>
      </c>
      <c r="BO113" s="4">
        <v>6.1862193537100402E-3</v>
      </c>
      <c r="BP113" s="4">
        <v>9.3793064803828301</v>
      </c>
      <c r="BQ113" s="4">
        <f>IF(BP113&lt;BP$35,"LOW",IF(BP113&gt;BP$36,"HIGH",BP113))</f>
        <v>9.3793064803828301</v>
      </c>
      <c r="BR113" s="4">
        <f>(BP113/R113)*100</f>
        <v>41.728270383718403</v>
      </c>
      <c r="BS113" s="4">
        <f>(BP113/Y113)*100</f>
        <v>25.119518476509029</v>
      </c>
      <c r="BT113" s="4" t="s">
        <v>57</v>
      </c>
      <c r="BU113" s="4"/>
      <c r="BV113" s="4"/>
      <c r="BW113" s="4"/>
      <c r="BX113" s="4"/>
      <c r="BY113" s="4"/>
      <c r="BZ113" s="4"/>
      <c r="CA113" s="4">
        <v>4.9260333333333302</v>
      </c>
      <c r="CB113" s="4">
        <v>624858.471260992</v>
      </c>
      <c r="CC113" s="4">
        <v>6.1562666666666699</v>
      </c>
      <c r="CD113" s="4">
        <v>2142.07876399306</v>
      </c>
      <c r="CE113" s="4">
        <v>3.4281023023825601E-3</v>
      </c>
      <c r="CF113" s="4">
        <v>6.8704290284880498</v>
      </c>
      <c r="CG113" s="4">
        <f>IF(CF113&lt;CF$35,"LOW",IF(CF113&gt;CF$36,"HIGH",CF113))</f>
        <v>6.8704290284880498</v>
      </c>
      <c r="CH113" s="4">
        <f>(CF113/R113)*100</f>
        <v>30.566345257245008</v>
      </c>
      <c r="CI113" s="4">
        <f>(CF113/Y113)*100</f>
        <v>18.400280370794039</v>
      </c>
      <c r="CJ113" s="4" t="s">
        <v>57</v>
      </c>
      <c r="CK113" s="4"/>
      <c r="CL113" s="4"/>
      <c r="CM113" s="4"/>
      <c r="CN113" s="4"/>
      <c r="CO113" s="4"/>
      <c r="CP113" s="4"/>
      <c r="CQ113" s="4">
        <v>4.9260333333333302</v>
      </c>
      <c r="CR113" s="4">
        <v>624858.471260992</v>
      </c>
      <c r="CS113" s="4">
        <v>7.3755166666666696</v>
      </c>
      <c r="CT113" s="4">
        <v>0</v>
      </c>
      <c r="CU113" s="4">
        <v>0</v>
      </c>
      <c r="CV113" s="4">
        <v>0</v>
      </c>
      <c r="CW113" s="4" t="str">
        <f>IF(CV113&lt;CV$35,"LOW",IF(CV113&gt;CV$36,"HIGH",CV113))</f>
        <v>LOW</v>
      </c>
      <c r="CX113" s="4">
        <f>(CV113/R113)*100</f>
        <v>0</v>
      </c>
      <c r="CY113" s="4">
        <f>(CV113/Y113)*100</f>
        <v>0</v>
      </c>
      <c r="CZ113" s="4" t="s">
        <v>57</v>
      </c>
      <c r="DA113" s="4"/>
      <c r="DB113" s="4"/>
      <c r="DC113" s="4"/>
      <c r="DD113" s="4"/>
      <c r="DE113" s="4"/>
      <c r="DF113" s="4"/>
      <c r="DG113" s="4">
        <v>7.6347333333333296</v>
      </c>
      <c r="DH113" s="4">
        <v>341475.30039601901</v>
      </c>
      <c r="DI113" s="4">
        <v>7.6856499999999999</v>
      </c>
      <c r="DJ113" s="4">
        <v>2369.4192553149901</v>
      </c>
      <c r="DK113" s="4">
        <v>6.9387720065466098E-3</v>
      </c>
      <c r="DL113" s="4">
        <v>5.4211879275490897</v>
      </c>
      <c r="DM113" s="4">
        <f>IF(DL113&lt;DL$35,"LOW",IF(DL113&gt;DL$36,"HIGH",DL113))</f>
        <v>5.4211879275490897</v>
      </c>
      <c r="DN113" s="4">
        <f>(DL113/R113)*100</f>
        <v>24.118712413850567</v>
      </c>
      <c r="DO113" s="4">
        <f>(DL113/Y113)*100</f>
        <v>14.518944507839427</v>
      </c>
      <c r="DP113" s="4" t="s">
        <v>57</v>
      </c>
      <c r="DQ113" s="4"/>
      <c r="DR113" s="4"/>
      <c r="DS113" s="4"/>
      <c r="DT113" s="4"/>
      <c r="DU113" s="4"/>
      <c r="DV113" s="4"/>
      <c r="DW113" s="4">
        <v>7.6347333333333296</v>
      </c>
      <c r="DX113" s="4">
        <v>341475.30039601901</v>
      </c>
      <c r="DY113" s="4">
        <v>8.5235000000000003</v>
      </c>
      <c r="DZ113" s="4">
        <v>2856.5300149875102</v>
      </c>
      <c r="EA113" s="4">
        <v>8.3652610062124808E-3</v>
      </c>
      <c r="EB113" s="4">
        <v>6.2009102354115697</v>
      </c>
      <c r="EC113" s="4">
        <f>IF(EB113&lt;EB$35,"LOW",IF(EB113&gt;EB$36,"HIGH",EB113))</f>
        <v>6.2009102354115697</v>
      </c>
      <c r="ED113" s="4">
        <f>(EB113/Y113)*100</f>
        <v>16.607185142673483</v>
      </c>
      <c r="EE113" s="4" t="s">
        <v>57</v>
      </c>
      <c r="EF113" s="4"/>
      <c r="EG113" s="4"/>
      <c r="EH113" s="4"/>
      <c r="EI113" s="4"/>
      <c r="EJ113" s="4"/>
      <c r="EK113" s="4"/>
      <c r="EL113" s="4">
        <v>7.6347333333333296</v>
      </c>
      <c r="EM113" s="4">
        <v>341475.30039601901</v>
      </c>
      <c r="EN113" s="4">
        <v>8.7503166666666701</v>
      </c>
      <c r="EO113" s="4">
        <v>119.13149999999899</v>
      </c>
      <c r="EP113" s="4">
        <v>2.0061480700361999E-4</v>
      </c>
      <c r="EQ113" s="4">
        <v>117.04910470489099</v>
      </c>
      <c r="ER113" s="4" t="str">
        <f>IF(EQ113&lt;EQ$35,"LOW",IF(EQ113&gt;EQ$36,"HIGH",EQ113))</f>
        <v>LOW</v>
      </c>
      <c r="ES113" s="4">
        <f>(EQ113/Y113)*100</f>
        <v>313.47916335210101</v>
      </c>
      <c r="ET113" s="4" t="s">
        <v>57</v>
      </c>
      <c r="EU113" s="4"/>
      <c r="EV113" s="4"/>
      <c r="EW113" s="4"/>
      <c r="EX113" s="4"/>
      <c r="EY113" s="4"/>
      <c r="EZ113" s="4"/>
      <c r="FA113" s="4">
        <v>10.01905</v>
      </c>
      <c r="FB113" s="4">
        <v>593832.03951565502</v>
      </c>
      <c r="FC113" s="4">
        <v>9.8476499999999998</v>
      </c>
      <c r="FD113" s="4">
        <v>1023.3761040696101</v>
      </c>
      <c r="FE113" s="4">
        <v>1.7233426894653701E-3</v>
      </c>
      <c r="FF113" s="4">
        <v>39.565761554951202</v>
      </c>
      <c r="FG113" s="4">
        <f>IF(FF113&lt;FF$35,"LOW",IF(FF113&gt;FF$36,"HIGH",FF113))</f>
        <v>39.565761554951202</v>
      </c>
      <c r="FH113" s="4">
        <f>(FF113/Y113)*100</f>
        <v>105.96443143162763</v>
      </c>
      <c r="FI113" s="4" t="s">
        <v>57</v>
      </c>
      <c r="FJ113" s="4"/>
      <c r="FK113" s="4"/>
      <c r="FL113" s="4"/>
      <c r="FM113" s="4"/>
      <c r="FN113" s="4"/>
      <c r="FO113" s="4"/>
      <c r="FP113" s="4">
        <v>10.01905</v>
      </c>
      <c r="FQ113" s="4">
        <v>593832.03951565502</v>
      </c>
      <c r="FR113" s="4">
        <v>10.0514833333333</v>
      </c>
      <c r="FS113" s="4">
        <v>18223.1512852345</v>
      </c>
      <c r="FT113" s="4">
        <v>3.0687383085792701E-2</v>
      </c>
      <c r="FU113" s="4">
        <v>29.782374434561302</v>
      </c>
      <c r="FV113" s="4">
        <f>IF(FU113&lt;FU$35,"LOW",IF(FU113&gt;FU$36,"HIGH",FU113))</f>
        <v>29.782374434561302</v>
      </c>
      <c r="FW113" s="4">
        <f>(FU113/Y113)*100</f>
        <v>79.762710222551235</v>
      </c>
      <c r="FX113" s="4" t="s">
        <v>57</v>
      </c>
      <c r="FY113" s="4"/>
      <c r="FZ113" s="4"/>
      <c r="GA113" s="4"/>
      <c r="GB113" s="4"/>
      <c r="GC113" s="4"/>
      <c r="GD113" s="4"/>
      <c r="GE113" s="4">
        <v>10.01905</v>
      </c>
      <c r="GF113" s="4">
        <v>593832.03951565502</v>
      </c>
      <c r="GG113" s="4">
        <v>10.134866666666699</v>
      </c>
      <c r="GH113" s="4">
        <v>769.73811179409904</v>
      </c>
      <c r="GI113" s="4">
        <v>1.2962219290523901E-3</v>
      </c>
      <c r="GJ113" s="4">
        <v>2.0872930757981698</v>
      </c>
      <c r="GK113" s="4" t="str">
        <f>IF(GJ113&lt;GJ$35,"LOW",IF(GJ113&gt;GJ$36,"HIGH",GJ113))</f>
        <v>LOW</v>
      </c>
      <c r="GL113" s="4">
        <f>(GJ113/Y113)*100</f>
        <v>5.5901571286815868</v>
      </c>
      <c r="GM113" s="4" t="s">
        <v>57</v>
      </c>
      <c r="GN113" s="4"/>
      <c r="GO113" s="4"/>
      <c r="GP113" s="4"/>
      <c r="GQ113" s="4"/>
      <c r="GR113" s="4"/>
      <c r="GS113" s="4"/>
      <c r="GT113" s="4">
        <v>10.01905</v>
      </c>
      <c r="GU113" s="4">
        <v>593832.03951565502</v>
      </c>
      <c r="GV113" s="4">
        <v>11.978666666666699</v>
      </c>
      <c r="GW113" s="4">
        <v>1264.53864430726</v>
      </c>
      <c r="GX113" s="4">
        <v>2.1535160898137002E-3</v>
      </c>
      <c r="GY113" s="4">
        <v>1.0922042255429001</v>
      </c>
      <c r="GZ113" s="4" t="str">
        <f>IF(GY113&lt;GY$35,"LOW",IF(GY113&gt;GY$36,"HIGH",GY113))</f>
        <v>LOW</v>
      </c>
      <c r="HA113" s="4">
        <f>(GY113/AF113)*100</f>
        <v>2.5741131967244821</v>
      </c>
      <c r="HB113" s="4" t="s">
        <v>57</v>
      </c>
      <c r="HC113" s="4"/>
      <c r="HD113" s="4"/>
      <c r="HE113" s="4"/>
      <c r="HF113" s="4"/>
      <c r="HG113" s="4"/>
      <c r="HH113" s="4"/>
      <c r="HI113" s="4">
        <v>14.432866666666699</v>
      </c>
      <c r="HJ113" s="4">
        <v>587197.21217251394</v>
      </c>
      <c r="HK113" s="4">
        <v>12.326116666666699</v>
      </c>
      <c r="HL113" s="4">
        <v>1130.9535000000001</v>
      </c>
      <c r="HM113" s="4">
        <v>1.9260198729753699E-3</v>
      </c>
      <c r="HN113" s="4">
        <v>2.72630821662956</v>
      </c>
      <c r="HO113" s="4" t="str">
        <f>IF(HN113&lt;HN$35,"LOW",IF(HN113&gt;HN$36,"HIGH",HN113))</f>
        <v>LOW</v>
      </c>
      <c r="HP113" s="4">
        <f>(HN113/AF113)*100</f>
        <v>6.4253788757099901</v>
      </c>
      <c r="HQ113" s="4" t="s">
        <v>57</v>
      </c>
      <c r="HR113" s="4"/>
      <c r="HS113" s="4"/>
      <c r="HT113" s="4"/>
      <c r="HU113" s="4"/>
      <c r="HV113" s="4"/>
      <c r="HW113" s="4"/>
      <c r="HX113" s="4">
        <v>14.432866666666699</v>
      </c>
      <c r="HY113" s="4">
        <v>587197.21217251394</v>
      </c>
      <c r="HZ113" s="4" t="s">
        <v>57</v>
      </c>
      <c r="IA113" s="4" t="s">
        <v>57</v>
      </c>
      <c r="IB113" s="4" t="s">
        <v>57</v>
      </c>
      <c r="IC113" s="4" t="s">
        <v>57</v>
      </c>
      <c r="ID113" s="4" t="s">
        <v>57</v>
      </c>
      <c r="IE113" s="4" t="s">
        <v>57</v>
      </c>
      <c r="IF113" s="4">
        <v>10.01905</v>
      </c>
      <c r="IG113" s="4">
        <v>593832.03951565502</v>
      </c>
      <c r="IH113" s="4">
        <v>14.429083333333301</v>
      </c>
      <c r="II113" s="4">
        <v>1778.4425798377599</v>
      </c>
      <c r="IJ113" s="4">
        <v>3.0286972468038099E-3</v>
      </c>
      <c r="IK113" s="4">
        <v>2.3416375877759299E-2</v>
      </c>
      <c r="IL113" s="4" t="str">
        <f>IF(IK113&lt;IK$35,"LOW",IF(IK113&gt;IK$36,"HIGH",IK113))</f>
        <v>LOW</v>
      </c>
      <c r="IM113" s="4">
        <f>(IK113/AT113)*100</f>
        <v>4.4585204380020831E-2</v>
      </c>
      <c r="IN113" s="4" t="s">
        <v>57</v>
      </c>
      <c r="IO113" s="4"/>
      <c r="IP113" s="4"/>
      <c r="IQ113" s="4"/>
      <c r="IR113" s="4"/>
      <c r="IS113" s="4"/>
      <c r="IT113" s="4"/>
      <c r="IU113" s="4">
        <v>14.432866666666699</v>
      </c>
      <c r="IV113" s="4">
        <v>587197.21217251394</v>
      </c>
      <c r="IW113" s="4">
        <v>14.4781166666667</v>
      </c>
      <c r="IX113" s="4">
        <v>461.22496934227797</v>
      </c>
      <c r="IY113" s="4">
        <v>7.8546859518599705E-4</v>
      </c>
      <c r="IZ113" s="4">
        <v>0</v>
      </c>
      <c r="JA113" s="4" t="str">
        <f>IF(IZ113&lt;IZ$35,"LOW",IF(IZ113&gt;IZ$36,"HIGH",IZ113))</f>
        <v>LOW</v>
      </c>
      <c r="JB113" s="4">
        <f>(IZ113/AT113)*100</f>
        <v>0</v>
      </c>
      <c r="JC113" s="4" t="s">
        <v>57</v>
      </c>
      <c r="JD113" s="4"/>
      <c r="JE113" s="4"/>
      <c r="JF113" s="4"/>
      <c r="JG113" s="4"/>
      <c r="JH113" s="4"/>
      <c r="JI113" s="4"/>
      <c r="JJ113" s="4">
        <v>14.432866666666699</v>
      </c>
      <c r="JK113" s="4">
        <v>587197.21217251394</v>
      </c>
      <c r="JL113" s="4">
        <v>16.487883333333301</v>
      </c>
      <c r="JM113" s="4">
        <v>805.274327736077</v>
      </c>
      <c r="JN113" s="4">
        <v>1.49759252399912E-3</v>
      </c>
      <c r="JO113" s="4">
        <v>0.30125483925784902</v>
      </c>
      <c r="JP113" s="4" t="str">
        <f>IF(JO113&lt;JO$35,"LOW",IF(JO113&gt;JO$36,"HIGH",JO113))</f>
        <v>LOW</v>
      </c>
      <c r="JQ113" s="4">
        <f>(JO113/AM113)*100</f>
        <v>0.76844288259651927</v>
      </c>
      <c r="JR113" s="4" t="s">
        <v>57</v>
      </c>
      <c r="JS113" s="4"/>
      <c r="JT113" s="4"/>
      <c r="JU113" s="4"/>
      <c r="JV113" s="4"/>
      <c r="JW113" s="4"/>
      <c r="JX113" s="4"/>
      <c r="JY113" s="4">
        <v>17.110050000000001</v>
      </c>
      <c r="JZ113" s="4">
        <v>537712.57189886202</v>
      </c>
      <c r="KA113" s="4">
        <v>17.110050000000001</v>
      </c>
      <c r="KB113" s="4">
        <v>0</v>
      </c>
      <c r="KC113" s="4">
        <v>0</v>
      </c>
      <c r="KD113" s="4">
        <v>0.41588924532450799</v>
      </c>
      <c r="KE113" s="4" t="str">
        <f>IF(KD113&lt;KD$35,"LOW",IF(KD113&gt;KD$36,"HIGH",KD113))</f>
        <v>LOW</v>
      </c>
      <c r="KF113" s="4">
        <f>(KD113/AM113)*100</f>
        <v>1.0608531013323108</v>
      </c>
      <c r="KG113" s="4" t="s">
        <v>57</v>
      </c>
      <c r="KH113" s="4"/>
      <c r="KI113" s="4"/>
      <c r="KJ113" s="4"/>
      <c r="KK113" s="4"/>
      <c r="KL113" s="4"/>
      <c r="KM113" s="4"/>
      <c r="KN113" s="4">
        <v>17.110050000000001</v>
      </c>
      <c r="KO113" s="4">
        <v>537712.57189886202</v>
      </c>
      <c r="KP113" s="4">
        <v>18.9765333333333</v>
      </c>
      <c r="KQ113" s="4">
        <v>332.12200000000303</v>
      </c>
      <c r="KR113" s="4">
        <v>6.1765712270248302E-4</v>
      </c>
      <c r="KS113" s="4">
        <v>0</v>
      </c>
      <c r="KT113" s="4" t="str">
        <f>IF(KS113&lt;KS$35,"LOW",IF(KS113&gt;KS$36,"HIGH",KS113))</f>
        <v>LOW</v>
      </c>
      <c r="KU113" s="4">
        <f>(KS113/AM113)*100</f>
        <v>0</v>
      </c>
      <c r="KV113" s="4" t="s">
        <v>57</v>
      </c>
      <c r="KW113" s="4"/>
      <c r="KX113" s="4"/>
      <c r="KY113" s="4"/>
      <c r="KZ113" s="4"/>
      <c r="LA113" s="4"/>
      <c r="LB113" s="4"/>
      <c r="LC113" s="4">
        <v>17.110050000000001</v>
      </c>
      <c r="LD113" s="4">
        <v>537712.57189886202</v>
      </c>
      <c r="LE113" s="4">
        <v>19.387533333333302</v>
      </c>
      <c r="LF113" s="4">
        <v>290.13799999999998</v>
      </c>
      <c r="LG113" s="4">
        <v>5.3957823410268296E-4</v>
      </c>
      <c r="LH113" s="4">
        <v>0</v>
      </c>
      <c r="LI113" s="4" t="str">
        <f>IF(LH113&lt;LH$35,"LOW",IF(LH113&gt;LH$36,"HIGH",LH113))</f>
        <v>LOW</v>
      </c>
      <c r="LJ113" s="4">
        <f>(LH113/AM113)*100</f>
        <v>0</v>
      </c>
      <c r="LK113" s="4" t="s">
        <v>57</v>
      </c>
      <c r="LL113" s="4"/>
      <c r="LM113" s="4"/>
      <c r="LN113" s="4"/>
      <c r="LO113" s="4"/>
      <c r="LP113" s="4"/>
      <c r="LQ113" s="4"/>
      <c r="LR113" s="4">
        <v>17.110050000000001</v>
      </c>
      <c r="LS113" s="4">
        <v>537712.57189886202</v>
      </c>
    </row>
    <row r="114" spans="1:331" x14ac:dyDescent="0.2">
      <c r="A114" s="2"/>
      <c r="B114" s="2"/>
      <c r="C114" s="2" t="s">
        <v>162</v>
      </c>
      <c r="D114" s="2" t="s">
        <v>18</v>
      </c>
      <c r="E114" s="2" t="s">
        <v>106</v>
      </c>
      <c r="F114" s="2" t="s">
        <v>57</v>
      </c>
      <c r="G114" s="4">
        <v>4.0372833333333302</v>
      </c>
      <c r="H114" s="4">
        <v>3211.3060998548799</v>
      </c>
      <c r="I114" s="4">
        <v>7.9398889405113797E-3</v>
      </c>
      <c r="J114" s="4">
        <f>(I114/I$136)*100</f>
        <v>9.9388686954781047</v>
      </c>
      <c r="K114" s="4">
        <f>(I114/I$143)*100</f>
        <v>10.072503531062535</v>
      </c>
      <c r="L114" s="4">
        <v>4.9259000000000004</v>
      </c>
      <c r="M114" s="4">
        <v>404452.26928426599</v>
      </c>
      <c r="N114" s="4">
        <v>6.6254999999999997</v>
      </c>
      <c r="O114" s="4">
        <v>85861.017500000205</v>
      </c>
      <c r="P114" s="4">
        <v>0.23419198093260499</v>
      </c>
      <c r="Q114" s="4">
        <f>(P114/P$136)*100</f>
        <v>38.148142530270661</v>
      </c>
      <c r="R114" s="4">
        <f>(P114/P$143)*100</f>
        <v>40.680573564347391</v>
      </c>
      <c r="S114" s="4">
        <v>10.0189166666667</v>
      </c>
      <c r="T114" s="4">
        <v>366626.63323518803</v>
      </c>
      <c r="U114" s="4">
        <v>10.1069333333333</v>
      </c>
      <c r="V114" s="4">
        <v>102344.44920311301</v>
      </c>
      <c r="W114" s="4">
        <v>0.27915170346465201</v>
      </c>
      <c r="X114" s="4">
        <f>(W114/W$136)*100</f>
        <v>46.354768114237359</v>
      </c>
      <c r="Y114" s="4">
        <f>(W114/W$143)*100</f>
        <v>48.735279047026111</v>
      </c>
      <c r="Z114" s="4">
        <v>10.0189166666667</v>
      </c>
      <c r="AA114" s="4">
        <v>366626.63323518803</v>
      </c>
      <c r="AB114" s="4">
        <v>12.2982</v>
      </c>
      <c r="AC114" s="4">
        <v>106424.488000001</v>
      </c>
      <c r="AD114" s="4">
        <v>0.29028029704468</v>
      </c>
      <c r="AE114" s="4">
        <f>(AD114/AD$136)*100</f>
        <v>46.637418548096775</v>
      </c>
      <c r="AF114" s="4">
        <f>(AD114/AD$143)*100</f>
        <v>50.396123017065783</v>
      </c>
      <c r="AG114" s="4">
        <v>10.0189166666667</v>
      </c>
      <c r="AH114" s="4">
        <v>366626.63323518803</v>
      </c>
      <c r="AI114" s="4">
        <v>12.6906833333333</v>
      </c>
      <c r="AJ114" s="4">
        <v>75220.819053213301</v>
      </c>
      <c r="AK114" s="4">
        <v>0.207709118923701</v>
      </c>
      <c r="AL114" s="4">
        <f>(AK114/AK$136)*100</f>
        <v>36.802031994048804</v>
      </c>
      <c r="AM114" s="4">
        <f>(AK114/AK$143)*100</f>
        <v>38.570913141785695</v>
      </c>
      <c r="AN114" s="4">
        <v>14.432733333333299</v>
      </c>
      <c r="AO114" s="4">
        <v>362145.00086943601</v>
      </c>
      <c r="AP114" s="4">
        <v>14.3761666666667</v>
      </c>
      <c r="AQ114" s="4">
        <v>89255.893643012896</v>
      </c>
      <c r="AR114" s="4">
        <v>0.246464519539764</v>
      </c>
      <c r="AS114" s="4">
        <f>(AR114/AR$136)*100</f>
        <v>46.755980101240446</v>
      </c>
      <c r="AT114" s="4">
        <f>(AR114/AR$143)*100</f>
        <v>52.479687627266728</v>
      </c>
      <c r="AU114" s="4">
        <v>14.432733333333299</v>
      </c>
      <c r="AV114" s="4">
        <v>362145.00086943601</v>
      </c>
      <c r="AW114" s="4">
        <v>4.9531333333333301</v>
      </c>
      <c r="AX114" s="4">
        <v>8160.4848876938704</v>
      </c>
      <c r="AY114" s="4">
        <v>2.0176632714003499E-2</v>
      </c>
      <c r="AZ114" s="4">
        <v>20.753687360427602</v>
      </c>
      <c r="BA114" s="4">
        <f>IF(AZ114&lt;AZ$35,"LOW",IF(AZ114&gt;AZ$36,"HIGH",AZ114))</f>
        <v>20.753687360427602</v>
      </c>
      <c r="BB114" s="4">
        <f>(AZ114/R114)*100</f>
        <v>51.016211282272117</v>
      </c>
      <c r="BC114" s="4">
        <f>(AZ114/Y114)*100</f>
        <v>42.584525555710385</v>
      </c>
      <c r="BD114" s="4" t="s">
        <v>57</v>
      </c>
      <c r="BE114" s="4"/>
      <c r="BF114" s="4"/>
      <c r="BG114" s="4"/>
      <c r="BH114" s="4"/>
      <c r="BI114" s="4"/>
      <c r="BJ114" s="4"/>
      <c r="BK114" s="4">
        <v>4.9259000000000004</v>
      </c>
      <c r="BL114" s="4">
        <v>404452.26928426599</v>
      </c>
      <c r="BM114" s="4">
        <v>6.0100833333333297</v>
      </c>
      <c r="BN114" s="4">
        <v>4140.3031986361902</v>
      </c>
      <c r="BO114" s="4">
        <v>1.0236815350209399E-2</v>
      </c>
      <c r="BP114" s="4">
        <v>17.035527174974099</v>
      </c>
      <c r="BQ114" s="4">
        <f>IF(BP114&lt;BP$35,"LOW",IF(BP114&gt;BP$36,"HIGH",BP114))</f>
        <v>17.035527174974099</v>
      </c>
      <c r="BR114" s="4">
        <f>(BP114/R114)*100</f>
        <v>41.876320027857474</v>
      </c>
      <c r="BS114" s="4">
        <f>(BP114/Y114)*100</f>
        <v>34.955226497289601</v>
      </c>
      <c r="BT114" s="4" t="s">
        <v>57</v>
      </c>
      <c r="BU114" s="4"/>
      <c r="BV114" s="4"/>
      <c r="BW114" s="4"/>
      <c r="BX114" s="4"/>
      <c r="BY114" s="4"/>
      <c r="BZ114" s="4"/>
      <c r="CA114" s="4">
        <v>4.9259000000000004</v>
      </c>
      <c r="CB114" s="4">
        <v>404452.26928426599</v>
      </c>
      <c r="CC114" s="4">
        <v>6.1561333333333303</v>
      </c>
      <c r="CD114" s="4">
        <v>2373.0073299607702</v>
      </c>
      <c r="CE114" s="4">
        <v>5.8672123021095398E-3</v>
      </c>
      <c r="CF114" s="4">
        <v>11.6894763893135</v>
      </c>
      <c r="CG114" s="4">
        <f>IF(CF114&lt;CF$35,"LOW",IF(CF114&gt;CF$36,"HIGH",CF114))</f>
        <v>11.6894763893135</v>
      </c>
      <c r="CH114" s="4">
        <f>(CF114/R114)*100</f>
        <v>28.734787553630269</v>
      </c>
      <c r="CI114" s="4">
        <f>(CF114/Y114)*100</f>
        <v>23.985656013242437</v>
      </c>
      <c r="CJ114" s="4" t="s">
        <v>57</v>
      </c>
      <c r="CK114" s="4"/>
      <c r="CL114" s="4"/>
      <c r="CM114" s="4"/>
      <c r="CN114" s="4"/>
      <c r="CO114" s="4"/>
      <c r="CP114" s="4"/>
      <c r="CQ114" s="4">
        <v>4.9259000000000004</v>
      </c>
      <c r="CR114" s="4">
        <v>404452.26928426599</v>
      </c>
      <c r="CS114" s="4">
        <v>7.3753833333333301</v>
      </c>
      <c r="CT114" s="4">
        <v>0</v>
      </c>
      <c r="CU114" s="4">
        <v>0</v>
      </c>
      <c r="CV114" s="4">
        <v>0</v>
      </c>
      <c r="CW114" s="4" t="str">
        <f>IF(CV114&lt;CV$35,"LOW",IF(CV114&gt;CV$36,"HIGH",CV114))</f>
        <v>LOW</v>
      </c>
      <c r="CX114" s="4">
        <f>(CV114/R114)*100</f>
        <v>0</v>
      </c>
      <c r="CY114" s="4">
        <f>(CV114/Y114)*100</f>
        <v>0</v>
      </c>
      <c r="CZ114" s="4" t="s">
        <v>57</v>
      </c>
      <c r="DA114" s="4"/>
      <c r="DB114" s="4"/>
      <c r="DC114" s="4"/>
      <c r="DD114" s="4"/>
      <c r="DE114" s="4"/>
      <c r="DF114" s="4"/>
      <c r="DG114" s="4">
        <v>7.6345999999999998</v>
      </c>
      <c r="DH114" s="4">
        <v>220000.31997180401</v>
      </c>
      <c r="DI114" s="4">
        <v>7.6809000000000003</v>
      </c>
      <c r="DJ114" s="4">
        <v>3320.51797334404</v>
      </c>
      <c r="DK114" s="4">
        <v>1.50932415633287E-2</v>
      </c>
      <c r="DL114" s="4">
        <v>14.769934094685899</v>
      </c>
      <c r="DM114" s="4">
        <f>IF(DL114&lt;DL$35,"LOW",IF(DL114&gt;DL$36,"HIGH",DL114))</f>
        <v>14.769934094685899</v>
      </c>
      <c r="DN114" s="4">
        <f>(DL114/R114)*100</f>
        <v>36.307094026890333</v>
      </c>
      <c r="DO114" s="4">
        <f>(DL114/Y114)*100</f>
        <v>30.30645229389977</v>
      </c>
      <c r="DP114" s="4" t="s">
        <v>57</v>
      </c>
      <c r="DQ114" s="4"/>
      <c r="DR114" s="4"/>
      <c r="DS114" s="4"/>
      <c r="DT114" s="4"/>
      <c r="DU114" s="4"/>
      <c r="DV114" s="4"/>
      <c r="DW114" s="4">
        <v>7.6345999999999998</v>
      </c>
      <c r="DX114" s="4">
        <v>220000.31997180401</v>
      </c>
      <c r="DY114" s="4">
        <v>8.5233666666666696</v>
      </c>
      <c r="DZ114" s="4">
        <v>3914.6283187549798</v>
      </c>
      <c r="EA114" s="4">
        <v>1.7793739205728E-2</v>
      </c>
      <c r="EB114" s="4">
        <v>15.5524055614241</v>
      </c>
      <c r="EC114" s="4">
        <f>IF(EB114&lt;EB$35,"LOW",IF(EB114&gt;EB$36,"HIGH",EB114))</f>
        <v>15.5524055614241</v>
      </c>
      <c r="ED114" s="4">
        <f>(EB114/Y114)*100</f>
        <v>31.912006795769294</v>
      </c>
      <c r="EE114" s="4" t="s">
        <v>57</v>
      </c>
      <c r="EF114" s="4"/>
      <c r="EG114" s="4"/>
      <c r="EH114" s="4"/>
      <c r="EI114" s="4"/>
      <c r="EJ114" s="4"/>
      <c r="EK114" s="4"/>
      <c r="EL114" s="4">
        <v>7.6345999999999998</v>
      </c>
      <c r="EM114" s="4">
        <v>220000.31997180401</v>
      </c>
      <c r="EN114" s="4">
        <v>8.7501833333333305</v>
      </c>
      <c r="EO114" s="4">
        <v>120.551500000001</v>
      </c>
      <c r="EP114" s="4">
        <v>3.2881271864029701E-4</v>
      </c>
      <c r="EQ114" s="4">
        <v>132.18155291453601</v>
      </c>
      <c r="ER114" s="4" t="str">
        <f>IF(EQ114&lt;EQ$35,"LOW",IF(EQ114&gt;EQ$36,"HIGH",EQ114))</f>
        <v>LOW</v>
      </c>
      <c r="ES114" s="4">
        <f>(EQ114/Y114)*100</f>
        <v>271.22354790867234</v>
      </c>
      <c r="ET114" s="4" t="s">
        <v>57</v>
      </c>
      <c r="EU114" s="4"/>
      <c r="EV114" s="4"/>
      <c r="EW114" s="4"/>
      <c r="EX114" s="4"/>
      <c r="EY114" s="4"/>
      <c r="EZ114" s="4"/>
      <c r="FA114" s="4">
        <v>10.0189166666667</v>
      </c>
      <c r="FB114" s="4">
        <v>366626.63323518803</v>
      </c>
      <c r="FC114" s="4">
        <v>9.8475166666666691</v>
      </c>
      <c r="FD114" s="4">
        <v>1497.53723057563</v>
      </c>
      <c r="FE114" s="4">
        <v>4.0846384163666797E-3</v>
      </c>
      <c r="FF114" s="4">
        <v>110.72752512346599</v>
      </c>
      <c r="FG114" s="4">
        <f>IF(FF114&lt;FF$35,"LOW",IF(FF114&gt;FF$36,"HIGH",FF114))</f>
        <v>110.72752512346599</v>
      </c>
      <c r="FH114" s="4">
        <f>(FF114/Y114)*100</f>
        <v>227.2019926604334</v>
      </c>
      <c r="FI114" s="4" t="s">
        <v>57</v>
      </c>
      <c r="FJ114" s="4"/>
      <c r="FK114" s="4"/>
      <c r="FL114" s="4"/>
      <c r="FM114" s="4"/>
      <c r="FN114" s="4"/>
      <c r="FO114" s="4"/>
      <c r="FP114" s="4">
        <v>10.0189166666667</v>
      </c>
      <c r="FQ114" s="4">
        <v>366626.63323518803</v>
      </c>
      <c r="FR114" s="4">
        <v>10.051349999999999</v>
      </c>
      <c r="FS114" s="4">
        <v>21189.164097554702</v>
      </c>
      <c r="FT114" s="4">
        <v>5.7794939529016702E-2</v>
      </c>
      <c r="FU114" s="4">
        <v>55.829450858285497</v>
      </c>
      <c r="FV114" s="4">
        <f>IF(FU114&lt;FU$35,"LOW",IF(FU114&gt;FU$36,"HIGH",FU114))</f>
        <v>55.829450858285497</v>
      </c>
      <c r="FW114" s="4">
        <f>(FU114/Y114)*100</f>
        <v>114.55654291917364</v>
      </c>
      <c r="FX114" s="4" t="s">
        <v>57</v>
      </c>
      <c r="FY114" s="4"/>
      <c r="FZ114" s="4"/>
      <c r="GA114" s="4"/>
      <c r="GB114" s="4"/>
      <c r="GC114" s="4"/>
      <c r="GD114" s="4"/>
      <c r="GE114" s="4">
        <v>10.0189166666667</v>
      </c>
      <c r="GF114" s="4">
        <v>366626.63323518803</v>
      </c>
      <c r="GG114" s="4">
        <v>10.1393666666667</v>
      </c>
      <c r="GH114" s="4">
        <v>861.97172695213396</v>
      </c>
      <c r="GI114" s="4">
        <v>2.3510886793627599E-3</v>
      </c>
      <c r="GJ114" s="4">
        <v>3.6079390582334399</v>
      </c>
      <c r="GK114" s="4" t="str">
        <f>IF(GJ114&lt;GJ$35,"LOW",IF(GJ114&gt;GJ$36,"HIGH",GJ114))</f>
        <v>LOW</v>
      </c>
      <c r="GL114" s="4">
        <f>(GJ114/Y114)*100</f>
        <v>7.4031361444591974</v>
      </c>
      <c r="GM114" s="4" t="s">
        <v>57</v>
      </c>
      <c r="GN114" s="4"/>
      <c r="GO114" s="4"/>
      <c r="GP114" s="4"/>
      <c r="GQ114" s="4"/>
      <c r="GR114" s="4"/>
      <c r="GS114" s="4"/>
      <c r="GT114" s="4">
        <v>10.0189166666667</v>
      </c>
      <c r="GU114" s="4">
        <v>366626.63323518803</v>
      </c>
      <c r="GV114" s="4">
        <v>11.978533333333299</v>
      </c>
      <c r="GW114" s="4">
        <v>1144.0726268072301</v>
      </c>
      <c r="GX114" s="4">
        <v>3.1591562055545402E-3</v>
      </c>
      <c r="GY114" s="4">
        <v>2.2584345721611401</v>
      </c>
      <c r="GZ114" s="4">
        <f>IF(GY114&lt;GY$35,"LOW",IF(GY114&gt;GY$36,"HIGH",GY114))</f>
        <v>2.2584345721611401</v>
      </c>
      <c r="HA114" s="4">
        <f>(GY114/AF114)*100</f>
        <v>4.4813657022711046</v>
      </c>
      <c r="HB114" s="4" t="s">
        <v>57</v>
      </c>
      <c r="HC114" s="4"/>
      <c r="HD114" s="4"/>
      <c r="HE114" s="4"/>
      <c r="HF114" s="4"/>
      <c r="HG114" s="4"/>
      <c r="HH114" s="4"/>
      <c r="HI114" s="4">
        <v>14.432733333333299</v>
      </c>
      <c r="HJ114" s="4">
        <v>362145.00086943601</v>
      </c>
      <c r="HK114" s="4">
        <v>12.3259833333333</v>
      </c>
      <c r="HL114" s="4">
        <v>982.98349999999402</v>
      </c>
      <c r="HM114" s="4">
        <v>2.7143367922794798E-3</v>
      </c>
      <c r="HN114" s="4">
        <v>3.5047988797601999</v>
      </c>
      <c r="HO114" s="4" t="str">
        <f>IF(HN114&lt;HN$35,"LOW",IF(HN114&gt;HN$36,"HIGH",HN114))</f>
        <v>LOW</v>
      </c>
      <c r="HP114" s="4">
        <f>(HN114/AF114)*100</f>
        <v>6.9545010011451875</v>
      </c>
      <c r="HQ114" s="4" t="s">
        <v>57</v>
      </c>
      <c r="HR114" s="4"/>
      <c r="HS114" s="4"/>
      <c r="HT114" s="4"/>
      <c r="HU114" s="4"/>
      <c r="HV114" s="4"/>
      <c r="HW114" s="4"/>
      <c r="HX114" s="4">
        <v>14.432733333333299</v>
      </c>
      <c r="HY114" s="4">
        <v>362145.00086943601</v>
      </c>
      <c r="HZ114" s="4" t="s">
        <v>57</v>
      </c>
      <c r="IA114" s="4" t="s">
        <v>57</v>
      </c>
      <c r="IB114" s="4" t="s">
        <v>57</v>
      </c>
      <c r="IC114" s="4" t="s">
        <v>57</v>
      </c>
      <c r="ID114" s="4" t="s">
        <v>57</v>
      </c>
      <c r="IE114" s="4" t="s">
        <v>57</v>
      </c>
      <c r="IF114" s="4">
        <v>10.0189166666667</v>
      </c>
      <c r="IG114" s="4">
        <v>366626.63323518803</v>
      </c>
      <c r="IH114" s="4">
        <v>14.42895</v>
      </c>
      <c r="II114" s="4">
        <v>1148.72862465816</v>
      </c>
      <c r="IJ114" s="4">
        <v>3.1720129282477899E-3</v>
      </c>
      <c r="IK114" s="4">
        <v>0.237361685176428</v>
      </c>
      <c r="IL114" s="4" t="str">
        <f>IF(IK114&lt;IK$35,"LOW",IF(IK114&gt;IK$36,"HIGH",IK114))</f>
        <v>LOW</v>
      </c>
      <c r="IM114" s="4">
        <f>(IK114/AT114)*100</f>
        <v>0.45229248859534488</v>
      </c>
      <c r="IN114" s="4" t="s">
        <v>57</v>
      </c>
      <c r="IO114" s="4"/>
      <c r="IP114" s="4"/>
      <c r="IQ114" s="4"/>
      <c r="IR114" s="4"/>
      <c r="IS114" s="4"/>
      <c r="IT114" s="4"/>
      <c r="IU114" s="4">
        <v>14.432733333333299</v>
      </c>
      <c r="IV114" s="4">
        <v>362145.00086943601</v>
      </c>
      <c r="IW114" s="4">
        <v>14.4704333333333</v>
      </c>
      <c r="IX114" s="4">
        <v>375.14932710843101</v>
      </c>
      <c r="IY114" s="4">
        <v>1.0359091695530101E-3</v>
      </c>
      <c r="IZ114" s="4">
        <v>0</v>
      </c>
      <c r="JA114" s="4" t="str">
        <f>IF(IZ114&lt;IZ$35,"LOW",IF(IZ114&gt;IZ$36,"HIGH",IZ114))</f>
        <v>LOW</v>
      </c>
      <c r="JB114" s="4">
        <f>(IZ114/AT114)*100</f>
        <v>0</v>
      </c>
      <c r="JC114" s="4" t="s">
        <v>57</v>
      </c>
      <c r="JD114" s="4"/>
      <c r="JE114" s="4"/>
      <c r="JF114" s="4"/>
      <c r="JG114" s="4"/>
      <c r="JH114" s="4"/>
      <c r="JI114" s="4"/>
      <c r="JJ114" s="4">
        <v>14.432733333333299</v>
      </c>
      <c r="JK114" s="4">
        <v>362145.00086943601</v>
      </c>
      <c r="JL114" s="4">
        <v>16.491516666666701</v>
      </c>
      <c r="JM114" s="4">
        <v>537.44356000001198</v>
      </c>
      <c r="JN114" s="4">
        <v>1.5983382972268199E-3</v>
      </c>
      <c r="JO114" s="4">
        <v>0.35171104210549498</v>
      </c>
      <c r="JP114" s="4" t="str">
        <f>IF(JO114&lt;JO$35,"LOW",IF(JO114&gt;JO$36,"HIGH",JO114))</f>
        <v>LOW</v>
      </c>
      <c r="JQ114" s="4">
        <f>(JO114/AM114)*100</f>
        <v>0.91185562761403693</v>
      </c>
      <c r="JR114" s="4" t="s">
        <v>57</v>
      </c>
      <c r="JS114" s="4"/>
      <c r="JT114" s="4"/>
      <c r="JU114" s="4"/>
      <c r="JV114" s="4"/>
      <c r="JW114" s="4"/>
      <c r="JX114" s="4"/>
      <c r="JY114" s="4">
        <v>17.109916666666699</v>
      </c>
      <c r="JZ114" s="4">
        <v>336251.44372283301</v>
      </c>
      <c r="KA114" s="4">
        <v>17.109916666666699</v>
      </c>
      <c r="KB114" s="4">
        <v>0</v>
      </c>
      <c r="KC114" s="4">
        <v>0</v>
      </c>
      <c r="KD114" s="4">
        <v>0.41588924532450799</v>
      </c>
      <c r="KE114" s="4" t="str">
        <f>IF(KD114&lt;KD$35,"LOW",IF(KD114&gt;KD$36,"HIGH",KD114))</f>
        <v>LOW</v>
      </c>
      <c r="KF114" s="4">
        <f>(KD114/AM114)*100</f>
        <v>1.0782457853556895</v>
      </c>
      <c r="KG114" s="4" t="s">
        <v>57</v>
      </c>
      <c r="KH114" s="4"/>
      <c r="KI114" s="4"/>
      <c r="KJ114" s="4"/>
      <c r="KK114" s="4"/>
      <c r="KL114" s="4"/>
      <c r="KM114" s="4"/>
      <c r="KN114" s="4">
        <v>17.109916666666699</v>
      </c>
      <c r="KO114" s="4">
        <v>336251.44372283301</v>
      </c>
      <c r="KP114" s="4">
        <v>18.9650833333333</v>
      </c>
      <c r="KQ114" s="4">
        <v>0</v>
      </c>
      <c r="KR114" s="4">
        <v>0</v>
      </c>
      <c r="KS114" s="4">
        <v>0</v>
      </c>
      <c r="KT114" s="4" t="str">
        <f>IF(KS114&lt;KS$35,"LOW",IF(KS114&gt;KS$36,"HIGH",KS114))</f>
        <v>LOW</v>
      </c>
      <c r="KU114" s="4">
        <f>(KS114/AM114)*100</f>
        <v>0</v>
      </c>
      <c r="KV114" s="4" t="s">
        <v>57</v>
      </c>
      <c r="KW114" s="4"/>
      <c r="KX114" s="4"/>
      <c r="KY114" s="4"/>
      <c r="KZ114" s="4"/>
      <c r="LA114" s="4"/>
      <c r="LB114" s="4"/>
      <c r="LC114" s="4">
        <v>17.109916666666699</v>
      </c>
      <c r="LD114" s="4">
        <v>336251.44372283301</v>
      </c>
      <c r="LE114" s="4">
        <v>19.376083333333298</v>
      </c>
      <c r="LF114" s="4">
        <v>163.81696153846201</v>
      </c>
      <c r="LG114" s="4">
        <v>4.8718589792433298E-4</v>
      </c>
      <c r="LH114" s="4">
        <v>0</v>
      </c>
      <c r="LI114" s="4" t="str">
        <f>IF(LH114&lt;LH$35,"LOW",IF(LH114&gt;LH$36,"HIGH",LH114))</f>
        <v>LOW</v>
      </c>
      <c r="LJ114" s="4">
        <f>(LH114/AM114)*100</f>
        <v>0</v>
      </c>
      <c r="LK114" s="4" t="s">
        <v>57</v>
      </c>
      <c r="LL114" s="4"/>
      <c r="LM114" s="4"/>
      <c r="LN114" s="4"/>
      <c r="LO114" s="4"/>
      <c r="LP114" s="4"/>
      <c r="LQ114" s="4"/>
      <c r="LR114" s="4">
        <v>17.109916666666699</v>
      </c>
      <c r="LS114" s="4">
        <v>336251.44372283301</v>
      </c>
    </row>
    <row r="115" spans="1:331" x14ac:dyDescent="0.2">
      <c r="A115" s="2"/>
      <c r="B115" s="2"/>
      <c r="C115" s="10" t="s">
        <v>201</v>
      </c>
      <c r="D115" s="2"/>
      <c r="E115" s="2"/>
      <c r="F115" s="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>
        <f>AVERAGE(AZ111,AZ113,AZ114)</f>
        <v>19.500097942044686</v>
      </c>
      <c r="BA115" s="4"/>
      <c r="BB115" s="4">
        <f>AVERAGE(BB111,BB113,BB114)</f>
        <v>57.976669815828906</v>
      </c>
      <c r="BC115" s="4">
        <f>AVERAGE(BC111,BC113,BC114)</f>
        <v>38.846541922720874</v>
      </c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>
        <f>AVERAGE(BP111,BP113,BP114)</f>
        <v>15.30525822046431</v>
      </c>
      <c r="BQ115" s="4"/>
      <c r="BR115" s="4">
        <f>AVERAGE(BR111,BR113,BR114)</f>
        <v>44.639781094586205</v>
      </c>
      <c r="BS115" s="4">
        <f>AVERAGE(BS111,BS113,BS114)</f>
        <v>30.037372486899315</v>
      </c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>
        <f>AVERAGE(CF111,CF113,CF114)</f>
        <v>10.488029842358666</v>
      </c>
      <c r="CG115" s="4"/>
      <c r="CH115" s="4">
        <f>AVERAGE(CH111,CH113,CH114)</f>
        <v>30.864821400574993</v>
      </c>
      <c r="CI115" s="4">
        <f>AVERAGE(CI111,CI113,CI114)</f>
        <v>21.192968192018238</v>
      </c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>
        <f>AVERAGE(CV111,CV113,CV114)</f>
        <v>0.474365898534925</v>
      </c>
      <c r="CW115" s="4"/>
      <c r="CX115" s="4">
        <f>AVERAGE(CX111,CX113,CX114)</f>
        <v>1.2438836433548355</v>
      </c>
      <c r="CY115" s="4">
        <f>AVERAGE(CY111,CY113,CY114)</f>
        <v>0</v>
      </c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>
        <f>AVERAGE(DL111,DL113,DL114)</f>
        <v>11.545216133817014</v>
      </c>
      <c r="DM115" s="4"/>
      <c r="DN115" s="4">
        <f>AVERAGE(DN111,DN113,DN114)</f>
        <v>32.56340606110394</v>
      </c>
      <c r="DO115" s="4">
        <f>AVERAGE(DO111,DO113,DO114)</f>
        <v>22.412698400869598</v>
      </c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>
        <f>AVERAGE(EB111,EB113,EB114)</f>
        <v>12.037259436526758</v>
      </c>
      <c r="EC115" s="4"/>
      <c r="ED115" s="4">
        <f>AVERAGE(ED111,ED113,ED114)</f>
        <v>23.594980707132294</v>
      </c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>
        <f>AVERAGE(EQ111,EQ113,EQ114)</f>
        <v>155.07766110962186</v>
      </c>
      <c r="ER115" s="4"/>
      <c r="ES115" s="4">
        <f>AVERAGE(ES111,ES113,ES114)</f>
        <v>306.36178611252041</v>
      </c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>
        <f>AVERAGE(FF111,FF113,FF114)</f>
        <v>80.871744129759563</v>
      </c>
      <c r="FG115" s="4"/>
      <c r="FH115" s="4">
        <f>AVERAGE(FH111,FH113,FH114)</f>
        <v>166.58321204603052</v>
      </c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>
        <f>AVERAGE(FU111,FU113,FU114)</f>
        <v>48.641250112014767</v>
      </c>
      <c r="FV115" s="4"/>
      <c r="FW115" s="4">
        <f>AVERAGE(FW111,FW113,FW114)</f>
        <v>95.97233659069714</v>
      </c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>
        <f>AVERAGE(GJ111,GJ113,GJ114)</f>
        <v>3.0143480098639164</v>
      </c>
      <c r="GK115" s="4"/>
      <c r="GL115" s="4">
        <f>AVERAGE(GL111,GL113,GL114)</f>
        <v>6.063985376485733</v>
      </c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>
        <f>AVERAGE(GY111,GY113,GY114)</f>
        <v>1.7634981702642716</v>
      </c>
      <c r="GZ115" s="4"/>
      <c r="HA115" s="4">
        <f>AVERAGE(HA111,HA113,HA114)</f>
        <v>3.3334545281428838</v>
      </c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>
        <f>AVERAGE(HN111,HN113,HN114)</f>
        <v>3.1394620979823133</v>
      </c>
      <c r="HO115" s="4"/>
      <c r="HP115" s="4">
        <f>AVERAGE(HP111,HP113,HP114)</f>
        <v>6.0729344299912995</v>
      </c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>
        <f>AVERAGE(IK111,IK113,IK114)</f>
        <v>0.15872979416182675</v>
      </c>
      <c r="IL115" s="4"/>
      <c r="IM115" s="4">
        <f>AVERAGE(IM111,IM113,IM114)</f>
        <v>0.25637587654823402</v>
      </c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>
        <f>AVERAGE(IZ111,IZ113,IZ114)</f>
        <v>0</v>
      </c>
      <c r="JA115" s="4"/>
      <c r="JB115" s="4">
        <f>AVERAGE(JB111,JB113,JB114)</f>
        <v>0</v>
      </c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>
        <f>AVERAGE(JO111,JO113,JO114)</f>
        <v>0.30338099745604014</v>
      </c>
      <c r="JP115" s="4"/>
      <c r="JQ115" s="4">
        <f>AVERAGE(JQ111,JQ113,JQ114)</f>
        <v>0.70645140867431266</v>
      </c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>
        <f>AVERAGE(KD111,KD113,KD114)</f>
        <v>0.41588924532450799</v>
      </c>
      <c r="KE115" s="4"/>
      <c r="KF115" s="4">
        <f>AVERAGE(KF111,KF113,KF114)</f>
        <v>0.94978482158109345</v>
      </c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>
        <f>AVERAGE(KS111,KS113,KS114)</f>
        <v>0</v>
      </c>
      <c r="KT115" s="4"/>
      <c r="KU115" s="4">
        <f>AVERAGE(KU111,KU113,KU114)</f>
        <v>0</v>
      </c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>
        <f>AVERAGE(LH111,LH113,LH114)</f>
        <v>0</v>
      </c>
      <c r="LI115" s="4"/>
      <c r="LJ115" s="4">
        <f>AVERAGE(LJ111,LJ113,LJ114)</f>
        <v>0</v>
      </c>
      <c r="LK115" s="4"/>
      <c r="LL115" s="4"/>
      <c r="LM115" s="4"/>
      <c r="LN115" s="4"/>
      <c r="LO115" s="4"/>
      <c r="LP115" s="4"/>
      <c r="LQ115" s="4"/>
      <c r="LR115" s="4"/>
      <c r="LS115" s="4"/>
    </row>
    <row r="116" spans="1:331" x14ac:dyDescent="0.2">
      <c r="A116" s="2"/>
      <c r="B116" s="2"/>
      <c r="C116" s="10" t="s">
        <v>202</v>
      </c>
      <c r="D116" s="2"/>
      <c r="E116" s="2"/>
      <c r="F116" s="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>
        <f>_xlfn.STDEV.P(AZ111,AZ113,AZ114)</f>
        <v>4.3530932883182771</v>
      </c>
      <c r="BA116" s="4"/>
      <c r="BB116" s="4">
        <f>_xlfn.STDEV.P(BB111,BB113,BB114)</f>
        <v>4.9560505881036159</v>
      </c>
      <c r="BC116" s="4">
        <f>_xlfn.STDEV.P(BC111,BC113,BC114)</f>
        <v>2.6643444157329923</v>
      </c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>
        <f>_xlfn.STDEV.P(BP111,BP113,BP114)</f>
        <v>4.3094658879362253</v>
      </c>
      <c r="BQ116" s="4"/>
      <c r="BR116" s="4">
        <f>_xlfn.STDEV.P(BR111,BR113,BR114)</f>
        <v>4.013266182854915</v>
      </c>
      <c r="BS116" s="4">
        <f>_xlfn.STDEV.P(BS111,BS113,BS114)</f>
        <v>4.9178540103902844</v>
      </c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>
        <f>_xlfn.STDEV.P(CF111,CF113,CF114)</f>
        <v>2.6056548054339035</v>
      </c>
      <c r="CG116" s="4"/>
      <c r="CH116" s="4">
        <f>_xlfn.STDEV.P(CH111,CH113,CH114)</f>
        <v>1.8729471402161302</v>
      </c>
      <c r="CI116" s="4">
        <f>_xlfn.STDEV.P(CI111,CI113,CI114)</f>
        <v>2.7926878212241997</v>
      </c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>
        <f>_xlfn.STDEV.P(CV111,CV113,CV114)</f>
        <v>0.67085468723539043</v>
      </c>
      <c r="CW116" s="4"/>
      <c r="CX116" s="4">
        <f>_xlfn.STDEV.P(CX111,CX113,CX114)</f>
        <v>1.7591171184464665</v>
      </c>
      <c r="CY116" s="4">
        <f>_xlfn.STDEV.P(CY111,CY113,CY114)</f>
        <v>0</v>
      </c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>
        <f>_xlfn.STDEV.P(DL111,DL113,DL114)</f>
        <v>4.3323791499741136</v>
      </c>
      <c r="DM116" s="4"/>
      <c r="DN116" s="4">
        <f>_xlfn.STDEV.P(DN111,DN113,DN114)</f>
        <v>5.9840762249579349</v>
      </c>
      <c r="DO116" s="4">
        <f>_xlfn.STDEV.P(DO111,DO113,DO114)</f>
        <v>7.8937538930301763</v>
      </c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>
        <f>_xlfn.STDEV.P(EB111,EB113,EB114)</f>
        <v>4.1556069752316507</v>
      </c>
      <c r="EC116" s="4"/>
      <c r="ED116" s="4">
        <f>_xlfn.STDEV.P(ED111,ED113,ED114)</f>
        <v>6.3184666809848267</v>
      </c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>
        <f>_xlfn.STDEV.P(EQ111,EQ113,EQ114)</f>
        <v>43.520943729462083</v>
      </c>
      <c r="ER116" s="4"/>
      <c r="ES116" s="4">
        <f>_xlfn.STDEV.P(ES111,ES113,ES114)</f>
        <v>26.271159675073825</v>
      </c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>
        <f>_xlfn.STDEV.P(FF111,FF113,FF114)</f>
        <v>30.158796237374407</v>
      </c>
      <c r="FG116" s="4"/>
      <c r="FH116" s="4">
        <f>_xlfn.STDEV.P(FH111,FH113,FH114)</f>
        <v>60.618780614402858</v>
      </c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>
        <f>_xlfn.STDEV.P(FU111,FU113,FU114)</f>
        <v>13.460213905378977</v>
      </c>
      <c r="FV116" s="4"/>
      <c r="FW116" s="4">
        <f>_xlfn.STDEV.P(FW111,FW113,FW114)</f>
        <v>14.303418493985712</v>
      </c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>
        <f>_xlfn.STDEV.P(GJ111,GJ113,GJ114)</f>
        <v>0.66407312512596561</v>
      </c>
      <c r="GK116" s="4"/>
      <c r="GL116" s="4">
        <f>_xlfn.STDEV.P(GL111,GL113,GL114)</f>
        <v>0.96031610276569157</v>
      </c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>
        <f>_xlfn.STDEV.P(GY111,GY113,GY114)</f>
        <v>0.49217191612054084</v>
      </c>
      <c r="GZ116" s="4"/>
      <c r="HA116" s="4">
        <f>_xlfn.STDEV.P(HA111,HA113,HA114)</f>
        <v>0.82568877186508927</v>
      </c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>
        <f>_xlfn.STDEV.P(HN111,HN113,HN114)</f>
        <v>0.31961099731205395</v>
      </c>
      <c r="HO116" s="4"/>
      <c r="HP116" s="4">
        <f>_xlfn.STDEV.P(HP111,HP113,HP114)</f>
        <v>0.89891784875980751</v>
      </c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>
        <f>_xlfn.STDEV.P(IK111,IK113,IK114)</f>
        <v>9.6099758906826246E-2</v>
      </c>
      <c r="IL116" s="4"/>
      <c r="IM116" s="4">
        <f>_xlfn.STDEV.P(IM111,IM113,IM114)</f>
        <v>0.16682385268920633</v>
      </c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>
        <f>_xlfn.STDEV.P(IZ111,IZ113,IZ114)</f>
        <v>0</v>
      </c>
      <c r="JA116" s="4"/>
      <c r="JB116" s="4">
        <f>_xlfn.STDEV.P(JB111,JB113,JB114)</f>
        <v>0</v>
      </c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>
        <f>_xlfn.STDEV.P(JO111,JO113,JO114)</f>
        <v>3.8622587897512627E-2</v>
      </c>
      <c r="JP116" s="4"/>
      <c r="JQ116" s="4">
        <f>_xlfn.STDEV.P(JQ111,JQ113,JQ114)</f>
        <v>0.19793457888773752</v>
      </c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>
        <f>_xlfn.STDEV.P(KD111,KD113,KD114)</f>
        <v>0</v>
      </c>
      <c r="KE116" s="4"/>
      <c r="KF116" s="4">
        <f>_xlfn.STDEV.P(KF111,KF113,KF114)</f>
        <v>0.16952152320068506</v>
      </c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>
        <f>_xlfn.STDEV.P(KS111,KS113,KS114)</f>
        <v>0</v>
      </c>
      <c r="KT116" s="4"/>
      <c r="KU116" s="4">
        <f>_xlfn.STDEV.P(KU111,KU113,KU114)</f>
        <v>0</v>
      </c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>
        <f>_xlfn.STDEV.P(LH111,LH113,LH114)</f>
        <v>0</v>
      </c>
      <c r="LI116" s="4"/>
      <c r="LJ116" s="4">
        <f>_xlfn.STDEV.P(LJ111,LJ113,LJ114)</f>
        <v>0</v>
      </c>
      <c r="LK116" s="4"/>
      <c r="LL116" s="4"/>
      <c r="LM116" s="4"/>
      <c r="LN116" s="4"/>
      <c r="LO116" s="4"/>
      <c r="LP116" s="4"/>
      <c r="LQ116" s="4"/>
      <c r="LR116" s="4"/>
      <c r="LS116" s="4"/>
    </row>
    <row r="117" spans="1:331" x14ac:dyDescent="0.2">
      <c r="A117" s="2"/>
      <c r="B117" s="2"/>
      <c r="C117" s="10" t="s">
        <v>203</v>
      </c>
      <c r="D117" s="2"/>
      <c r="E117" s="2"/>
      <c r="F117" s="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>
        <f>(AZ116/AZ115)*100</f>
        <v>22.323443201443904</v>
      </c>
      <c r="BA117" s="4"/>
      <c r="BB117" s="4">
        <f>(BB116/BB115)*100</f>
        <v>8.5483533356558965</v>
      </c>
      <c r="BC117" s="4">
        <f>(BC116/BC115)*100</f>
        <v>6.8586398785078204</v>
      </c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>
        <f>(BP116/BP115)*100</f>
        <v>28.156766948068459</v>
      </c>
      <c r="BQ117" s="4"/>
      <c r="BR117" s="4">
        <f>(BR116/BR115)*100</f>
        <v>8.9903357150235514</v>
      </c>
      <c r="BS117" s="4">
        <f>(BS116/BS115)*100</f>
        <v>16.372450727956274</v>
      </c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>
        <f>(CF116/CF115)*100</f>
        <v>24.844082679001176</v>
      </c>
      <c r="CG117" s="4"/>
      <c r="CH117" s="4">
        <f>(CH116/CH115)*100</f>
        <v>6.0682260749489982</v>
      </c>
      <c r="CI117" s="4">
        <f>(CI116/CI115)*100</f>
        <v>13.177426568667197</v>
      </c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>
        <f>(CV116/CV115)*100</f>
        <v>141.42135623730951</v>
      </c>
      <c r="CW117" s="4"/>
      <c r="CX117" s="4">
        <f>(CX116/CX115)*100</f>
        <v>141.42135623730951</v>
      </c>
      <c r="CY117" s="4" t="e">
        <f>(CY116/CY115)*100</f>
        <v>#DIV/0!</v>
      </c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>
        <f>(DL116/DL115)*100</f>
        <v>37.525318710008129</v>
      </c>
      <c r="DM117" s="4"/>
      <c r="DN117" s="4">
        <f>(DN116/DN115)*100</f>
        <v>18.376690121816658</v>
      </c>
      <c r="DO117" s="4">
        <f>(DO116/DO115)*100</f>
        <v>35.220006765110909</v>
      </c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>
        <f>(EB116/EB115)*100</f>
        <v>34.522866248288764</v>
      </c>
      <c r="EC117" s="4"/>
      <c r="ED117" s="4">
        <f>(ED116/ED115)*100</f>
        <v>26.778859281181273</v>
      </c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>
        <f>(EQ116/EQ115)*100</f>
        <v>28.06396705886468</v>
      </c>
      <c r="ER117" s="4"/>
      <c r="ES117" s="4">
        <f>(ES116/ES115)*100</f>
        <v>8.5752077660968347</v>
      </c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>
        <f>(FF116/FF115)*100</f>
        <v>37.292130350229989</v>
      </c>
      <c r="FG117" s="4"/>
      <c r="FH117" s="4">
        <f>(FH116/FH115)*100</f>
        <v>36.389489594937444</v>
      </c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>
        <f>(FU116/FU115)*100</f>
        <v>27.672425923227244</v>
      </c>
      <c r="FV117" s="4"/>
      <c r="FW117" s="4">
        <f>(FW116/FW115)*100</f>
        <v>14.903688919221523</v>
      </c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>
        <f>(GJ116/GJ115)*100</f>
        <v>22.03040667344662</v>
      </c>
      <c r="GK117" s="4"/>
      <c r="GL117" s="4">
        <f>(GL116/GL115)*100</f>
        <v>15.836385531032141</v>
      </c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>
        <f>(GY116/GY115)*100</f>
        <v>27.908841892746945</v>
      </c>
      <c r="GZ117" s="4"/>
      <c r="HA117" s="4">
        <f>(HA116/HA115)*100</f>
        <v>24.769762565955642</v>
      </c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>
        <f>(HN116/HN115)*100</f>
        <v>10.180438155869545</v>
      </c>
      <c r="HO117" s="4"/>
      <c r="HP117" s="4">
        <f>(HP116/HP115)*100</f>
        <v>14.802034487981377</v>
      </c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>
        <f>(IK116/IK115)*100</f>
        <v>60.542987165252349</v>
      </c>
      <c r="IL117" s="4"/>
      <c r="IM117" s="4">
        <f>(IM116/IM115)*100</f>
        <v>65.07002723316694</v>
      </c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 t="e">
        <f>(IZ116/IZ115)*100</f>
        <v>#DIV/0!</v>
      </c>
      <c r="JA117" s="4"/>
      <c r="JB117" s="4" t="e">
        <f>(JB116/JB115)*100</f>
        <v>#DIV/0!</v>
      </c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>
        <f>(JO116/JO115)*100</f>
        <v>12.730720849814938</v>
      </c>
      <c r="JP117" s="4"/>
      <c r="JQ117" s="4">
        <f>(JQ116/JQ115)*100</f>
        <v>28.018144837331487</v>
      </c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>
        <f>(KD116/KD115)*100</f>
        <v>0</v>
      </c>
      <c r="KE117" s="4"/>
      <c r="KF117" s="4">
        <f>(KF116/KF115)*100</f>
        <v>17.848413593142599</v>
      </c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 t="e">
        <f>(KS116/KS115)*100</f>
        <v>#DIV/0!</v>
      </c>
      <c r="KT117" s="4"/>
      <c r="KU117" s="4" t="e">
        <f>(KU116/KU115)*100</f>
        <v>#DIV/0!</v>
      </c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 t="e">
        <f>(LH116/LH115)*100</f>
        <v>#DIV/0!</v>
      </c>
      <c r="LI117" s="4"/>
      <c r="LJ117" s="4" t="e">
        <f>(LJ116/LJ115)*100</f>
        <v>#DIV/0!</v>
      </c>
      <c r="LK117" s="4"/>
      <c r="LL117" s="4"/>
      <c r="LM117" s="4"/>
      <c r="LN117" s="4"/>
      <c r="LO117" s="4"/>
      <c r="LP117" s="4"/>
      <c r="LQ117" s="4"/>
      <c r="LR117" s="4"/>
      <c r="LS117" s="4"/>
    </row>
    <row r="118" spans="1:331" x14ac:dyDescent="0.2">
      <c r="A118" s="2"/>
      <c r="B118" s="2"/>
      <c r="C118" s="2"/>
      <c r="D118" s="2"/>
      <c r="E118" s="2"/>
      <c r="F118" s="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</row>
    <row r="119" spans="1:331" x14ac:dyDescent="0.2">
      <c r="A119" s="2"/>
      <c r="B119" s="2"/>
      <c r="C119" s="2"/>
      <c r="D119" s="2"/>
      <c r="E119" s="2"/>
      <c r="F119" s="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</row>
    <row r="120" spans="1:331" x14ac:dyDescent="0.2">
      <c r="A120" s="2"/>
      <c r="B120" s="2"/>
      <c r="C120" s="2" t="s">
        <v>71</v>
      </c>
      <c r="D120" s="2" t="s">
        <v>151</v>
      </c>
      <c r="E120" s="2" t="s">
        <v>106</v>
      </c>
      <c r="F120" s="2" t="s">
        <v>57</v>
      </c>
      <c r="G120" s="4">
        <v>3.9805333333333301</v>
      </c>
      <c r="H120" s="4">
        <v>5058.2704607789601</v>
      </c>
      <c r="I120" s="4">
        <v>9.6586381928331199E-3</v>
      </c>
      <c r="J120" s="4">
        <f>(I120/I$136)*100</f>
        <v>12.090337471334399</v>
      </c>
      <c r="K120" s="4">
        <f>(I120/I$143)*100</f>
        <v>12.252900264912418</v>
      </c>
      <c r="L120" s="4">
        <v>4.9359999999999999</v>
      </c>
      <c r="M120" s="4">
        <v>523704.31108313898</v>
      </c>
      <c r="N120" s="4">
        <v>6.63493333333333</v>
      </c>
      <c r="O120" s="4">
        <v>16793.465000000098</v>
      </c>
      <c r="P120" s="4">
        <v>4.1502199943771002E-2</v>
      </c>
      <c r="Q120" s="4">
        <f>(P120/P$136)*100</f>
        <v>6.7604015836493767</v>
      </c>
      <c r="R120" s="4">
        <f>(P120/P$143)*100</f>
        <v>7.2091849224363225</v>
      </c>
      <c r="S120" s="4">
        <v>10.028366666666701</v>
      </c>
      <c r="T120" s="4">
        <v>404640.35696306702</v>
      </c>
      <c r="U120" s="4">
        <v>10.121033333333299</v>
      </c>
      <c r="V120" s="4">
        <v>30508.3148161795</v>
      </c>
      <c r="W120" s="4">
        <v>7.5396124709735904E-2</v>
      </c>
      <c r="X120" s="4">
        <f>(W120/W$136)*100</f>
        <v>12.519966148350893</v>
      </c>
      <c r="Y120" s="4">
        <f>(W120/W$143)*100</f>
        <v>13.162918696853456</v>
      </c>
      <c r="Z120" s="4">
        <v>10.028366666666701</v>
      </c>
      <c r="AA120" s="4">
        <v>404640.35696306702</v>
      </c>
      <c r="AB120" s="4">
        <v>12.307650000000001</v>
      </c>
      <c r="AC120" s="4">
        <v>59274.904999999599</v>
      </c>
      <c r="AD120" s="4">
        <v>0.14648787245264799</v>
      </c>
      <c r="AE120" s="4">
        <f>(AD120/AD$136)*100</f>
        <v>23.535239178643963</v>
      </c>
      <c r="AF120" s="4">
        <f>(AD120/AD$143)*100</f>
        <v>25.432042463066608</v>
      </c>
      <c r="AG120" s="4">
        <v>10.028366666666701</v>
      </c>
      <c r="AH120" s="4">
        <v>404640.35696306702</v>
      </c>
      <c r="AI120" s="4">
        <v>12.7021833333333</v>
      </c>
      <c r="AJ120" s="4">
        <v>48716.680944351203</v>
      </c>
      <c r="AK120" s="4">
        <v>0.110396882113658</v>
      </c>
      <c r="AL120" s="4">
        <f>(AK120/AK$136)*100</f>
        <v>19.560188828697978</v>
      </c>
      <c r="AM120" s="4">
        <f>(AK120/AK$143)*100</f>
        <v>20.500344776360123</v>
      </c>
      <c r="AN120" s="4">
        <v>14.440466666666699</v>
      </c>
      <c r="AO120" s="4">
        <v>441286.74661477603</v>
      </c>
      <c r="AP120" s="4">
        <v>14.383900000000001</v>
      </c>
      <c r="AQ120" s="4">
        <v>46714.0136956934</v>
      </c>
      <c r="AR120" s="4">
        <v>0.105858637391783</v>
      </c>
      <c r="AS120" s="4">
        <f>(AR120/AR$136)*100</f>
        <v>20.082096817331507</v>
      </c>
      <c r="AT120" s="4">
        <f>(AR120/AR$143)*100</f>
        <v>22.540478578185645</v>
      </c>
      <c r="AU120" s="4">
        <v>14.440466666666699</v>
      </c>
      <c r="AV120" s="4">
        <v>441286.74661477603</v>
      </c>
      <c r="AW120" s="4">
        <v>4.9632333333333296</v>
      </c>
      <c r="AX120" s="4">
        <v>539.919999999997</v>
      </c>
      <c r="AY120" s="4">
        <v>1.0309634436335301E-3</v>
      </c>
      <c r="AZ120" s="4">
        <v>0</v>
      </c>
      <c r="BA120" s="4" t="str">
        <f>IF(AZ120&lt;AZ$35,"LOW",IF(AZ120&gt;AZ$36,"HIGH",AZ120))</f>
        <v>LOW</v>
      </c>
      <c r="BB120" s="4">
        <f>(AZ120/R120)*100</f>
        <v>0</v>
      </c>
      <c r="BC120" s="4">
        <f>(AZ120/Y120)*100</f>
        <v>0</v>
      </c>
      <c r="BD120" s="4" t="s">
        <v>57</v>
      </c>
      <c r="BE120" s="4"/>
      <c r="BF120" s="4"/>
      <c r="BG120" s="4"/>
      <c r="BH120" s="4"/>
      <c r="BI120" s="4"/>
      <c r="BJ120" s="4"/>
      <c r="BK120" s="4">
        <v>4.9359999999999999</v>
      </c>
      <c r="BL120" s="4">
        <v>523704.31108313898</v>
      </c>
      <c r="BM120" s="4">
        <v>6.0226499999999996</v>
      </c>
      <c r="BN120" s="4">
        <v>220.80392714304</v>
      </c>
      <c r="BO120" s="4">
        <v>4.2161945676247602E-4</v>
      </c>
      <c r="BP120" s="4">
        <v>0</v>
      </c>
      <c r="BQ120" s="4" t="str">
        <f>IF(BP120&lt;BP$35,"LOW",IF(BP120&gt;BP$36,"HIGH",BP120))</f>
        <v>LOW</v>
      </c>
      <c r="BR120" s="4">
        <f>(BP120/R120)*100</f>
        <v>0</v>
      </c>
      <c r="BS120" s="4">
        <f>(BP120/Y120)*100</f>
        <v>0</v>
      </c>
      <c r="BT120" s="4" t="s">
        <v>57</v>
      </c>
      <c r="BU120" s="4"/>
      <c r="BV120" s="4"/>
      <c r="BW120" s="4"/>
      <c r="BX120" s="4"/>
      <c r="BY120" s="4"/>
      <c r="BZ120" s="4"/>
      <c r="CA120" s="4">
        <v>4.9359999999999999</v>
      </c>
      <c r="CB120" s="4">
        <v>523704.31108313898</v>
      </c>
      <c r="CC120" s="4">
        <v>6.1686833333333304</v>
      </c>
      <c r="CD120" s="4">
        <v>101.384147357632</v>
      </c>
      <c r="CE120" s="4">
        <v>1.9359043874958101E-4</v>
      </c>
      <c r="CF120" s="4">
        <v>0.47987433364285498</v>
      </c>
      <c r="CG120" s="4" t="str">
        <f>IF(CF120&lt;CF$35,"LOW",IF(CF120&gt;CF$36,"HIGH",CF120))</f>
        <v>LOW</v>
      </c>
      <c r="CH120" s="4">
        <f>(CF120/R120)*100</f>
        <v>6.6564298017851771</v>
      </c>
      <c r="CI120" s="4">
        <f>(CF120/Y120)*100</f>
        <v>3.6456529489737486</v>
      </c>
      <c r="CJ120" s="4" t="s">
        <v>57</v>
      </c>
      <c r="CK120" s="4"/>
      <c r="CL120" s="4"/>
      <c r="CM120" s="4"/>
      <c r="CN120" s="4"/>
      <c r="CO120" s="4"/>
      <c r="CP120" s="4"/>
      <c r="CQ120" s="4">
        <v>4.9359999999999999</v>
      </c>
      <c r="CR120" s="4">
        <v>523704.31108313898</v>
      </c>
      <c r="CS120" s="4">
        <v>6.9497166666666699</v>
      </c>
      <c r="CT120" s="4">
        <v>0</v>
      </c>
      <c r="CU120" s="4">
        <v>0</v>
      </c>
      <c r="CV120" s="4">
        <v>0</v>
      </c>
      <c r="CW120" s="4" t="str">
        <f>IF(CV120&lt;CV$35,"LOW",IF(CV120&gt;CV$36,"HIGH",CV120))</f>
        <v>LOW</v>
      </c>
      <c r="CX120" s="4">
        <f>(CV120/R120)*100</f>
        <v>0</v>
      </c>
      <c r="CY120" s="4">
        <f>(CV120/Y120)*100</f>
        <v>0</v>
      </c>
      <c r="CZ120" s="4" t="s">
        <v>57</v>
      </c>
      <c r="DA120" s="4"/>
      <c r="DB120" s="4"/>
      <c r="DC120" s="4"/>
      <c r="DD120" s="4"/>
      <c r="DE120" s="4"/>
      <c r="DF120" s="4"/>
      <c r="DG120" s="4">
        <v>7.64405</v>
      </c>
      <c r="DH120" s="4">
        <v>267251.37034626497</v>
      </c>
      <c r="DI120" s="4">
        <v>7.6996000000000002</v>
      </c>
      <c r="DJ120" s="4">
        <v>117.311097012057</v>
      </c>
      <c r="DK120" s="4">
        <v>4.3895414590414502E-4</v>
      </c>
      <c r="DL120" s="4">
        <v>0</v>
      </c>
      <c r="DM120" s="4" t="str">
        <f>IF(DL120&lt;DL$35,"LOW",IF(DL120&gt;DL$36,"HIGH",DL120))</f>
        <v>LOW</v>
      </c>
      <c r="DN120" s="4">
        <f>(DL120/R120)*100</f>
        <v>0</v>
      </c>
      <c r="DO120" s="4">
        <f>(DL120/Y120)*100</f>
        <v>0</v>
      </c>
      <c r="DP120" s="4" t="s">
        <v>57</v>
      </c>
      <c r="DQ120" s="4"/>
      <c r="DR120" s="4"/>
      <c r="DS120" s="4"/>
      <c r="DT120" s="4"/>
      <c r="DU120" s="4"/>
      <c r="DV120" s="4"/>
      <c r="DW120" s="4">
        <v>7.64405</v>
      </c>
      <c r="DX120" s="4">
        <v>267251.37034626497</v>
      </c>
      <c r="DY120" s="4">
        <v>8.5374333333333308</v>
      </c>
      <c r="DZ120" s="4">
        <v>115.15450000000099</v>
      </c>
      <c r="EA120" s="4">
        <v>4.3088460070681998E-4</v>
      </c>
      <c r="EB120" s="4">
        <v>0</v>
      </c>
      <c r="EC120" s="4" t="str">
        <f>IF(EB120&lt;EB$35,"LOW",IF(EB120&gt;EB$36,"HIGH",EB120))</f>
        <v>LOW</v>
      </c>
      <c r="ED120" s="4">
        <f>(EB120/Y120)*100</f>
        <v>0</v>
      </c>
      <c r="EE120" s="4" t="s">
        <v>57</v>
      </c>
      <c r="EF120" s="4"/>
      <c r="EG120" s="4"/>
      <c r="EH120" s="4"/>
      <c r="EI120" s="4"/>
      <c r="EJ120" s="4"/>
      <c r="EK120" s="4"/>
      <c r="EL120" s="4">
        <v>7.64405</v>
      </c>
      <c r="EM120" s="4">
        <v>267251.37034626497</v>
      </c>
      <c r="EN120" s="4">
        <v>8.7133333333333294</v>
      </c>
      <c r="EO120" s="4">
        <v>0</v>
      </c>
      <c r="EP120" s="4">
        <v>0</v>
      </c>
      <c r="EQ120" s="4">
        <v>0</v>
      </c>
      <c r="ER120" s="4" t="str">
        <f>IF(EQ120&lt;EQ$35,"LOW",IF(EQ120&gt;EQ$36,"HIGH",EQ120))</f>
        <v>LOW</v>
      </c>
      <c r="ES120" s="4">
        <f>(EQ120/Y120)*100</f>
        <v>0</v>
      </c>
      <c r="ET120" s="4" t="s">
        <v>57</v>
      </c>
      <c r="EU120" s="4"/>
      <c r="EV120" s="4"/>
      <c r="EW120" s="4"/>
      <c r="EX120" s="4"/>
      <c r="EY120" s="4"/>
      <c r="EZ120" s="4"/>
      <c r="FA120" s="4">
        <v>10.028366666666701</v>
      </c>
      <c r="FB120" s="4">
        <v>404640.35696306702</v>
      </c>
      <c r="FC120" s="4">
        <v>9.8662333333333301</v>
      </c>
      <c r="FD120" s="4">
        <v>180.128491048641</v>
      </c>
      <c r="FE120" s="4">
        <v>4.45157009055037E-4</v>
      </c>
      <c r="FF120" s="4">
        <v>1.04540760276573</v>
      </c>
      <c r="FG120" s="4" t="str">
        <f>IF(FF120&lt;FF$35,"LOW",IF(FF120&gt;FF$36,"HIGH",FF120))</f>
        <v>LOW</v>
      </c>
      <c r="FH120" s="4">
        <f>(FF120/Y120)*100</f>
        <v>7.9420653340024847</v>
      </c>
      <c r="FI120" s="4" t="s">
        <v>57</v>
      </c>
      <c r="FJ120" s="4"/>
      <c r="FK120" s="4"/>
      <c r="FL120" s="4"/>
      <c r="FM120" s="4"/>
      <c r="FN120" s="4"/>
      <c r="FO120" s="4"/>
      <c r="FP120" s="4">
        <v>10.028366666666701</v>
      </c>
      <c r="FQ120" s="4">
        <v>404640.35696306702</v>
      </c>
      <c r="FR120" s="4">
        <v>10.065433333333299</v>
      </c>
      <c r="FS120" s="4">
        <v>947.92903333333595</v>
      </c>
      <c r="FT120" s="4">
        <v>2.3426458014415398E-3</v>
      </c>
      <c r="FU120" s="4">
        <v>2.5465171634635801</v>
      </c>
      <c r="FV120" s="4" t="str">
        <f>IF(FU120&lt;FU$35,"LOW",IF(FU120&gt;FU$36,"HIGH",FU120))</f>
        <v>LOW</v>
      </c>
      <c r="FW120" s="4">
        <f>(FU120/Y120)*100</f>
        <v>19.346143679154647</v>
      </c>
      <c r="FX120" s="4" t="s">
        <v>57</v>
      </c>
      <c r="FY120" s="4"/>
      <c r="FZ120" s="4"/>
      <c r="GA120" s="4"/>
      <c r="GB120" s="4"/>
      <c r="GC120" s="4"/>
      <c r="GD120" s="4"/>
      <c r="GE120" s="4">
        <v>10.028366666666701</v>
      </c>
      <c r="GF120" s="4">
        <v>404640.35696306702</v>
      </c>
      <c r="GG120" s="4">
        <v>10.148816666666701</v>
      </c>
      <c r="GH120" s="4">
        <v>0</v>
      </c>
      <c r="GI120" s="4">
        <v>0</v>
      </c>
      <c r="GJ120" s="4">
        <v>0.21872089056428501</v>
      </c>
      <c r="GK120" s="4" t="str">
        <f>IF(GJ120&lt;GJ$35,"LOW",IF(GJ120&gt;GJ$36,"HIGH",GJ120))</f>
        <v>LOW</v>
      </c>
      <c r="GL120" s="4">
        <f>(GJ120/Y120)*100</f>
        <v>1.6616443176585856</v>
      </c>
      <c r="GM120" s="4" t="s">
        <v>57</v>
      </c>
      <c r="GN120" s="4"/>
      <c r="GO120" s="4"/>
      <c r="GP120" s="4"/>
      <c r="GQ120" s="4"/>
      <c r="GR120" s="4"/>
      <c r="GS120" s="4"/>
      <c r="GT120" s="4">
        <v>10.028366666666701</v>
      </c>
      <c r="GU120" s="4">
        <v>404640.35696306702</v>
      </c>
      <c r="GV120" s="4">
        <v>11.988</v>
      </c>
      <c r="GW120" s="4">
        <v>327.40620419176901</v>
      </c>
      <c r="GX120" s="4">
        <v>7.4193527610649096E-4</v>
      </c>
      <c r="GY120" s="4">
        <v>0</v>
      </c>
      <c r="GZ120" s="4" t="str">
        <f>IF(GY120&lt;GY$35,"LOW",IF(GY120&gt;GY$36,"HIGH",GY120))</f>
        <v>LOW</v>
      </c>
      <c r="HA120" s="4">
        <f>(GY120/AF120)*100</f>
        <v>0</v>
      </c>
      <c r="HB120" s="4" t="s">
        <v>57</v>
      </c>
      <c r="HC120" s="4"/>
      <c r="HD120" s="4"/>
      <c r="HE120" s="4"/>
      <c r="HF120" s="4"/>
      <c r="HG120" s="4"/>
      <c r="HH120" s="4"/>
      <c r="HI120" s="4">
        <v>14.440466666666699</v>
      </c>
      <c r="HJ120" s="4">
        <v>441286.74661477603</v>
      </c>
      <c r="HK120" s="4">
        <v>12.33545</v>
      </c>
      <c r="HL120" s="4">
        <v>371.25685499671903</v>
      </c>
      <c r="HM120" s="4">
        <v>8.41305246180008E-4</v>
      </c>
      <c r="HN120" s="4">
        <v>1.6551144004840601</v>
      </c>
      <c r="HO120" s="4" t="str">
        <f>IF(HN120&lt;HN$35,"LOW",IF(HN120&gt;HN$36,"HIGH",HN120))</f>
        <v>LOW</v>
      </c>
      <c r="HP120" s="4">
        <f>(HN120/AF120)*100</f>
        <v>6.507988506576619</v>
      </c>
      <c r="HQ120" s="4" t="s">
        <v>57</v>
      </c>
      <c r="HR120" s="4"/>
      <c r="HS120" s="4"/>
      <c r="HT120" s="4"/>
      <c r="HU120" s="4"/>
      <c r="HV120" s="4"/>
      <c r="HW120" s="4"/>
      <c r="HX120" s="4">
        <v>14.440466666666699</v>
      </c>
      <c r="HY120" s="4">
        <v>441286.74661477603</v>
      </c>
      <c r="HZ120" s="4" t="s">
        <v>57</v>
      </c>
      <c r="IA120" s="4" t="s">
        <v>57</v>
      </c>
      <c r="IB120" s="4" t="s">
        <v>57</v>
      </c>
      <c r="IC120" s="4" t="s">
        <v>57</v>
      </c>
      <c r="ID120" s="4" t="s">
        <v>57</v>
      </c>
      <c r="IE120" s="4" t="s">
        <v>57</v>
      </c>
      <c r="IF120" s="4">
        <v>10.028366666666701</v>
      </c>
      <c r="IG120" s="4">
        <v>404640.35696306702</v>
      </c>
      <c r="IH120" s="4">
        <v>14.440466666666699</v>
      </c>
      <c r="II120" s="4">
        <v>1234.7662692307599</v>
      </c>
      <c r="IJ120" s="4">
        <v>2.7981041322971199E-3</v>
      </c>
      <c r="IK120" s="4">
        <v>0</v>
      </c>
      <c r="IL120" s="4" t="str">
        <f>IF(IK120&lt;IK$35,"LOW",IF(IK120&gt;IK$36,"HIGH",IK120))</f>
        <v>LOW</v>
      </c>
      <c r="IM120" s="4">
        <f>(IK120/AT120)*100</f>
        <v>0</v>
      </c>
      <c r="IN120" s="4" t="s">
        <v>57</v>
      </c>
      <c r="IO120" s="4"/>
      <c r="IP120" s="4"/>
      <c r="IQ120" s="4"/>
      <c r="IR120" s="4"/>
      <c r="IS120" s="4"/>
      <c r="IT120" s="4"/>
      <c r="IU120" s="4">
        <v>14.440466666666699</v>
      </c>
      <c r="IV120" s="4">
        <v>441286.74661477603</v>
      </c>
      <c r="IW120" s="4">
        <v>14.49325</v>
      </c>
      <c r="IX120" s="4">
        <v>205.694000000004</v>
      </c>
      <c r="IY120" s="4">
        <v>4.6612322164201798E-4</v>
      </c>
      <c r="IZ120" s="4">
        <v>0</v>
      </c>
      <c r="JA120" s="4" t="str">
        <f>IF(IZ120&lt;IZ$35,"LOW",IF(IZ120&gt;IZ$36,"HIGH",IZ120))</f>
        <v>LOW</v>
      </c>
      <c r="JB120" s="4">
        <f>(IZ120/AT120)*100</f>
        <v>0</v>
      </c>
      <c r="JC120" s="4" t="s">
        <v>57</v>
      </c>
      <c r="JD120" s="4"/>
      <c r="JE120" s="4"/>
      <c r="JF120" s="4"/>
      <c r="JG120" s="4"/>
      <c r="JH120" s="4"/>
      <c r="JI120" s="4"/>
      <c r="JJ120" s="4">
        <v>14.440466666666699</v>
      </c>
      <c r="JK120" s="4">
        <v>441286.74661477603</v>
      </c>
      <c r="JL120" s="4">
        <v>16.503016666666699</v>
      </c>
      <c r="JM120" s="4">
        <v>1541.08159</v>
      </c>
      <c r="JN120" s="4">
        <v>3.6731167712770701E-3</v>
      </c>
      <c r="JO120" s="4">
        <v>1.3908161102060499</v>
      </c>
      <c r="JP120" s="4">
        <f>IF(JO120&lt;JO$35,"LOW",IF(JO120&gt;JO$36,"HIGH",JO120))</f>
        <v>1.3908161102060499</v>
      </c>
      <c r="JQ120" s="4">
        <f>(JO120/AM120)*100</f>
        <v>6.7843547285597996</v>
      </c>
      <c r="JR120" s="4" t="s">
        <v>57</v>
      </c>
      <c r="JS120" s="4"/>
      <c r="JT120" s="4"/>
      <c r="JU120" s="4"/>
      <c r="JV120" s="4"/>
      <c r="JW120" s="4"/>
      <c r="JX120" s="4"/>
      <c r="JY120" s="4">
        <v>17.1214166666667</v>
      </c>
      <c r="JZ120" s="4">
        <v>419556.92834241001</v>
      </c>
      <c r="KA120" s="4">
        <v>17.1214166666667</v>
      </c>
      <c r="KB120" s="4">
        <v>0</v>
      </c>
      <c r="KC120" s="4">
        <v>0</v>
      </c>
      <c r="KD120" s="4">
        <v>0.41588924532450799</v>
      </c>
      <c r="KE120" s="4" t="str">
        <f>IF(KD120&lt;KD$35,"LOW",IF(KD120&gt;KD$36,"HIGH",KD120))</f>
        <v>LOW</v>
      </c>
      <c r="KF120" s="4">
        <f>(KD120/AM120)*100</f>
        <v>2.0286939066707244</v>
      </c>
      <c r="KG120" s="4" t="s">
        <v>57</v>
      </c>
      <c r="KH120" s="4"/>
      <c r="KI120" s="4"/>
      <c r="KJ120" s="4"/>
      <c r="KK120" s="4"/>
      <c r="KL120" s="4"/>
      <c r="KM120" s="4"/>
      <c r="KN120" s="4">
        <v>17.1214166666667</v>
      </c>
      <c r="KO120" s="4">
        <v>419556.92834241001</v>
      </c>
      <c r="KP120" s="4">
        <v>18.9652666666667</v>
      </c>
      <c r="KQ120" s="4">
        <v>180.90649999999599</v>
      </c>
      <c r="KR120" s="4">
        <v>4.3118463259496798E-4</v>
      </c>
      <c r="KS120" s="4">
        <v>0</v>
      </c>
      <c r="KT120" s="4" t="str">
        <f>IF(KS120&lt;KS$35,"LOW",IF(KS120&gt;KS$36,"HIGH",KS120))</f>
        <v>LOW</v>
      </c>
      <c r="KU120" s="4">
        <f>(KS120/AM120)*100</f>
        <v>0</v>
      </c>
      <c r="KV120" s="4" t="s">
        <v>57</v>
      </c>
      <c r="KW120" s="4"/>
      <c r="KX120" s="4"/>
      <c r="KY120" s="4"/>
      <c r="KZ120" s="4"/>
      <c r="LA120" s="4"/>
      <c r="LB120" s="4"/>
      <c r="LC120" s="4">
        <v>17.1214166666667</v>
      </c>
      <c r="LD120" s="4">
        <v>419556.92834241001</v>
      </c>
      <c r="LE120" s="4">
        <v>19.376283333333301</v>
      </c>
      <c r="LF120" s="4">
        <v>190.65729895526499</v>
      </c>
      <c r="LG120" s="4">
        <v>4.5442533795953801E-4</v>
      </c>
      <c r="LH120" s="4">
        <v>0</v>
      </c>
      <c r="LI120" s="4" t="str">
        <f>IF(LH120&lt;LH$35,"LOW",IF(LH120&gt;LH$36,"HIGH",LH120))</f>
        <v>LOW</v>
      </c>
      <c r="LJ120" s="4">
        <f>(LH120/AM120)*100</f>
        <v>0</v>
      </c>
      <c r="LK120" s="4" t="s">
        <v>57</v>
      </c>
      <c r="LL120" s="4"/>
      <c r="LM120" s="4"/>
      <c r="LN120" s="4"/>
      <c r="LO120" s="4"/>
      <c r="LP120" s="4"/>
      <c r="LQ120" s="4"/>
      <c r="LR120" s="4">
        <v>17.1214166666667</v>
      </c>
      <c r="LS120" s="4">
        <v>419556.92834241001</v>
      </c>
    </row>
    <row r="121" spans="1:331" x14ac:dyDescent="0.2">
      <c r="A121" s="2"/>
      <c r="B121" s="2"/>
      <c r="C121" s="2" t="s">
        <v>29</v>
      </c>
      <c r="D121" s="2" t="s">
        <v>95</v>
      </c>
      <c r="E121" s="2" t="s">
        <v>106</v>
      </c>
      <c r="F121" s="2" t="s">
        <v>57</v>
      </c>
      <c r="G121" s="4">
        <v>3.9829666666666701</v>
      </c>
      <c r="H121" s="4">
        <v>3546.9246385246001</v>
      </c>
      <c r="I121" s="4">
        <v>7.0728199361342796E-3</v>
      </c>
      <c r="J121" s="4">
        <f>(I121/I$136)*100</f>
        <v>8.8535027603888548</v>
      </c>
      <c r="K121" s="4">
        <f>(I121/I$143)*100</f>
        <v>8.9725441142875297</v>
      </c>
      <c r="L121" s="4">
        <v>4.9359500000000001</v>
      </c>
      <c r="M121" s="4">
        <v>501486.63058757503</v>
      </c>
      <c r="N121" s="4">
        <v>6.6349</v>
      </c>
      <c r="O121" s="4">
        <v>10897.614230769201</v>
      </c>
      <c r="P121" s="4">
        <v>2.7261332149962601E-2</v>
      </c>
      <c r="Q121" s="4">
        <f>(P121/P$136)*100</f>
        <v>4.4406694895377408</v>
      </c>
      <c r="R121" s="4">
        <f>(P121/P$143)*100</f>
        <v>4.735459444735679</v>
      </c>
      <c r="S121" s="4">
        <v>10.0283333333333</v>
      </c>
      <c r="T121" s="4">
        <v>399746.21089028998</v>
      </c>
      <c r="U121" s="4">
        <v>10.120983333333299</v>
      </c>
      <c r="V121" s="4">
        <v>23900.8421349255</v>
      </c>
      <c r="W121" s="4">
        <v>5.9790040490177603E-2</v>
      </c>
      <c r="X121" s="4">
        <f>(W121/W$136)*100</f>
        <v>9.9284848634785323</v>
      </c>
      <c r="Y121" s="4">
        <f>(W121/W$143)*100</f>
        <v>10.438354025272032</v>
      </c>
      <c r="Z121" s="4">
        <v>10.0283333333333</v>
      </c>
      <c r="AA121" s="4">
        <v>399746.21089028998</v>
      </c>
      <c r="AB121" s="4">
        <v>12.307600000000001</v>
      </c>
      <c r="AC121" s="4">
        <v>35777.951499999799</v>
      </c>
      <c r="AD121" s="4">
        <v>8.9501665119770299E-2</v>
      </c>
      <c r="AE121" s="4">
        <f>(AD121/AD$136)*100</f>
        <v>14.379641537640561</v>
      </c>
      <c r="AF121" s="4">
        <f>(AD121/AD$143)*100</f>
        <v>15.538556944889399</v>
      </c>
      <c r="AG121" s="4">
        <v>10.0283333333333</v>
      </c>
      <c r="AH121" s="4">
        <v>399746.21089028998</v>
      </c>
      <c r="AI121" s="4">
        <v>12.7021333333333</v>
      </c>
      <c r="AJ121" s="4">
        <v>29779.284846523798</v>
      </c>
      <c r="AK121" s="4">
        <v>6.7863831768934402E-2</v>
      </c>
      <c r="AL121" s="4">
        <f>(AK121/AK$136)*100</f>
        <v>12.024156286159494</v>
      </c>
      <c r="AM121" s="4">
        <f>(AK121/AK$143)*100</f>
        <v>12.60209457433524</v>
      </c>
      <c r="AN121" s="4">
        <v>14.4404166666667</v>
      </c>
      <c r="AO121" s="4">
        <v>438809.36384372698</v>
      </c>
      <c r="AP121" s="4">
        <v>14.3876166666667</v>
      </c>
      <c r="AQ121" s="4">
        <v>28603.627332904998</v>
      </c>
      <c r="AR121" s="4">
        <v>6.5184632985843996E-2</v>
      </c>
      <c r="AS121" s="4">
        <f>(AR121/AR$136)*100</f>
        <v>12.3659641090898</v>
      </c>
      <c r="AT121" s="4">
        <f>(AR121/AR$143)*100</f>
        <v>13.879763235629557</v>
      </c>
      <c r="AU121" s="4">
        <v>14.4404166666667</v>
      </c>
      <c r="AV121" s="4">
        <v>438809.36384372698</v>
      </c>
      <c r="AW121" s="4">
        <v>4.9656500000000001</v>
      </c>
      <c r="AX121" s="4">
        <v>435.527946807185</v>
      </c>
      <c r="AY121" s="4">
        <v>8.6847369449688299E-4</v>
      </c>
      <c r="AZ121" s="4">
        <v>0</v>
      </c>
      <c r="BA121" s="4" t="str">
        <f>IF(AZ121&lt;AZ$35,"LOW",IF(AZ121&gt;AZ$36,"HIGH",AZ121))</f>
        <v>LOW</v>
      </c>
      <c r="BB121" s="4">
        <f>(AZ121/R121)*100</f>
        <v>0</v>
      </c>
      <c r="BC121" s="4">
        <f>(AZ121/Y121)*100</f>
        <v>0</v>
      </c>
      <c r="BD121" s="4" t="s">
        <v>57</v>
      </c>
      <c r="BE121" s="4"/>
      <c r="BF121" s="4"/>
      <c r="BG121" s="4"/>
      <c r="BH121" s="4"/>
      <c r="BI121" s="4"/>
      <c r="BJ121" s="4"/>
      <c r="BK121" s="4">
        <v>4.9359500000000001</v>
      </c>
      <c r="BL121" s="4">
        <v>501486.63058757503</v>
      </c>
      <c r="BM121" s="4">
        <v>6.0275499999999997</v>
      </c>
      <c r="BN121" s="4">
        <v>176.36035754066199</v>
      </c>
      <c r="BO121" s="4">
        <v>3.5167509318050403E-4</v>
      </c>
      <c r="BP121" s="4">
        <v>0</v>
      </c>
      <c r="BQ121" s="4" t="str">
        <f>IF(BP121&lt;BP$35,"LOW",IF(BP121&gt;BP$36,"HIGH",BP121))</f>
        <v>LOW</v>
      </c>
      <c r="BR121" s="4">
        <f>(BP121/R121)*100</f>
        <v>0</v>
      </c>
      <c r="BS121" s="4">
        <f>(BP121/Y121)*100</f>
        <v>0</v>
      </c>
      <c r="BT121" s="4" t="s">
        <v>57</v>
      </c>
      <c r="BU121" s="4"/>
      <c r="BV121" s="4"/>
      <c r="BW121" s="4"/>
      <c r="BX121" s="4"/>
      <c r="BY121" s="4"/>
      <c r="BZ121" s="4"/>
      <c r="CA121" s="4">
        <v>4.9359500000000001</v>
      </c>
      <c r="CB121" s="4">
        <v>501486.63058757503</v>
      </c>
      <c r="CC121" s="4">
        <v>6.1686500000000004</v>
      </c>
      <c r="CD121" s="4">
        <v>73.394521663118795</v>
      </c>
      <c r="CE121" s="4">
        <v>1.4635389497248401E-4</v>
      </c>
      <c r="CF121" s="4">
        <v>0.38654720134910298</v>
      </c>
      <c r="CG121" s="4" t="str">
        <f>IF(CF121&lt;CF$35,"LOW",IF(CF121&gt;CF$36,"HIGH",CF121))</f>
        <v>LOW</v>
      </c>
      <c r="CH121" s="4">
        <f>(CF121/R121)*100</f>
        <v>8.1628236047680698</v>
      </c>
      <c r="CI121" s="4">
        <f>(CF121/Y121)*100</f>
        <v>3.7031432389938437</v>
      </c>
      <c r="CJ121" s="4" t="s">
        <v>57</v>
      </c>
      <c r="CK121" s="4"/>
      <c r="CL121" s="4"/>
      <c r="CM121" s="4"/>
      <c r="CN121" s="4"/>
      <c r="CO121" s="4"/>
      <c r="CP121" s="4"/>
      <c r="CQ121" s="4">
        <v>4.9359500000000001</v>
      </c>
      <c r="CR121" s="4">
        <v>501486.63058757503</v>
      </c>
      <c r="CS121" s="4">
        <v>7.3894166666666701</v>
      </c>
      <c r="CT121" s="4">
        <v>0</v>
      </c>
      <c r="CU121" s="4">
        <v>0</v>
      </c>
      <c r="CV121" s="4">
        <v>0</v>
      </c>
      <c r="CW121" s="4" t="str">
        <f>IF(CV121&lt;CV$35,"LOW",IF(CV121&gt;CV$36,"HIGH",CV121))</f>
        <v>LOW</v>
      </c>
      <c r="CX121" s="4">
        <f>(CV121/R121)*100</f>
        <v>0</v>
      </c>
      <c r="CY121" s="4">
        <f>(CV121/Y121)*100</f>
        <v>0</v>
      </c>
      <c r="CZ121" s="4" t="s">
        <v>57</v>
      </c>
      <c r="DA121" s="4"/>
      <c r="DB121" s="4"/>
      <c r="DC121" s="4"/>
      <c r="DD121" s="4"/>
      <c r="DE121" s="4"/>
      <c r="DF121" s="4"/>
      <c r="DG121" s="4">
        <v>7.6440000000000001</v>
      </c>
      <c r="DH121" s="4">
        <v>257958.43845803</v>
      </c>
      <c r="DI121" s="4">
        <v>7.6902833333333298</v>
      </c>
      <c r="DJ121" s="4">
        <v>78.0744230769224</v>
      </c>
      <c r="DK121" s="4">
        <v>3.0266279926184701E-4</v>
      </c>
      <c r="DL121" s="4">
        <v>0</v>
      </c>
      <c r="DM121" s="4" t="str">
        <f>IF(DL121&lt;DL$35,"LOW",IF(DL121&gt;DL$36,"HIGH",DL121))</f>
        <v>LOW</v>
      </c>
      <c r="DN121" s="4">
        <f>(DL121/R121)*100</f>
        <v>0</v>
      </c>
      <c r="DO121" s="4">
        <f>(DL121/Y121)*100</f>
        <v>0</v>
      </c>
      <c r="DP121" s="4" t="s">
        <v>57</v>
      </c>
      <c r="DQ121" s="4"/>
      <c r="DR121" s="4"/>
      <c r="DS121" s="4"/>
      <c r="DT121" s="4"/>
      <c r="DU121" s="4"/>
      <c r="DV121" s="4"/>
      <c r="DW121" s="4">
        <v>7.6440000000000001</v>
      </c>
      <c r="DX121" s="4">
        <v>257958.43845803</v>
      </c>
      <c r="DY121" s="4">
        <v>8.5420166666666706</v>
      </c>
      <c r="DZ121" s="4">
        <v>0</v>
      </c>
      <c r="EA121" s="4">
        <v>0</v>
      </c>
      <c r="EB121" s="4">
        <v>0</v>
      </c>
      <c r="EC121" s="4" t="str">
        <f>IF(EB121&lt;EB$35,"LOW",IF(EB121&gt;EB$36,"HIGH",EB121))</f>
        <v>LOW</v>
      </c>
      <c r="ED121" s="4">
        <f>(EB121/Y121)*100</f>
        <v>0</v>
      </c>
      <c r="EE121" s="4" t="s">
        <v>57</v>
      </c>
      <c r="EF121" s="4"/>
      <c r="EG121" s="4"/>
      <c r="EH121" s="4"/>
      <c r="EI121" s="4"/>
      <c r="EJ121" s="4"/>
      <c r="EK121" s="4"/>
      <c r="EL121" s="4">
        <v>7.6440000000000001</v>
      </c>
      <c r="EM121" s="4">
        <v>257958.43845803</v>
      </c>
      <c r="EN121" s="4">
        <v>8.9030666666666693</v>
      </c>
      <c r="EO121" s="4">
        <v>0</v>
      </c>
      <c r="EP121" s="4">
        <v>0</v>
      </c>
      <c r="EQ121" s="4">
        <v>0</v>
      </c>
      <c r="ER121" s="4" t="str">
        <f>IF(EQ121&lt;EQ$35,"LOW",IF(EQ121&gt;EQ$36,"HIGH",EQ121))</f>
        <v>LOW</v>
      </c>
      <c r="ES121" s="4">
        <f>(EQ121/Y121)*100</f>
        <v>0</v>
      </c>
      <c r="ET121" s="4" t="s">
        <v>57</v>
      </c>
      <c r="EU121" s="4"/>
      <c r="EV121" s="4"/>
      <c r="EW121" s="4"/>
      <c r="EX121" s="4"/>
      <c r="EY121" s="4"/>
      <c r="EZ121" s="4"/>
      <c r="FA121" s="4">
        <v>10.0283333333333</v>
      </c>
      <c r="FB121" s="4">
        <v>399746.21089028998</v>
      </c>
      <c r="FC121" s="4">
        <v>9.8661833333333302</v>
      </c>
      <c r="FD121" s="4">
        <v>135.47963178938201</v>
      </c>
      <c r="FE121" s="4">
        <v>3.38914111249861E-4</v>
      </c>
      <c r="FF121" s="4">
        <v>0</v>
      </c>
      <c r="FG121" s="4" t="str">
        <f>IF(FF121&lt;FF$35,"LOW",IF(FF121&gt;FF$36,"HIGH",FF121))</f>
        <v>LOW</v>
      </c>
      <c r="FH121" s="4">
        <f>(FF121/Y121)*100</f>
        <v>0</v>
      </c>
      <c r="FI121" s="4" t="s">
        <v>57</v>
      </c>
      <c r="FJ121" s="4"/>
      <c r="FK121" s="4"/>
      <c r="FL121" s="4"/>
      <c r="FM121" s="4"/>
      <c r="FN121" s="4"/>
      <c r="FO121" s="4"/>
      <c r="FP121" s="4">
        <v>10.0283333333333</v>
      </c>
      <c r="FQ121" s="4">
        <v>399746.21089028998</v>
      </c>
      <c r="FR121" s="4">
        <v>10.065383333333299</v>
      </c>
      <c r="FS121" s="4">
        <v>730.08146153846701</v>
      </c>
      <c r="FT121" s="4">
        <v>1.82636243108465E-3</v>
      </c>
      <c r="FU121" s="4">
        <v>2.0504314158548</v>
      </c>
      <c r="FV121" s="4" t="str">
        <f>IF(FU121&lt;FU$35,"LOW",IF(FU121&gt;FU$36,"HIGH",FU121))</f>
        <v>LOW</v>
      </c>
      <c r="FW121" s="4">
        <f>(FU121/Y121)*100</f>
        <v>19.643244623535022</v>
      </c>
      <c r="FX121" s="4" t="s">
        <v>57</v>
      </c>
      <c r="FY121" s="4"/>
      <c r="FZ121" s="4"/>
      <c r="GA121" s="4"/>
      <c r="GB121" s="4"/>
      <c r="GC121" s="4"/>
      <c r="GD121" s="4"/>
      <c r="GE121" s="4">
        <v>10.0283333333333</v>
      </c>
      <c r="GF121" s="4">
        <v>399746.21089028998</v>
      </c>
      <c r="GG121" s="4">
        <v>10.1534</v>
      </c>
      <c r="GH121" s="4">
        <v>0</v>
      </c>
      <c r="GI121" s="4">
        <v>0</v>
      </c>
      <c r="GJ121" s="4">
        <v>0.21872089056428501</v>
      </c>
      <c r="GK121" s="4" t="str">
        <f>IF(GJ121&lt;GJ$35,"LOW",IF(GJ121&gt;GJ$36,"HIGH",GJ121))</f>
        <v>LOW</v>
      </c>
      <c r="GL121" s="4">
        <f>(GJ121/Y121)*100</f>
        <v>2.0953580424149769</v>
      </c>
      <c r="GM121" s="4" t="s">
        <v>57</v>
      </c>
      <c r="GN121" s="4"/>
      <c r="GO121" s="4"/>
      <c r="GP121" s="4"/>
      <c r="GQ121" s="4"/>
      <c r="GR121" s="4"/>
      <c r="GS121" s="4"/>
      <c r="GT121" s="4">
        <v>10.0283333333333</v>
      </c>
      <c r="GU121" s="4">
        <v>399746.21089028998</v>
      </c>
      <c r="GV121" s="4">
        <v>11.9925833333333</v>
      </c>
      <c r="GW121" s="4">
        <v>340.24596603773301</v>
      </c>
      <c r="GX121" s="4">
        <v>7.7538447005179399E-4</v>
      </c>
      <c r="GY121" s="4">
        <v>0</v>
      </c>
      <c r="GZ121" s="4" t="str">
        <f>IF(GY121&lt;GY$35,"LOW",IF(GY121&gt;GY$36,"HIGH",GY121))</f>
        <v>LOW</v>
      </c>
      <c r="HA121" s="4">
        <f>(GY121/AF121)*100</f>
        <v>0</v>
      </c>
      <c r="HB121" s="4" t="s">
        <v>57</v>
      </c>
      <c r="HC121" s="4"/>
      <c r="HD121" s="4"/>
      <c r="HE121" s="4"/>
      <c r="HF121" s="4"/>
      <c r="HG121" s="4"/>
      <c r="HH121" s="4"/>
      <c r="HI121" s="4">
        <v>14.4404166666667</v>
      </c>
      <c r="HJ121" s="4">
        <v>438809.36384372698</v>
      </c>
      <c r="HK121" s="4">
        <v>12.3354</v>
      </c>
      <c r="HL121" s="4">
        <v>362.72112566037498</v>
      </c>
      <c r="HM121" s="4">
        <v>8.2660297511233296E-4</v>
      </c>
      <c r="HN121" s="4">
        <v>1.64059539109492</v>
      </c>
      <c r="HO121" s="4" t="str">
        <f>IF(HN121&lt;HN$35,"LOW",IF(HN121&gt;HN$36,"HIGH",HN121))</f>
        <v>LOW</v>
      </c>
      <c r="HP121" s="4">
        <f>(HN121/AF121)*100</f>
        <v>10.558222342741477</v>
      </c>
      <c r="HQ121" s="4" t="s">
        <v>57</v>
      </c>
      <c r="HR121" s="4"/>
      <c r="HS121" s="4"/>
      <c r="HT121" s="4"/>
      <c r="HU121" s="4"/>
      <c r="HV121" s="4"/>
      <c r="HW121" s="4"/>
      <c r="HX121" s="4">
        <v>14.4404166666667</v>
      </c>
      <c r="HY121" s="4">
        <v>438809.36384372698</v>
      </c>
      <c r="HZ121" s="4" t="s">
        <v>57</v>
      </c>
      <c r="IA121" s="4" t="s">
        <v>57</v>
      </c>
      <c r="IB121" s="4" t="s">
        <v>57</v>
      </c>
      <c r="IC121" s="4" t="s">
        <v>57</v>
      </c>
      <c r="ID121" s="4" t="s">
        <v>57</v>
      </c>
      <c r="IE121" s="4" t="s">
        <v>57</v>
      </c>
      <c r="IF121" s="4">
        <v>10.0283333333333</v>
      </c>
      <c r="IG121" s="4">
        <v>399746.21089028998</v>
      </c>
      <c r="IH121" s="4">
        <v>14.4404166666667</v>
      </c>
      <c r="II121" s="4">
        <v>1113.86884422823</v>
      </c>
      <c r="IJ121" s="4">
        <v>2.53838895886669E-3</v>
      </c>
      <c r="IK121" s="4">
        <v>0</v>
      </c>
      <c r="IL121" s="4" t="str">
        <f>IF(IK121&lt;IK$35,"LOW",IF(IK121&gt;IK$36,"HIGH",IK121))</f>
        <v>LOW</v>
      </c>
      <c r="IM121" s="4">
        <f>(IK121/AT121)*100</f>
        <v>0</v>
      </c>
      <c r="IN121" s="4" t="s">
        <v>57</v>
      </c>
      <c r="IO121" s="4"/>
      <c r="IP121" s="4"/>
      <c r="IQ121" s="4"/>
      <c r="IR121" s="4"/>
      <c r="IS121" s="4"/>
      <c r="IT121" s="4"/>
      <c r="IU121" s="4">
        <v>14.4404166666667</v>
      </c>
      <c r="IV121" s="4">
        <v>438809.36384372698</v>
      </c>
      <c r="IW121" s="4">
        <v>14.4630333333333</v>
      </c>
      <c r="IX121" s="4">
        <v>214.54200484443001</v>
      </c>
      <c r="IY121" s="4">
        <v>4.8891847467693304E-4</v>
      </c>
      <c r="IZ121" s="4">
        <v>0</v>
      </c>
      <c r="JA121" s="4" t="str">
        <f>IF(IZ121&lt;IZ$35,"LOW",IF(IZ121&gt;IZ$36,"HIGH",IZ121))</f>
        <v>LOW</v>
      </c>
      <c r="JB121" s="4">
        <f>(IZ121/AT121)*100</f>
        <v>0</v>
      </c>
      <c r="JC121" s="4" t="s">
        <v>57</v>
      </c>
      <c r="JD121" s="4"/>
      <c r="JE121" s="4"/>
      <c r="JF121" s="4"/>
      <c r="JG121" s="4"/>
      <c r="JH121" s="4"/>
      <c r="JI121" s="4"/>
      <c r="JJ121" s="4">
        <v>14.4404166666667</v>
      </c>
      <c r="JK121" s="4">
        <v>438809.36384372698</v>
      </c>
      <c r="JL121" s="4">
        <v>16.50675</v>
      </c>
      <c r="JM121" s="4">
        <v>0</v>
      </c>
      <c r="JN121" s="4">
        <v>0</v>
      </c>
      <c r="JO121" s="4">
        <v>0</v>
      </c>
      <c r="JP121" s="4" t="str">
        <f>IF(JO121&lt;JO$35,"LOW",IF(JO121&gt;JO$36,"HIGH",JO121))</f>
        <v>LOW</v>
      </c>
      <c r="JQ121" s="4">
        <f>(JO121/AM121)*100</f>
        <v>0</v>
      </c>
      <c r="JR121" s="4" t="s">
        <v>57</v>
      </c>
      <c r="JS121" s="4"/>
      <c r="JT121" s="4"/>
      <c r="JU121" s="4"/>
      <c r="JV121" s="4"/>
      <c r="JW121" s="4"/>
      <c r="JX121" s="4"/>
      <c r="JY121" s="4">
        <v>17.125133333333299</v>
      </c>
      <c r="JZ121" s="4">
        <v>439366.68183062098</v>
      </c>
      <c r="KA121" s="4">
        <v>17.125133333333299</v>
      </c>
      <c r="KB121" s="4">
        <v>0</v>
      </c>
      <c r="KC121" s="4">
        <v>0</v>
      </c>
      <c r="KD121" s="4">
        <v>0.41588924532450799</v>
      </c>
      <c r="KE121" s="4" t="str">
        <f>IF(KD121&lt;KD$35,"LOW",IF(KD121&gt;KD$36,"HIGH",KD121))</f>
        <v>LOW</v>
      </c>
      <c r="KF121" s="4">
        <f>(KD121/AM121)*100</f>
        <v>3.3001596906873405</v>
      </c>
      <c r="KG121" s="4" t="s">
        <v>57</v>
      </c>
      <c r="KH121" s="4"/>
      <c r="KI121" s="4"/>
      <c r="KJ121" s="4"/>
      <c r="KK121" s="4"/>
      <c r="KL121" s="4"/>
      <c r="KM121" s="4"/>
      <c r="KN121" s="4">
        <v>17.125133333333299</v>
      </c>
      <c r="KO121" s="4">
        <v>439366.68183062098</v>
      </c>
      <c r="KP121" s="4">
        <v>18.9765333333333</v>
      </c>
      <c r="KQ121" s="4">
        <v>0</v>
      </c>
      <c r="KR121" s="4">
        <v>0</v>
      </c>
      <c r="KS121" s="4">
        <v>0</v>
      </c>
      <c r="KT121" s="4" t="str">
        <f>IF(KS121&lt;KS$35,"LOW",IF(KS121&gt;KS$36,"HIGH",KS121))</f>
        <v>LOW</v>
      </c>
      <c r="KU121" s="4">
        <f>(KS121/AM121)*100</f>
        <v>0</v>
      </c>
      <c r="KV121" s="4" t="s">
        <v>57</v>
      </c>
      <c r="KW121" s="4"/>
      <c r="KX121" s="4"/>
      <c r="KY121" s="4"/>
      <c r="KZ121" s="4"/>
      <c r="LA121" s="4"/>
      <c r="LB121" s="4"/>
      <c r="LC121" s="4">
        <v>17.125133333333299</v>
      </c>
      <c r="LD121" s="4">
        <v>439366.68183062098</v>
      </c>
      <c r="LE121" s="4">
        <v>19.3762333333333</v>
      </c>
      <c r="LF121" s="4">
        <v>0</v>
      </c>
      <c r="LG121" s="4">
        <v>0</v>
      </c>
      <c r="LH121" s="4">
        <v>0</v>
      </c>
      <c r="LI121" s="4" t="str">
        <f>IF(LH121&lt;LH$35,"LOW",IF(LH121&gt;LH$36,"HIGH",LH121))</f>
        <v>LOW</v>
      </c>
      <c r="LJ121" s="4">
        <f>(LH121/AM121)*100</f>
        <v>0</v>
      </c>
      <c r="LK121" s="4" t="s">
        <v>57</v>
      </c>
      <c r="LL121" s="4"/>
      <c r="LM121" s="4"/>
      <c r="LN121" s="4"/>
      <c r="LO121" s="4"/>
      <c r="LP121" s="4"/>
      <c r="LQ121" s="4"/>
      <c r="LR121" s="4">
        <v>17.125133333333299</v>
      </c>
      <c r="LS121" s="4">
        <v>439366.68183062098</v>
      </c>
    </row>
    <row r="122" spans="1:331" x14ac:dyDescent="0.2">
      <c r="A122" s="2"/>
      <c r="B122" s="2"/>
      <c r="C122" s="2" t="s">
        <v>168</v>
      </c>
      <c r="D122" s="2" t="s">
        <v>101</v>
      </c>
      <c r="E122" s="2" t="s">
        <v>106</v>
      </c>
      <c r="F122" s="2" t="s">
        <v>57</v>
      </c>
      <c r="G122" s="4">
        <v>3.9804333333333299</v>
      </c>
      <c r="H122" s="4">
        <v>10451.3215499944</v>
      </c>
      <c r="I122" s="4">
        <v>2.0385540461793E-2</v>
      </c>
      <c r="J122" s="4">
        <f>(I122/I$136)*100</f>
        <v>25.517889664974003</v>
      </c>
      <c r="K122" s="4">
        <f>(I122/I$143)*100</f>
        <v>25.860995011701437</v>
      </c>
      <c r="L122" s="4">
        <v>4.9359000000000002</v>
      </c>
      <c r="M122" s="4">
        <v>512683.074043706</v>
      </c>
      <c r="N122" s="4">
        <v>6.6348333333333303</v>
      </c>
      <c r="O122" s="4">
        <v>40705.752000000102</v>
      </c>
      <c r="P122" s="4">
        <v>9.7296272862794006E-2</v>
      </c>
      <c r="Q122" s="4">
        <f>(P122/P$136)*100</f>
        <v>15.84884362843365</v>
      </c>
      <c r="R122" s="4">
        <f>(P122/P$143)*100</f>
        <v>16.900955233265432</v>
      </c>
      <c r="S122" s="4">
        <v>10.028266666666701</v>
      </c>
      <c r="T122" s="4">
        <v>418369.07830377802</v>
      </c>
      <c r="U122" s="4">
        <v>10.1162833333333</v>
      </c>
      <c r="V122" s="4">
        <v>73734.280754908803</v>
      </c>
      <c r="W122" s="4">
        <v>0.17624218561719401</v>
      </c>
      <c r="X122" s="4">
        <f>(W122/W$136)*100</f>
        <v>29.266042602766717</v>
      </c>
      <c r="Y122" s="4">
        <f>(W122/W$143)*100</f>
        <v>30.768976113374652</v>
      </c>
      <c r="Z122" s="4">
        <v>10.028266666666701</v>
      </c>
      <c r="AA122" s="4">
        <v>418369.07830377802</v>
      </c>
      <c r="AB122" s="4">
        <v>12.307550000000001</v>
      </c>
      <c r="AC122" s="4">
        <v>101696.0105</v>
      </c>
      <c r="AD122" s="4">
        <v>0.24307726305278701</v>
      </c>
      <c r="AE122" s="4">
        <f>(AD122/AD$136)*100</f>
        <v>39.053618767565659</v>
      </c>
      <c r="AF122" s="4">
        <f>(AD122/AD$143)*100</f>
        <v>42.201113117830275</v>
      </c>
      <c r="AG122" s="4">
        <v>10.028266666666701</v>
      </c>
      <c r="AH122" s="4">
        <v>418369.07830377802</v>
      </c>
      <c r="AI122" s="4">
        <v>12.702066666666701</v>
      </c>
      <c r="AJ122" s="4">
        <v>84789.600840586194</v>
      </c>
      <c r="AK122" s="4">
        <v>0.179165348104562</v>
      </c>
      <c r="AL122" s="4">
        <f>(AK122/AK$136)*100</f>
        <v>31.744628773814526</v>
      </c>
      <c r="AM122" s="4">
        <f>(AK122/AK$143)*100</f>
        <v>33.270427006612834</v>
      </c>
      <c r="AN122" s="4">
        <v>14.44035</v>
      </c>
      <c r="AO122" s="4">
        <v>473247.766588784</v>
      </c>
      <c r="AP122" s="4">
        <v>14.383800000000001</v>
      </c>
      <c r="AQ122" s="4">
        <v>90700.833685864403</v>
      </c>
      <c r="AR122" s="4">
        <v>0.19165612621829101</v>
      </c>
      <c r="AS122" s="4">
        <f>(AR122/AR$136)*100</f>
        <v>36.358458574389182</v>
      </c>
      <c r="AT122" s="4">
        <f>(AR122/AR$143)*100</f>
        <v>40.809336997348908</v>
      </c>
      <c r="AU122" s="4">
        <v>14.44035</v>
      </c>
      <c r="AV122" s="4">
        <v>473247.766588784</v>
      </c>
      <c r="AW122" s="4">
        <v>4.9656000000000002</v>
      </c>
      <c r="AX122" s="4">
        <v>1209.7852031508</v>
      </c>
      <c r="AY122" s="4">
        <v>2.3597135626281002E-3</v>
      </c>
      <c r="AZ122" s="4">
        <v>0.333080158489171</v>
      </c>
      <c r="BA122" s="4" t="str">
        <f>IF(AZ122&lt;AZ$35,"LOW",IF(AZ122&gt;AZ$36,"HIGH",AZ122))</f>
        <v>LOW</v>
      </c>
      <c r="BB122" s="4">
        <f>(AZ122/R122)*100</f>
        <v>1.9707771181689391</v>
      </c>
      <c r="BC122" s="4">
        <f>(AZ122/Y122)*100</f>
        <v>1.0825194743623197</v>
      </c>
      <c r="BD122" s="4" t="s">
        <v>57</v>
      </c>
      <c r="BE122" s="4"/>
      <c r="BF122" s="4"/>
      <c r="BG122" s="4"/>
      <c r="BH122" s="4"/>
      <c r="BI122" s="4"/>
      <c r="BJ122" s="4"/>
      <c r="BK122" s="4">
        <v>4.9359000000000002</v>
      </c>
      <c r="BL122" s="4">
        <v>512683.074043706</v>
      </c>
      <c r="BM122" s="4">
        <v>6.0225499999999998</v>
      </c>
      <c r="BN122" s="4">
        <v>405.63600255565399</v>
      </c>
      <c r="BO122" s="4">
        <v>7.9120225162938396E-4</v>
      </c>
      <c r="BP122" s="4">
        <v>0</v>
      </c>
      <c r="BQ122" s="4" t="str">
        <f>IF(BP122&lt;BP$35,"LOW",IF(BP122&gt;BP$36,"HIGH",BP122))</f>
        <v>LOW</v>
      </c>
      <c r="BR122" s="4">
        <f>(BP122/R122)*100</f>
        <v>0</v>
      </c>
      <c r="BS122" s="4">
        <f>(BP122/Y122)*100</f>
        <v>0</v>
      </c>
      <c r="BT122" s="4" t="s">
        <v>57</v>
      </c>
      <c r="BU122" s="4"/>
      <c r="BV122" s="4"/>
      <c r="BW122" s="4"/>
      <c r="BX122" s="4"/>
      <c r="BY122" s="4"/>
      <c r="BZ122" s="4"/>
      <c r="CA122" s="4">
        <v>4.9359000000000002</v>
      </c>
      <c r="CB122" s="4">
        <v>512683.074043706</v>
      </c>
      <c r="CC122" s="4">
        <v>6.1636333333333297</v>
      </c>
      <c r="CD122" s="4">
        <v>204.54235184281501</v>
      </c>
      <c r="CE122" s="4">
        <v>3.9896451082248601E-4</v>
      </c>
      <c r="CF122" s="4">
        <v>0.88564011711128798</v>
      </c>
      <c r="CG122" s="4" t="str">
        <f>IF(CF122&lt;CF$35,"LOW",IF(CF122&gt;CF$36,"HIGH",CF122))</f>
        <v>LOW</v>
      </c>
      <c r="CH122" s="4">
        <f>(CF122/R122)*100</f>
        <v>5.2401778768582279</v>
      </c>
      <c r="CI122" s="4">
        <f>(CF122/Y122)*100</f>
        <v>2.8783542027786817</v>
      </c>
      <c r="CJ122" s="4" t="s">
        <v>57</v>
      </c>
      <c r="CK122" s="4"/>
      <c r="CL122" s="4"/>
      <c r="CM122" s="4"/>
      <c r="CN122" s="4"/>
      <c r="CO122" s="4"/>
      <c r="CP122" s="4"/>
      <c r="CQ122" s="4">
        <v>4.9359000000000002</v>
      </c>
      <c r="CR122" s="4">
        <v>512683.074043706</v>
      </c>
      <c r="CS122" s="4">
        <v>6.9449833333333304</v>
      </c>
      <c r="CT122" s="4">
        <v>0</v>
      </c>
      <c r="CU122" s="4">
        <v>0</v>
      </c>
      <c r="CV122" s="4">
        <v>0</v>
      </c>
      <c r="CW122" s="4" t="str">
        <f>IF(CV122&lt;CV$35,"LOW",IF(CV122&gt;CV$36,"HIGH",CV122))</f>
        <v>LOW</v>
      </c>
      <c r="CX122" s="4">
        <f>(CV122/R122)*100</f>
        <v>0</v>
      </c>
      <c r="CY122" s="4">
        <f>(CV122/Y122)*100</f>
        <v>0</v>
      </c>
      <c r="CZ122" s="4" t="s">
        <v>57</v>
      </c>
      <c r="DA122" s="4"/>
      <c r="DB122" s="4"/>
      <c r="DC122" s="4"/>
      <c r="DD122" s="4"/>
      <c r="DE122" s="4"/>
      <c r="DF122" s="4"/>
      <c r="DG122" s="4">
        <v>7.6439500000000002</v>
      </c>
      <c r="DH122" s="4">
        <v>267066.50341386499</v>
      </c>
      <c r="DI122" s="4">
        <v>7.6948666666666696</v>
      </c>
      <c r="DJ122" s="4">
        <v>200.39258668469299</v>
      </c>
      <c r="DK122" s="4">
        <v>7.5034713872054097E-4</v>
      </c>
      <c r="DL122" s="4">
        <v>0</v>
      </c>
      <c r="DM122" s="4" t="str">
        <f>IF(DL122&lt;DL$35,"LOW",IF(DL122&gt;DL$36,"HIGH",DL122))</f>
        <v>LOW</v>
      </c>
      <c r="DN122" s="4">
        <f>(DL122/R122)*100</f>
        <v>0</v>
      </c>
      <c r="DO122" s="4">
        <f>(DL122/Y122)*100</f>
        <v>0</v>
      </c>
      <c r="DP122" s="4" t="s">
        <v>57</v>
      </c>
      <c r="DQ122" s="4"/>
      <c r="DR122" s="4"/>
      <c r="DS122" s="4"/>
      <c r="DT122" s="4"/>
      <c r="DU122" s="4"/>
      <c r="DV122" s="4"/>
      <c r="DW122" s="4">
        <v>7.6439500000000002</v>
      </c>
      <c r="DX122" s="4">
        <v>267066.50341386499</v>
      </c>
      <c r="DY122" s="4">
        <v>8.5373333333333292</v>
      </c>
      <c r="DZ122" s="4">
        <v>179.98450000000099</v>
      </c>
      <c r="EA122" s="4">
        <v>6.7393139049371604E-4</v>
      </c>
      <c r="EB122" s="4">
        <v>0</v>
      </c>
      <c r="EC122" s="4" t="str">
        <f>IF(EB122&lt;EB$35,"LOW",IF(EB122&gt;EB$36,"HIGH",EB122))</f>
        <v>LOW</v>
      </c>
      <c r="ED122" s="4">
        <f>(EB122/Y122)*100</f>
        <v>0</v>
      </c>
      <c r="EE122" s="4" t="s">
        <v>57</v>
      </c>
      <c r="EF122" s="4"/>
      <c r="EG122" s="4"/>
      <c r="EH122" s="4"/>
      <c r="EI122" s="4"/>
      <c r="EJ122" s="4"/>
      <c r="EK122" s="4"/>
      <c r="EL122" s="4">
        <v>7.6439500000000002</v>
      </c>
      <c r="EM122" s="4">
        <v>267066.50341386499</v>
      </c>
      <c r="EN122" s="4">
        <v>8.9030166666666695</v>
      </c>
      <c r="EO122" s="4">
        <v>0</v>
      </c>
      <c r="EP122" s="4">
        <v>0</v>
      </c>
      <c r="EQ122" s="4">
        <v>0</v>
      </c>
      <c r="ER122" s="4" t="str">
        <f>IF(EQ122&lt;EQ$35,"LOW",IF(EQ122&gt;EQ$36,"HIGH",EQ122))</f>
        <v>LOW</v>
      </c>
      <c r="ES122" s="4">
        <f>(EQ122/Y122)*100</f>
        <v>0</v>
      </c>
      <c r="ET122" s="4" t="s">
        <v>57</v>
      </c>
      <c r="EU122" s="4"/>
      <c r="EV122" s="4"/>
      <c r="EW122" s="4"/>
      <c r="EX122" s="4"/>
      <c r="EY122" s="4"/>
      <c r="EZ122" s="4"/>
      <c r="FA122" s="4">
        <v>10.028266666666701</v>
      </c>
      <c r="FB122" s="4">
        <v>418369.07830377802</v>
      </c>
      <c r="FC122" s="4">
        <v>9.8614999999999995</v>
      </c>
      <c r="FD122" s="4">
        <v>127.14692409638999</v>
      </c>
      <c r="FE122" s="4">
        <v>3.0391090233506399E-4</v>
      </c>
      <c r="FF122" s="4">
        <v>0</v>
      </c>
      <c r="FG122" s="4" t="str">
        <f>IF(FF122&lt;FF$35,"LOW",IF(FF122&gt;FF$36,"HIGH",FF122))</f>
        <v>LOW</v>
      </c>
      <c r="FH122" s="4">
        <f>(FF122/Y122)*100</f>
        <v>0</v>
      </c>
      <c r="FI122" s="4" t="s">
        <v>57</v>
      </c>
      <c r="FJ122" s="4"/>
      <c r="FK122" s="4"/>
      <c r="FL122" s="4"/>
      <c r="FM122" s="4"/>
      <c r="FN122" s="4"/>
      <c r="FO122" s="4"/>
      <c r="FP122" s="4">
        <v>10.028266666666701</v>
      </c>
      <c r="FQ122" s="4">
        <v>418369.07830377802</v>
      </c>
      <c r="FR122" s="4">
        <v>10.065333333333299</v>
      </c>
      <c r="FS122" s="4">
        <v>1332.73199999998</v>
      </c>
      <c r="FT122" s="4">
        <v>3.18554135358991E-3</v>
      </c>
      <c r="FU122" s="4">
        <v>3.3564376337947799</v>
      </c>
      <c r="FV122" s="4" t="str">
        <f>IF(FU122&lt;FU$35,"LOW",IF(FU122&gt;FU$36,"HIGH",FU122))</f>
        <v>LOW</v>
      </c>
      <c r="FW122" s="4">
        <f>(FU122/Y122)*100</f>
        <v>10.90851259212296</v>
      </c>
      <c r="FX122" s="4" t="s">
        <v>57</v>
      </c>
      <c r="FY122" s="4"/>
      <c r="FZ122" s="4"/>
      <c r="GA122" s="4"/>
      <c r="GB122" s="4"/>
      <c r="GC122" s="4"/>
      <c r="GD122" s="4"/>
      <c r="GE122" s="4">
        <v>10.028266666666701</v>
      </c>
      <c r="GF122" s="4">
        <v>418369.07830377802</v>
      </c>
      <c r="GG122" s="4">
        <v>10.144083333333301</v>
      </c>
      <c r="GH122" s="4">
        <v>0</v>
      </c>
      <c r="GI122" s="4">
        <v>0</v>
      </c>
      <c r="GJ122" s="4">
        <v>0.21872089056428501</v>
      </c>
      <c r="GK122" s="4" t="str">
        <f>IF(GJ122&lt;GJ$35,"LOW",IF(GJ122&gt;GJ$36,"HIGH",GJ122))</f>
        <v>LOW</v>
      </c>
      <c r="GL122" s="4">
        <f>(GJ122/Y122)*100</f>
        <v>0.71084877754255671</v>
      </c>
      <c r="GM122" s="4" t="s">
        <v>57</v>
      </c>
      <c r="GN122" s="4"/>
      <c r="GO122" s="4"/>
      <c r="GP122" s="4"/>
      <c r="GQ122" s="4"/>
      <c r="GR122" s="4"/>
      <c r="GS122" s="4"/>
      <c r="GT122" s="4">
        <v>10.028266666666701</v>
      </c>
      <c r="GU122" s="4">
        <v>418369.07830377802</v>
      </c>
      <c r="GV122" s="4">
        <v>11.987883333333301</v>
      </c>
      <c r="GW122" s="4">
        <v>606.622332831319</v>
      </c>
      <c r="GX122" s="4">
        <v>1.28182820006508E-3</v>
      </c>
      <c r="GY122" s="4">
        <v>8.1316877383017794E-2</v>
      </c>
      <c r="GZ122" s="4" t="str">
        <f>IF(GY122&lt;GY$35,"LOW",IF(GY122&gt;GY$36,"HIGH",GY122))</f>
        <v>LOW</v>
      </c>
      <c r="HA122" s="4">
        <f>(GY122/AF122)*100</f>
        <v>0.19268893963998507</v>
      </c>
      <c r="HB122" s="4" t="s">
        <v>57</v>
      </c>
      <c r="HC122" s="4"/>
      <c r="HD122" s="4"/>
      <c r="HE122" s="4"/>
      <c r="HF122" s="4"/>
      <c r="HG122" s="4"/>
      <c r="HH122" s="4"/>
      <c r="HI122" s="4">
        <v>14.44035</v>
      </c>
      <c r="HJ122" s="4">
        <v>473247.766588784</v>
      </c>
      <c r="HK122" s="4">
        <v>12.335333333333301</v>
      </c>
      <c r="HL122" s="4">
        <v>567.52650000000801</v>
      </c>
      <c r="HM122" s="4">
        <v>1.1992164360136201E-3</v>
      </c>
      <c r="HN122" s="4">
        <v>2.0085642791970701</v>
      </c>
      <c r="HO122" s="4" t="str">
        <f>IF(HN122&lt;HN$35,"LOW",IF(HN122&gt;HN$36,"HIGH",HN122))</f>
        <v>LOW</v>
      </c>
      <c r="HP122" s="4">
        <f>(HN122/AF122)*100</f>
        <v>4.7595054509319032</v>
      </c>
      <c r="HQ122" s="4" t="s">
        <v>57</v>
      </c>
      <c r="HR122" s="4"/>
      <c r="HS122" s="4"/>
      <c r="HT122" s="4"/>
      <c r="HU122" s="4"/>
      <c r="HV122" s="4"/>
      <c r="HW122" s="4"/>
      <c r="HX122" s="4">
        <v>14.44035</v>
      </c>
      <c r="HY122" s="4">
        <v>473247.766588784</v>
      </c>
      <c r="HZ122" s="4" t="s">
        <v>57</v>
      </c>
      <c r="IA122" s="4" t="s">
        <v>57</v>
      </c>
      <c r="IB122" s="4" t="s">
        <v>57</v>
      </c>
      <c r="IC122" s="4" t="s">
        <v>57</v>
      </c>
      <c r="ID122" s="4" t="s">
        <v>57</v>
      </c>
      <c r="IE122" s="4" t="s">
        <v>57</v>
      </c>
      <c r="IF122" s="4">
        <v>10.028266666666701</v>
      </c>
      <c r="IG122" s="4">
        <v>418369.07830377802</v>
      </c>
      <c r="IH122" s="4">
        <v>14.44035</v>
      </c>
      <c r="II122" s="4">
        <v>1294.8654587754299</v>
      </c>
      <c r="IJ122" s="4">
        <v>2.7361258735755802E-3</v>
      </c>
      <c r="IK122" s="4">
        <v>0</v>
      </c>
      <c r="IL122" s="4" t="str">
        <f>IF(IK122&lt;IK$35,"LOW",IF(IK122&gt;IK$36,"HIGH",IK122))</f>
        <v>LOW</v>
      </c>
      <c r="IM122" s="4">
        <f>(IK122/AT122)*100</f>
        <v>0</v>
      </c>
      <c r="IN122" s="4" t="s">
        <v>57</v>
      </c>
      <c r="IO122" s="4"/>
      <c r="IP122" s="4"/>
      <c r="IQ122" s="4"/>
      <c r="IR122" s="4"/>
      <c r="IS122" s="4"/>
      <c r="IT122" s="4"/>
      <c r="IU122" s="4">
        <v>14.44035</v>
      </c>
      <c r="IV122" s="4">
        <v>473247.766588784</v>
      </c>
      <c r="IW122" s="4">
        <v>14.466749999999999</v>
      </c>
      <c r="IX122" s="4">
        <v>270.19035629847201</v>
      </c>
      <c r="IY122" s="4">
        <v>5.7092790579030197E-4</v>
      </c>
      <c r="IZ122" s="4">
        <v>0</v>
      </c>
      <c r="JA122" s="4" t="str">
        <f>IF(IZ122&lt;IZ$35,"LOW",IF(IZ122&gt;IZ$36,"HIGH",IZ122))</f>
        <v>LOW</v>
      </c>
      <c r="JB122" s="4">
        <f>(IZ122/AT122)*100</f>
        <v>0</v>
      </c>
      <c r="JC122" s="4" t="s">
        <v>57</v>
      </c>
      <c r="JD122" s="4"/>
      <c r="JE122" s="4"/>
      <c r="JF122" s="4"/>
      <c r="JG122" s="4"/>
      <c r="JH122" s="4"/>
      <c r="JI122" s="4"/>
      <c r="JJ122" s="4">
        <v>14.44035</v>
      </c>
      <c r="JK122" s="4">
        <v>473247.766588784</v>
      </c>
      <c r="JL122" s="4">
        <v>16.510449999999999</v>
      </c>
      <c r="JM122" s="4">
        <v>707.50364518074002</v>
      </c>
      <c r="JN122" s="4">
        <v>1.4867395725026199E-3</v>
      </c>
      <c r="JO122" s="4">
        <v>0.29581938817479703</v>
      </c>
      <c r="JP122" s="4" t="str">
        <f>IF(JO122&lt;JO$35,"LOW",IF(JO122&gt;JO$36,"HIGH",JO122))</f>
        <v>LOW</v>
      </c>
      <c r="JQ122" s="4">
        <f>(JO122/AM122)*100</f>
        <v>0.88913613316715157</v>
      </c>
      <c r="JR122" s="4" t="s">
        <v>57</v>
      </c>
      <c r="JS122" s="4"/>
      <c r="JT122" s="4"/>
      <c r="JU122" s="4"/>
      <c r="JV122" s="4"/>
      <c r="JW122" s="4"/>
      <c r="JX122" s="4"/>
      <c r="JY122" s="4">
        <v>17.121300000000002</v>
      </c>
      <c r="JZ122" s="4">
        <v>475875.97603916901</v>
      </c>
      <c r="KA122" s="4">
        <v>17.121300000000002</v>
      </c>
      <c r="KB122" s="4">
        <v>0</v>
      </c>
      <c r="KC122" s="4">
        <v>0</v>
      </c>
      <c r="KD122" s="4">
        <v>0.41588924532450799</v>
      </c>
      <c r="KE122" s="4" t="str">
        <f>IF(KD122&lt;KD$35,"LOW",IF(KD122&gt;KD$36,"HIGH",KD122))</f>
        <v>LOW</v>
      </c>
      <c r="KF122" s="4">
        <f>(KD122/AM122)*100</f>
        <v>1.2500267737526958</v>
      </c>
      <c r="KG122" s="4" t="s">
        <v>57</v>
      </c>
      <c r="KH122" s="4"/>
      <c r="KI122" s="4"/>
      <c r="KJ122" s="4"/>
      <c r="KK122" s="4"/>
      <c r="KL122" s="4"/>
      <c r="KM122" s="4"/>
      <c r="KN122" s="4">
        <v>17.121300000000002</v>
      </c>
      <c r="KO122" s="4">
        <v>475875.97603916901</v>
      </c>
      <c r="KP122" s="4">
        <v>18.961400000000001</v>
      </c>
      <c r="KQ122" s="4">
        <v>0</v>
      </c>
      <c r="KR122" s="4">
        <v>0</v>
      </c>
      <c r="KS122" s="4">
        <v>0</v>
      </c>
      <c r="KT122" s="4" t="str">
        <f>IF(KS122&lt;KS$35,"LOW",IF(KS122&gt;KS$36,"HIGH",KS122))</f>
        <v>LOW</v>
      </c>
      <c r="KU122" s="4">
        <f>(KS122/AM122)*100</f>
        <v>0</v>
      </c>
      <c r="KV122" s="4" t="s">
        <v>57</v>
      </c>
      <c r="KW122" s="4"/>
      <c r="KX122" s="4"/>
      <c r="KY122" s="4"/>
      <c r="KZ122" s="4"/>
      <c r="LA122" s="4"/>
      <c r="LB122" s="4"/>
      <c r="LC122" s="4">
        <v>17.121300000000002</v>
      </c>
      <c r="LD122" s="4">
        <v>475875.97603916901</v>
      </c>
      <c r="LE122" s="4">
        <v>19.3686333333333</v>
      </c>
      <c r="LF122" s="4">
        <v>0</v>
      </c>
      <c r="LG122" s="4">
        <v>0</v>
      </c>
      <c r="LH122" s="4">
        <v>0</v>
      </c>
      <c r="LI122" s="4" t="str">
        <f>IF(LH122&lt;LH$35,"LOW",IF(LH122&gt;LH$36,"HIGH",LH122))</f>
        <v>LOW</v>
      </c>
      <c r="LJ122" s="4">
        <f>(LH122/AM122)*100</f>
        <v>0</v>
      </c>
      <c r="LK122" s="4" t="s">
        <v>57</v>
      </c>
      <c r="LL122" s="4"/>
      <c r="LM122" s="4"/>
      <c r="LN122" s="4"/>
      <c r="LO122" s="4"/>
      <c r="LP122" s="4"/>
      <c r="LQ122" s="4"/>
      <c r="LR122" s="4">
        <v>17.121300000000002</v>
      </c>
      <c r="LS122" s="4">
        <v>475875.97603916901</v>
      </c>
    </row>
    <row r="123" spans="1:331" x14ac:dyDescent="0.2">
      <c r="A123" s="2"/>
      <c r="B123" s="2"/>
      <c r="C123" s="10" t="s">
        <v>201</v>
      </c>
      <c r="D123" s="2"/>
      <c r="E123" s="2"/>
      <c r="F123" s="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>
        <f>AVERAGE(AZ120:AZ122)</f>
        <v>0.11102671949639033</v>
      </c>
      <c r="BA123" s="4"/>
      <c r="BB123" s="4">
        <f>AVERAGE(BB120:BB122)</f>
        <v>0.65692570605631306</v>
      </c>
      <c r="BC123" s="4">
        <f>AVERAGE(BC120:BC122)</f>
        <v>0.36083982478743987</v>
      </c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>
        <f>AVERAGE(BP120:BP122)</f>
        <v>0</v>
      </c>
      <c r="BQ123" s="4"/>
      <c r="BR123" s="4">
        <f>AVERAGE(BR120:BR122)</f>
        <v>0</v>
      </c>
      <c r="BS123" s="4">
        <f>AVERAGE(BS120:BS122)</f>
        <v>0</v>
      </c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>
        <f>AVERAGE(CF120:CF122)</f>
        <v>0.58402055070108194</v>
      </c>
      <c r="CG123" s="4"/>
      <c r="CH123" s="4">
        <f>AVERAGE(CH120:CH122)</f>
        <v>6.6864770944704928</v>
      </c>
      <c r="CI123" s="4">
        <f>AVERAGE(CI120:CI122)</f>
        <v>3.4090501302487581</v>
      </c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>
        <f>AVERAGE(CV120:CV122)</f>
        <v>0</v>
      </c>
      <c r="CW123" s="4"/>
      <c r="CX123" s="4">
        <f>AVERAGE(CX120:CX122)</f>
        <v>0</v>
      </c>
      <c r="CY123" s="4">
        <f>AVERAGE(CY120:CY122)</f>
        <v>0</v>
      </c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>
        <f>AVERAGE(DL120:DL122)</f>
        <v>0</v>
      </c>
      <c r="DM123" s="4"/>
      <c r="DN123" s="4">
        <f>AVERAGE(DN120:DN122)</f>
        <v>0</v>
      </c>
      <c r="DO123" s="4">
        <f>AVERAGE(DO120:DO122)</f>
        <v>0</v>
      </c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>
        <f>AVERAGE(EB120:EB122)</f>
        <v>0</v>
      </c>
      <c r="EC123" s="4"/>
      <c r="ED123" s="4">
        <f>AVERAGE(ED120:ED122)</f>
        <v>0</v>
      </c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>
        <f>AVERAGE(EQ120:EQ122)</f>
        <v>0</v>
      </c>
      <c r="ER123" s="4"/>
      <c r="ES123" s="4">
        <f>AVERAGE(ES120:ES122)</f>
        <v>0</v>
      </c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>
        <f>AVERAGE(FF120:FF122)</f>
        <v>0.34846920092190997</v>
      </c>
      <c r="FG123" s="4"/>
      <c r="FH123" s="4">
        <f>AVERAGE(FH120:FH122)</f>
        <v>2.6473551113341616</v>
      </c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>
        <f>AVERAGE(FU120:FU122)</f>
        <v>2.6511287377043868</v>
      </c>
      <c r="FV123" s="4"/>
      <c r="FW123" s="4">
        <f>AVERAGE(FW120:FW122)</f>
        <v>16.632633631604211</v>
      </c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>
        <f>AVERAGE(GJ120:GJ122)</f>
        <v>0.21872089056428501</v>
      </c>
      <c r="GK123" s="4"/>
      <c r="GL123" s="4">
        <f>AVERAGE(GL120:GL122)</f>
        <v>1.4892837125387064</v>
      </c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>
        <f>AVERAGE(GY120:GY122)</f>
        <v>2.7105625794339266E-2</v>
      </c>
      <c r="GZ123" s="4"/>
      <c r="HA123" s="4">
        <f>AVERAGE(HA120:HA122)</f>
        <v>6.4229646546661689E-2</v>
      </c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>
        <f>AVERAGE(HN120:HN122)</f>
        <v>1.76809135692535</v>
      </c>
      <c r="HO123" s="4"/>
      <c r="HP123" s="4">
        <f>AVERAGE(HP120:HP122)</f>
        <v>7.2752387667500003</v>
      </c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>
        <f>AVERAGE(IK120:IK122)</f>
        <v>0</v>
      </c>
      <c r="IL123" s="4"/>
      <c r="IM123" s="4">
        <f>AVERAGE(IM120:IM122)</f>
        <v>0</v>
      </c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>
        <f>AVERAGE(IZ120:IZ122)</f>
        <v>0</v>
      </c>
      <c r="JA123" s="4"/>
      <c r="JB123" s="4">
        <f>AVERAGE(JB120:JB122)</f>
        <v>0</v>
      </c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>
        <f>AVERAGE(JO120:JO122)</f>
        <v>0.56221183279361564</v>
      </c>
      <c r="JP123" s="4"/>
      <c r="JQ123" s="4">
        <f>AVERAGE(JQ120:JQ122)</f>
        <v>2.5578302872423171</v>
      </c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>
        <f>AVERAGE(KD120:KD122)</f>
        <v>0.41588924532450799</v>
      </c>
      <c r="KE123" s="4"/>
      <c r="KF123" s="4">
        <f>AVERAGE(KF120:KF122)</f>
        <v>2.1929601237035867</v>
      </c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>
        <f>AVERAGE(KS120:KS122)</f>
        <v>0</v>
      </c>
      <c r="KT123" s="4"/>
      <c r="KU123" s="4">
        <f>AVERAGE(KU120:KU122)</f>
        <v>0</v>
      </c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>
        <f>AVERAGE(LH120:LH122)</f>
        <v>0</v>
      </c>
      <c r="LI123" s="4"/>
      <c r="LJ123" s="4">
        <f>AVERAGE(LJ120:LJ122)</f>
        <v>0</v>
      </c>
      <c r="LK123" s="4"/>
      <c r="LL123" s="4"/>
      <c r="LM123" s="4"/>
      <c r="LN123" s="4"/>
      <c r="LO123" s="4"/>
      <c r="LP123" s="4"/>
      <c r="LQ123" s="4"/>
      <c r="LR123" s="4"/>
      <c r="LS123" s="4"/>
    </row>
    <row r="124" spans="1:331" x14ac:dyDescent="0.2">
      <c r="A124" s="2"/>
      <c r="B124" s="2"/>
      <c r="C124" s="10" t="s">
        <v>202</v>
      </c>
      <c r="D124" s="2"/>
      <c r="E124" s="2"/>
      <c r="F124" s="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>
        <f>_xlfn.STDEV.P(AZ120:AZ122)</f>
        <v>0.15701549249758853</v>
      </c>
      <c r="BA124" s="4"/>
      <c r="BB124" s="4">
        <f>_xlfn.STDEV.P(BB120:BB122)</f>
        <v>0.92903324297635914</v>
      </c>
      <c r="BC124" s="4">
        <f>_xlfn.STDEV.P(BC120:BC122)</f>
        <v>0.51030457405872875</v>
      </c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>
        <f>_xlfn.STDEV.P(BP120:BP122)</f>
        <v>0</v>
      </c>
      <c r="BQ124" s="4"/>
      <c r="BR124" s="4">
        <f>_xlfn.STDEV.P(BR120:BR122)</f>
        <v>0</v>
      </c>
      <c r="BS124" s="4">
        <f>_xlfn.STDEV.P(BS120:BS122)</f>
        <v>0</v>
      </c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>
        <f>_xlfn.STDEV.P(CF120:CF122)</f>
        <v>0.21665373377297151</v>
      </c>
      <c r="CG124" s="4"/>
      <c r="CH124" s="4">
        <f>_xlfn.STDEV.P(CH120:CH122)</f>
        <v>1.193354276138116</v>
      </c>
      <c r="CI124" s="4">
        <f>_xlfn.STDEV.P(CI120:CI122)</f>
        <v>0.37599194046028972</v>
      </c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>
        <f>_xlfn.STDEV.P(CV120:CV122)</f>
        <v>0</v>
      </c>
      <c r="CW124" s="4"/>
      <c r="CX124" s="4">
        <f>_xlfn.STDEV.P(CX120:CX122)</f>
        <v>0</v>
      </c>
      <c r="CY124" s="4">
        <f>_xlfn.STDEV.P(CY120:CY122)</f>
        <v>0</v>
      </c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>
        <f>_xlfn.STDEV.P(DL120:DL122)</f>
        <v>0</v>
      </c>
      <c r="DM124" s="4"/>
      <c r="DN124" s="4">
        <f>_xlfn.STDEV.P(DN120:DN122)</f>
        <v>0</v>
      </c>
      <c r="DO124" s="4">
        <f>_xlfn.STDEV.P(DO120:DO122)</f>
        <v>0</v>
      </c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>
        <f>_xlfn.STDEV.P(EB120:EB122)</f>
        <v>0</v>
      </c>
      <c r="EC124" s="4"/>
      <c r="ED124" s="4">
        <f>_xlfn.STDEV.P(ED120:ED122)</f>
        <v>0</v>
      </c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>
        <f>_xlfn.STDEV.P(EQ120:EQ122)</f>
        <v>0</v>
      </c>
      <c r="ER124" s="4"/>
      <c r="ES124" s="4">
        <f>_xlfn.STDEV.P(ES120:ES122)</f>
        <v>0</v>
      </c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>
        <f>_xlfn.STDEV.P(FF120:FF122)</f>
        <v>0.49280987001308013</v>
      </c>
      <c r="FG124" s="4"/>
      <c r="FH124" s="4">
        <f>_xlfn.STDEV.P(FH120:FH122)</f>
        <v>3.7439255028665066</v>
      </c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>
        <f>_xlfn.STDEV.P(FU120:FU122)</f>
        <v>0.53828167745355981</v>
      </c>
      <c r="FV124" s="4"/>
      <c r="FW124" s="4">
        <f>_xlfn.STDEV.P(FW120:FW122)</f>
        <v>4.0493817222519146</v>
      </c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>
        <f>_xlfn.STDEV.P(GJ120:GJ122)</f>
        <v>0</v>
      </c>
      <c r="GK124" s="4"/>
      <c r="GL124" s="4">
        <f>_xlfn.STDEV.P(GL120:GL122)</f>
        <v>0.57821426811483445</v>
      </c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>
        <f>_xlfn.STDEV.P(GY120:GY122)</f>
        <v>3.8333143614964586E-2</v>
      </c>
      <c r="GZ124" s="4"/>
      <c r="HA124" s="4">
        <f>_xlfn.STDEV.P(HA120:HA122)</f>
        <v>9.0834437252719197E-2</v>
      </c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>
        <f>_xlfn.STDEV.P(HN120:HN122)</f>
        <v>0.1701433124708619</v>
      </c>
      <c r="HO124" s="4"/>
      <c r="HP124" s="4">
        <f>_xlfn.STDEV.P(HP120:HP122)</f>
        <v>2.4286874533571288</v>
      </c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>
        <f>_xlfn.STDEV.P(IK120:IK122)</f>
        <v>0</v>
      </c>
      <c r="IL124" s="4"/>
      <c r="IM124" s="4">
        <f>_xlfn.STDEV.P(IM120:IM122)</f>
        <v>0</v>
      </c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>
        <f>_xlfn.STDEV.P(IZ120:IZ122)</f>
        <v>0</v>
      </c>
      <c r="JA124" s="4"/>
      <c r="JB124" s="4">
        <f>_xlfn.STDEV.P(JB120:JB122)</f>
        <v>0</v>
      </c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>
        <f>_xlfn.STDEV.P(JO120:JO122)</f>
        <v>0.59822853159121081</v>
      </c>
      <c r="JP124" s="4"/>
      <c r="JQ124" s="4">
        <f>_xlfn.STDEV.P(JQ120:JQ122)</f>
        <v>3.01056721185188</v>
      </c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>
        <f>_xlfn.STDEV.P(KD120:KD122)</f>
        <v>0</v>
      </c>
      <c r="KE124" s="4"/>
      <c r="KF124" s="4">
        <f>_xlfn.STDEV.P(KF120:KF122)</f>
        <v>0.84498472838998873</v>
      </c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>
        <f>_xlfn.STDEV.P(KS120:KS122)</f>
        <v>0</v>
      </c>
      <c r="KT124" s="4"/>
      <c r="KU124" s="4">
        <f>_xlfn.STDEV.P(KU120:KU122)</f>
        <v>0</v>
      </c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>
        <f>_xlfn.STDEV.P(LH120:LH122)</f>
        <v>0</v>
      </c>
      <c r="LI124" s="4"/>
      <c r="LJ124" s="4">
        <f>_xlfn.STDEV.P(LJ120:LJ122)</f>
        <v>0</v>
      </c>
      <c r="LK124" s="4"/>
      <c r="LL124" s="4"/>
      <c r="LM124" s="4"/>
      <c r="LN124" s="4"/>
      <c r="LO124" s="4"/>
      <c r="LP124" s="4"/>
      <c r="LQ124" s="4"/>
      <c r="LR124" s="4"/>
      <c r="LS124" s="4"/>
    </row>
    <row r="125" spans="1:331" x14ac:dyDescent="0.2">
      <c r="A125" s="2"/>
      <c r="B125" s="2"/>
      <c r="C125" s="10" t="s">
        <v>228</v>
      </c>
      <c r="D125" s="2"/>
      <c r="E125" s="2"/>
      <c r="F125" s="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>
        <f>(AZ124/AZ123)*100</f>
        <v>141.42135623730951</v>
      </c>
      <c r="BA125" s="4"/>
      <c r="BB125" s="4">
        <f>(BB124/BB123)*100</f>
        <v>141.42135623730948</v>
      </c>
      <c r="BC125" s="4">
        <f>(BC124/BC123)*100</f>
        <v>141.42135623730948</v>
      </c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 t="e">
        <f>(BP124/BP123)*100</f>
        <v>#DIV/0!</v>
      </c>
      <c r="BQ125" s="4"/>
      <c r="BR125" s="4" t="e">
        <f>(BR124/BR123)*100</f>
        <v>#DIV/0!</v>
      </c>
      <c r="BS125" s="4" t="e">
        <f>(BS124/BS123)*100</f>
        <v>#DIV/0!</v>
      </c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>
        <f>(CF124/CF123)*100</f>
        <v>37.096936659658908</v>
      </c>
      <c r="CG125" s="4"/>
      <c r="CH125" s="4">
        <f>(CH124/CH123)*100</f>
        <v>17.847279804861405</v>
      </c>
      <c r="CI125" s="4">
        <f>(CI124/CI123)*100</f>
        <v>11.029228849528639</v>
      </c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 t="e">
        <f>(CV124/CV123)*100</f>
        <v>#DIV/0!</v>
      </c>
      <c r="CW125" s="4"/>
      <c r="CX125" s="4" t="e">
        <f>(CX124/CX123)*100</f>
        <v>#DIV/0!</v>
      </c>
      <c r="CY125" s="4" t="e">
        <f>(CY124/CY123)*100</f>
        <v>#DIV/0!</v>
      </c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 t="e">
        <f>(DL124/DL123)*100</f>
        <v>#DIV/0!</v>
      </c>
      <c r="DM125" s="4"/>
      <c r="DN125" s="4" t="e">
        <f>(DN124/DN123)*100</f>
        <v>#DIV/0!</v>
      </c>
      <c r="DO125" s="4" t="e">
        <f>(DO124/DO123)*100</f>
        <v>#DIV/0!</v>
      </c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 t="e">
        <f>(EB124/EB123)*100</f>
        <v>#DIV/0!</v>
      </c>
      <c r="EC125" s="4"/>
      <c r="ED125" s="4" t="e">
        <f>(ED124/ED123)*100</f>
        <v>#DIV/0!</v>
      </c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 t="e">
        <f>(EQ124/EQ123)*100</f>
        <v>#DIV/0!</v>
      </c>
      <c r="ER125" s="4"/>
      <c r="ES125" s="4" t="e">
        <f>(ES124/ES123)*100</f>
        <v>#DIV/0!</v>
      </c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>
        <f>(FF124/FF123)*100</f>
        <v>141.42135623730951</v>
      </c>
      <c r="FG125" s="4"/>
      <c r="FH125" s="4">
        <f>(FH124/FH123)*100</f>
        <v>141.42135623730951</v>
      </c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>
        <f>(FU124/FU123)*100</f>
        <v>20.303867926069032</v>
      </c>
      <c r="FV125" s="4"/>
      <c r="FW125" s="4">
        <f>(FW124/FW123)*100</f>
        <v>24.346004438873418</v>
      </c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>
        <f>(GJ124/GJ123)*100</f>
        <v>0</v>
      </c>
      <c r="GK125" s="4"/>
      <c r="GL125" s="4">
        <f>(GL124/GL123)*100</f>
        <v>38.824991050844297</v>
      </c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>
        <f>(GY124/GY123)*100</f>
        <v>141.42135623730948</v>
      </c>
      <c r="GZ125" s="4"/>
      <c r="HA125" s="4">
        <f>(HA124/HA123)*100</f>
        <v>141.42135623730951</v>
      </c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>
        <f>(HN124/HN123)*100</f>
        <v>9.6229932805471812</v>
      </c>
      <c r="HO125" s="4"/>
      <c r="HP125" s="4">
        <f>(HP124/HP123)*100</f>
        <v>33.382924344104701</v>
      </c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 t="e">
        <f>(IK124/IK123)*100</f>
        <v>#DIV/0!</v>
      </c>
      <c r="IL125" s="4"/>
      <c r="IM125" s="4" t="e">
        <f>(IM124/IM123)*100</f>
        <v>#DIV/0!</v>
      </c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 t="e">
        <f>(IZ124/IZ123)*100</f>
        <v>#DIV/0!</v>
      </c>
      <c r="JA125" s="4"/>
      <c r="JB125" s="4" t="e">
        <f>(JB124/JB123)*100</f>
        <v>#DIV/0!</v>
      </c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>
        <f>(JO124/JO123)*100</f>
        <v>106.40625057971995</v>
      </c>
      <c r="JP125" s="4"/>
      <c r="JQ125" s="4">
        <f>(JQ124/JQ123)*100</f>
        <v>117.70003767910941</v>
      </c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>
        <f>(KD124/KD123)*100</f>
        <v>0</v>
      </c>
      <c r="KE125" s="4"/>
      <c r="KF125" s="4">
        <f>(KF124/KF123)*100</f>
        <v>38.531696005622479</v>
      </c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 t="e">
        <f>(KS124/KS123)*100</f>
        <v>#DIV/0!</v>
      </c>
      <c r="KT125" s="4"/>
      <c r="KU125" s="4" t="e">
        <f>(KU124/KU123)*100</f>
        <v>#DIV/0!</v>
      </c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 t="e">
        <f>(LH124/LH123)*100</f>
        <v>#DIV/0!</v>
      </c>
      <c r="LI125" s="4"/>
      <c r="LJ125" s="4" t="e">
        <f>(LJ124/LJ123)*100</f>
        <v>#DIV/0!</v>
      </c>
      <c r="LK125" s="4"/>
      <c r="LL125" s="4"/>
      <c r="LM125" s="4"/>
      <c r="LN125" s="4"/>
      <c r="LO125" s="4"/>
      <c r="LP125" s="4"/>
      <c r="LQ125" s="4"/>
      <c r="LR125" s="4"/>
      <c r="LS125" s="4"/>
    </row>
    <row r="126" spans="1:331" x14ac:dyDescent="0.2">
      <c r="A126" s="2"/>
      <c r="B126" s="2"/>
      <c r="C126" s="2"/>
      <c r="D126" s="2"/>
      <c r="E126" s="2"/>
      <c r="F126" s="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>
        <f>(AK126/AK$136)*100</f>
        <v>0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</row>
    <row r="127" spans="1:331" x14ac:dyDescent="0.2">
      <c r="A127" s="2"/>
      <c r="B127" s="2"/>
      <c r="C127" s="2"/>
      <c r="D127" s="2"/>
      <c r="E127" s="2"/>
      <c r="F127" s="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</row>
    <row r="128" spans="1:331" x14ac:dyDescent="0.2">
      <c r="A128" s="2"/>
      <c r="B128" s="2"/>
      <c r="C128" s="2" t="s">
        <v>141</v>
      </c>
      <c r="D128" s="2" t="s">
        <v>98</v>
      </c>
      <c r="E128" s="2" t="s">
        <v>106</v>
      </c>
      <c r="F128" s="2" t="s">
        <v>57</v>
      </c>
      <c r="G128" s="4">
        <v>4.9581166666666698</v>
      </c>
      <c r="H128" s="4">
        <v>0</v>
      </c>
      <c r="I128" s="4">
        <v>0</v>
      </c>
      <c r="J128" s="4"/>
      <c r="K128" s="4"/>
      <c r="L128" s="4">
        <v>4.9284166666666698</v>
      </c>
      <c r="M128" s="4">
        <v>284990.34443879401</v>
      </c>
      <c r="N128" s="4" t="s">
        <v>57</v>
      </c>
      <c r="O128" s="4" t="s">
        <v>57</v>
      </c>
      <c r="P128" s="4" t="s">
        <v>57</v>
      </c>
      <c r="Q128" s="4"/>
      <c r="R128" s="4"/>
      <c r="S128" s="4">
        <v>10.01895</v>
      </c>
      <c r="T128" s="4">
        <v>0</v>
      </c>
      <c r="U128" s="4">
        <v>10.01895</v>
      </c>
      <c r="V128" s="4">
        <v>0</v>
      </c>
      <c r="W128" s="4">
        <v>0</v>
      </c>
      <c r="X128" s="4" t="s">
        <v>57</v>
      </c>
      <c r="Y128" s="4" t="s">
        <v>57</v>
      </c>
      <c r="Z128" s="4">
        <v>10.01895</v>
      </c>
      <c r="AA128" s="4">
        <v>0</v>
      </c>
      <c r="AB128" s="4" t="s">
        <v>57</v>
      </c>
      <c r="AC128" s="4" t="s">
        <v>57</v>
      </c>
      <c r="AD128" s="4" t="s">
        <v>57</v>
      </c>
      <c r="AE128" s="4"/>
      <c r="AF128" s="4"/>
      <c r="AG128" s="4">
        <v>10.01895</v>
      </c>
      <c r="AH128" s="4">
        <v>0</v>
      </c>
      <c r="AI128" s="4">
        <v>12.69825</v>
      </c>
      <c r="AJ128" s="4">
        <v>140.52902812500099</v>
      </c>
      <c r="AK128" s="4">
        <v>3.9882800179137602E-4</v>
      </c>
      <c r="AL128" s="4"/>
      <c r="AM128" s="4"/>
      <c r="AN128" s="4">
        <v>14.429</v>
      </c>
      <c r="AO128" s="4">
        <v>352354.96879306698</v>
      </c>
      <c r="AP128" s="4">
        <v>14.429</v>
      </c>
      <c r="AQ128" s="4">
        <v>0</v>
      </c>
      <c r="AR128" s="4">
        <v>0</v>
      </c>
      <c r="AS128" s="4"/>
      <c r="AT128" s="4"/>
      <c r="AU128" s="4">
        <v>14.429</v>
      </c>
      <c r="AV128" s="4">
        <v>352354.96879306698</v>
      </c>
      <c r="AW128" s="4">
        <v>4.9581166666666698</v>
      </c>
      <c r="AX128" s="4">
        <v>0</v>
      </c>
      <c r="AY128" s="4">
        <v>0</v>
      </c>
      <c r="AZ128" s="4">
        <v>0</v>
      </c>
      <c r="BA128" s="4" t="str">
        <f>IF(AZ128&lt;AZ$35,"LOW",IF(AZ128&gt;AZ$36,"HIGH",AZ128))</f>
        <v>LOW</v>
      </c>
      <c r="BB128" s="4"/>
      <c r="BC128" s="4"/>
      <c r="BD128" s="4" t="s">
        <v>57</v>
      </c>
      <c r="BE128" s="4"/>
      <c r="BF128" s="4"/>
      <c r="BG128" s="4"/>
      <c r="BH128" s="4"/>
      <c r="BI128" s="4"/>
      <c r="BJ128" s="4"/>
      <c r="BK128" s="4">
        <v>4.9284166666666698</v>
      </c>
      <c r="BL128" s="4">
        <v>284990.34443879401</v>
      </c>
      <c r="BM128" s="4">
        <v>6.1660666666666701</v>
      </c>
      <c r="BN128" s="4">
        <v>0</v>
      </c>
      <c r="BO128" s="4">
        <v>0</v>
      </c>
      <c r="BP128" s="4">
        <v>0</v>
      </c>
      <c r="BQ128" s="4" t="str">
        <f>IF(BP128&lt;BP$35,"LOW",IF(BP128&gt;BP$36,"HIGH",BP128))</f>
        <v>LOW</v>
      </c>
      <c r="BR128" s="4"/>
      <c r="BS128" s="4"/>
      <c r="BT128" s="4" t="s">
        <v>57</v>
      </c>
      <c r="BU128" s="4"/>
      <c r="BV128" s="4"/>
      <c r="BW128" s="4"/>
      <c r="BX128" s="4"/>
      <c r="BY128" s="4"/>
      <c r="BZ128" s="4"/>
      <c r="CA128" s="4">
        <v>4.9284166666666698</v>
      </c>
      <c r="CB128" s="4">
        <v>284990.34443879401</v>
      </c>
      <c r="CC128" s="4">
        <v>6.1660666666666701</v>
      </c>
      <c r="CD128" s="4">
        <v>0</v>
      </c>
      <c r="CE128" s="4">
        <v>0</v>
      </c>
      <c r="CF128" s="4">
        <v>9.7389946697767099E-2</v>
      </c>
      <c r="CG128" s="4" t="str">
        <f>IF(CF128&lt;CF$35,"LOW",IF(CF128&gt;CF$36,"HIGH",CF128))</f>
        <v>LOW</v>
      </c>
      <c r="CH128" s="4"/>
      <c r="CI128" s="4"/>
      <c r="CJ128" s="4" t="s">
        <v>57</v>
      </c>
      <c r="CK128" s="4"/>
      <c r="CL128" s="4"/>
      <c r="CM128" s="4"/>
      <c r="CN128" s="4"/>
      <c r="CO128" s="4"/>
      <c r="CP128" s="4"/>
      <c r="CQ128" s="4">
        <v>4.9284166666666698</v>
      </c>
      <c r="CR128" s="4">
        <v>284990.34443879401</v>
      </c>
      <c r="CS128" s="4">
        <v>6.8430833333333299</v>
      </c>
      <c r="CT128" s="4">
        <v>0</v>
      </c>
      <c r="CU128" s="4">
        <v>0</v>
      </c>
      <c r="CV128" s="4">
        <v>0</v>
      </c>
      <c r="CW128" s="4" t="str">
        <f>IF(CV128&lt;CV$35,"LOW",IF(CV128&gt;CV$36,"HIGH",CV128))</f>
        <v>LOW</v>
      </c>
      <c r="CX128" s="4"/>
      <c r="CY128" s="4"/>
      <c r="CZ128" s="4" t="s">
        <v>57</v>
      </c>
      <c r="DA128" s="4"/>
      <c r="DB128" s="4"/>
      <c r="DC128" s="4"/>
      <c r="DD128" s="4"/>
      <c r="DE128" s="4"/>
      <c r="DF128" s="4"/>
      <c r="DG128" s="4">
        <v>7.6346333333333298</v>
      </c>
      <c r="DH128" s="4">
        <v>148825.16565078899</v>
      </c>
      <c r="DI128" s="4">
        <v>7.6346333333333298</v>
      </c>
      <c r="DJ128" s="4">
        <v>0</v>
      </c>
      <c r="DK128" s="4">
        <v>0</v>
      </c>
      <c r="DL128" s="4">
        <v>0</v>
      </c>
      <c r="DM128" s="4" t="str">
        <f>IF(DL128&lt;DL$35,"LOW",IF(DL128&gt;DL$36,"HIGH",DL128))</f>
        <v>LOW</v>
      </c>
      <c r="DN128" s="4"/>
      <c r="DO128" s="4"/>
      <c r="DP128" s="4" t="s">
        <v>57</v>
      </c>
      <c r="DQ128" s="4"/>
      <c r="DR128" s="4"/>
      <c r="DS128" s="4"/>
      <c r="DT128" s="4"/>
      <c r="DU128" s="4"/>
      <c r="DV128" s="4"/>
      <c r="DW128" s="4">
        <v>7.6346333333333298</v>
      </c>
      <c r="DX128" s="4">
        <v>148825.16565078899</v>
      </c>
      <c r="DY128" s="4">
        <v>8.0003166666666701</v>
      </c>
      <c r="DZ128" s="4">
        <v>0</v>
      </c>
      <c r="EA128" s="4">
        <v>0</v>
      </c>
      <c r="EB128" s="4">
        <v>0</v>
      </c>
      <c r="EC128" s="4" t="str">
        <f>IF(EB128&lt;EB$35,"LOW",IF(EB128&gt;EB$36,"HIGH",EB128))</f>
        <v>LOW</v>
      </c>
      <c r="ED128" s="4"/>
      <c r="EE128" s="4" t="s">
        <v>57</v>
      </c>
      <c r="EF128" s="4"/>
      <c r="EG128" s="4"/>
      <c r="EH128" s="4"/>
      <c r="EI128" s="4"/>
      <c r="EJ128" s="4"/>
      <c r="EK128" s="4"/>
      <c r="EL128" s="4">
        <v>7.6346333333333298</v>
      </c>
      <c r="EM128" s="4">
        <v>148825.16565078899</v>
      </c>
      <c r="EN128" s="4" t="s">
        <v>57</v>
      </c>
      <c r="EO128" s="4" t="s">
        <v>57</v>
      </c>
      <c r="EP128" s="4" t="s">
        <v>57</v>
      </c>
      <c r="EQ128" s="4" t="s">
        <v>57</v>
      </c>
      <c r="ER128" s="4" t="str">
        <f>IF(EQ128&lt;EQ$35,"LOW",IF(EQ128&gt;EQ$36,"HIGH",EQ128))</f>
        <v>HIGH</v>
      </c>
      <c r="ES128" s="4"/>
      <c r="ET128" s="4" t="s">
        <v>57</v>
      </c>
      <c r="EU128" s="4"/>
      <c r="EV128" s="4"/>
      <c r="EW128" s="4"/>
      <c r="EX128" s="4"/>
      <c r="EY128" s="4"/>
      <c r="EZ128" s="4"/>
      <c r="FA128" s="4">
        <v>10.01895</v>
      </c>
      <c r="FB128" s="4">
        <v>0</v>
      </c>
      <c r="FC128" s="4" t="s">
        <v>57</v>
      </c>
      <c r="FD128" s="4" t="s">
        <v>57</v>
      </c>
      <c r="FE128" s="4" t="s">
        <v>57</v>
      </c>
      <c r="FF128" s="4" t="s">
        <v>57</v>
      </c>
      <c r="FG128" s="4" t="str">
        <f>IF(FF128&lt;FF$35,"LOW",IF(FF128&gt;FF$36,"HIGH",FF128))</f>
        <v>HIGH</v>
      </c>
      <c r="FH128" s="4"/>
      <c r="FI128" s="4" t="s">
        <v>57</v>
      </c>
      <c r="FJ128" s="4"/>
      <c r="FK128" s="4"/>
      <c r="FL128" s="4"/>
      <c r="FM128" s="4"/>
      <c r="FN128" s="4"/>
      <c r="FO128" s="4"/>
      <c r="FP128" s="4">
        <v>10.01895</v>
      </c>
      <c r="FQ128" s="4">
        <v>0</v>
      </c>
      <c r="FR128" s="4" t="s">
        <v>57</v>
      </c>
      <c r="FS128" s="4" t="s">
        <v>57</v>
      </c>
      <c r="FT128" s="4" t="s">
        <v>57</v>
      </c>
      <c r="FU128" s="4" t="s">
        <v>57</v>
      </c>
      <c r="FV128" s="4"/>
      <c r="FW128" s="4"/>
      <c r="FX128" s="4" t="s">
        <v>57</v>
      </c>
      <c r="FY128" s="4"/>
      <c r="FZ128" s="4"/>
      <c r="GA128" s="4"/>
      <c r="GB128" s="4"/>
      <c r="GC128" s="4"/>
      <c r="GD128" s="4"/>
      <c r="GE128" s="4">
        <v>10.01895</v>
      </c>
      <c r="GF128" s="4">
        <v>0</v>
      </c>
      <c r="GG128" s="4" t="s">
        <v>57</v>
      </c>
      <c r="GH128" s="4" t="s">
        <v>57</v>
      </c>
      <c r="GI128" s="4" t="s">
        <v>57</v>
      </c>
      <c r="GJ128" s="4" t="s">
        <v>57</v>
      </c>
      <c r="GK128" s="4"/>
      <c r="GL128" s="4"/>
      <c r="GM128" s="4" t="s">
        <v>57</v>
      </c>
      <c r="GN128" s="4"/>
      <c r="GO128" s="4"/>
      <c r="GP128" s="4"/>
      <c r="GQ128" s="4"/>
      <c r="GR128" s="4"/>
      <c r="GS128" s="4"/>
      <c r="GT128" s="4">
        <v>10.01895</v>
      </c>
      <c r="GU128" s="4">
        <v>0</v>
      </c>
      <c r="GV128" s="4">
        <v>11.9971</v>
      </c>
      <c r="GW128" s="4">
        <v>0</v>
      </c>
      <c r="GX128" s="4">
        <v>0</v>
      </c>
      <c r="GY128" s="4">
        <v>0</v>
      </c>
      <c r="GZ128" s="4" t="str">
        <f>IF(GY128&lt;GY$35,"LOW",IF(GY128&gt;GY$36,"HIGH",GY128))</f>
        <v>LOW</v>
      </c>
      <c r="HA128" s="4"/>
      <c r="HB128" s="4" t="s">
        <v>57</v>
      </c>
      <c r="HC128" s="4"/>
      <c r="HD128" s="4"/>
      <c r="HE128" s="4"/>
      <c r="HF128" s="4"/>
      <c r="HG128" s="4"/>
      <c r="HH128" s="4"/>
      <c r="HI128" s="4">
        <v>14.429</v>
      </c>
      <c r="HJ128" s="4">
        <v>352354.96879306698</v>
      </c>
      <c r="HK128" s="4">
        <v>12.34455</v>
      </c>
      <c r="HL128" s="4">
        <v>0</v>
      </c>
      <c r="HM128" s="4">
        <v>0</v>
      </c>
      <c r="HN128" s="4">
        <v>0.82429590229412297</v>
      </c>
      <c r="HO128" s="4" t="str">
        <f>IF(HN128&lt;HN$35,"LOW",IF(HN128&gt;HN$36,"HIGH",HN128))</f>
        <v>LOW</v>
      </c>
      <c r="HP128" s="4"/>
      <c r="HQ128" s="4" t="s">
        <v>57</v>
      </c>
      <c r="HR128" s="4"/>
      <c r="HS128" s="4"/>
      <c r="HT128" s="4"/>
      <c r="HU128" s="4"/>
      <c r="HV128" s="4"/>
      <c r="HW128" s="4"/>
      <c r="HX128" s="4">
        <v>14.429</v>
      </c>
      <c r="HY128" s="4">
        <v>352354.96879306698</v>
      </c>
      <c r="HZ128" s="4" t="s">
        <v>57</v>
      </c>
      <c r="IA128" s="4" t="s">
        <v>57</v>
      </c>
      <c r="IB128" s="4" t="s">
        <v>57</v>
      </c>
      <c r="IC128" s="4" t="s">
        <v>57</v>
      </c>
      <c r="ID128" s="4" t="s">
        <v>57</v>
      </c>
      <c r="IE128" s="4" t="s">
        <v>57</v>
      </c>
      <c r="IF128" s="4">
        <v>10.01895</v>
      </c>
      <c r="IG128" s="4">
        <v>0</v>
      </c>
      <c r="IH128" s="4">
        <v>14.429</v>
      </c>
      <c r="II128" s="4">
        <v>943.56849999999599</v>
      </c>
      <c r="IJ128" s="4">
        <v>2.6778918521627002E-3</v>
      </c>
      <c r="IK128" s="4">
        <v>0</v>
      </c>
      <c r="IL128" s="4" t="str">
        <f>IF(IK128&lt;IK$35,"LOW",IF(IK128&gt;IK$36,"HIGH",IK128))</f>
        <v>LOW</v>
      </c>
      <c r="IM128" s="4"/>
      <c r="IN128" s="4" t="s">
        <v>57</v>
      </c>
      <c r="IO128" s="4"/>
      <c r="IP128" s="4"/>
      <c r="IQ128" s="4"/>
      <c r="IR128" s="4"/>
      <c r="IS128" s="4"/>
      <c r="IT128" s="4"/>
      <c r="IU128" s="4">
        <v>14.429</v>
      </c>
      <c r="IV128" s="4">
        <v>352354.96879306698</v>
      </c>
      <c r="IW128" s="4">
        <v>14.429</v>
      </c>
      <c r="IX128" s="4">
        <v>0</v>
      </c>
      <c r="IY128" s="4">
        <v>0</v>
      </c>
      <c r="IZ128" s="4">
        <v>0</v>
      </c>
      <c r="JA128" s="4" t="str">
        <f>IF(IZ128&lt;IZ$35,"LOW",IF(IZ128&gt;IZ$36,"HIGH",IZ128))</f>
        <v>LOW</v>
      </c>
      <c r="JB128" s="4"/>
      <c r="JC128" s="4" t="s">
        <v>57</v>
      </c>
      <c r="JD128" s="4"/>
      <c r="JE128" s="4"/>
      <c r="JF128" s="4"/>
      <c r="JG128" s="4"/>
      <c r="JH128" s="4"/>
      <c r="JI128" s="4"/>
      <c r="JJ128" s="4">
        <v>14.429</v>
      </c>
      <c r="JK128" s="4">
        <v>352354.96879306698</v>
      </c>
      <c r="JL128" s="4">
        <v>15.914633333333301</v>
      </c>
      <c r="JM128" s="4">
        <v>0</v>
      </c>
      <c r="JN128" s="4">
        <v>0</v>
      </c>
      <c r="JO128" s="4">
        <v>0</v>
      </c>
      <c r="JP128" s="4" t="str">
        <f>IF(JO128&lt;JO$35,"LOW",IF(JO128&gt;JO$36,"HIGH",JO128))</f>
        <v>LOW</v>
      </c>
      <c r="JQ128" s="4"/>
      <c r="JR128" s="4" t="s">
        <v>57</v>
      </c>
      <c r="JS128" s="4"/>
      <c r="JT128" s="4"/>
      <c r="JU128" s="4"/>
      <c r="JV128" s="4"/>
      <c r="JW128" s="4"/>
      <c r="JX128" s="4"/>
      <c r="JY128" s="4">
        <v>17.109950000000001</v>
      </c>
      <c r="JZ128" s="4">
        <v>301453.92895883502</v>
      </c>
      <c r="KA128" s="4">
        <v>17.109950000000001</v>
      </c>
      <c r="KB128" s="4">
        <v>0</v>
      </c>
      <c r="KC128" s="4">
        <v>0</v>
      </c>
      <c r="KD128" s="4">
        <v>0.41588924532450799</v>
      </c>
      <c r="KE128" s="4" t="str">
        <f>IF(KD128&lt;KD$35,"LOW",IF(KD128&gt;KD$36,"HIGH",KD128))</f>
        <v>LOW</v>
      </c>
      <c r="KF128" s="4"/>
      <c r="KG128" s="4" t="s">
        <v>57</v>
      </c>
      <c r="KH128" s="4"/>
      <c r="KI128" s="4"/>
      <c r="KJ128" s="4"/>
      <c r="KK128" s="4"/>
      <c r="KL128" s="4"/>
      <c r="KM128" s="4"/>
      <c r="KN128" s="4">
        <v>17.109950000000001</v>
      </c>
      <c r="KO128" s="4">
        <v>301453.92895883502</v>
      </c>
      <c r="KP128" s="4">
        <v>19.4176</v>
      </c>
      <c r="KQ128" s="4">
        <v>0</v>
      </c>
      <c r="KR128" s="4">
        <v>0</v>
      </c>
      <c r="KS128" s="4">
        <v>0</v>
      </c>
      <c r="KT128" s="4" t="str">
        <f>IF(KS128&lt;KS$35,"LOW",IF(KS128&gt;KS$36,"HIGH",KS128))</f>
        <v>LOW</v>
      </c>
      <c r="KU128" s="4"/>
      <c r="KV128" s="4" t="s">
        <v>57</v>
      </c>
      <c r="KW128" s="4"/>
      <c r="KX128" s="4"/>
      <c r="KY128" s="4"/>
      <c r="KZ128" s="4"/>
      <c r="LA128" s="4"/>
      <c r="LB128" s="4"/>
      <c r="LC128" s="4">
        <v>17.109950000000001</v>
      </c>
      <c r="LD128" s="4">
        <v>301453.92895883502</v>
      </c>
      <c r="LE128" s="4">
        <v>19.4176</v>
      </c>
      <c r="LF128" s="4">
        <v>0</v>
      </c>
      <c r="LG128" s="4">
        <v>0</v>
      </c>
      <c r="LH128" s="4">
        <v>0</v>
      </c>
      <c r="LI128" s="4" t="str">
        <f>IF(LH128&lt;LH$35,"LOW",IF(LH128&gt;LH$36,"HIGH",LH128))</f>
        <v>LOW</v>
      </c>
      <c r="LJ128" s="4"/>
      <c r="LK128" s="4" t="s">
        <v>57</v>
      </c>
      <c r="LL128" s="4"/>
      <c r="LM128" s="4"/>
      <c r="LN128" s="4"/>
      <c r="LO128" s="4"/>
      <c r="LP128" s="4"/>
      <c r="LQ128" s="4"/>
      <c r="LR128" s="4">
        <v>17.109950000000001</v>
      </c>
      <c r="LS128" s="4">
        <v>301453.92895883502</v>
      </c>
    </row>
    <row r="129" spans="1:331" x14ac:dyDescent="0.2">
      <c r="A129" s="2"/>
      <c r="B129" s="2"/>
      <c r="C129" s="2" t="s">
        <v>142</v>
      </c>
      <c r="D129" s="2" t="s">
        <v>147</v>
      </c>
      <c r="E129" s="2" t="s">
        <v>106</v>
      </c>
      <c r="F129" s="2" t="s">
        <v>57</v>
      </c>
      <c r="G129" s="4">
        <v>4.9507500000000002</v>
      </c>
      <c r="H129" s="4">
        <v>0</v>
      </c>
      <c r="I129" s="4">
        <v>0</v>
      </c>
      <c r="J129" s="4"/>
      <c r="K129" s="4"/>
      <c r="L129" s="4">
        <v>4.9260000000000002</v>
      </c>
      <c r="M129" s="4">
        <v>388073.19807349902</v>
      </c>
      <c r="N129" s="4" t="s">
        <v>57</v>
      </c>
      <c r="O129" s="4" t="s">
        <v>57</v>
      </c>
      <c r="P129" s="4" t="s">
        <v>57</v>
      </c>
      <c r="Q129" s="4"/>
      <c r="R129" s="4"/>
      <c r="S129" s="4">
        <v>10.019</v>
      </c>
      <c r="T129" s="4">
        <v>0</v>
      </c>
      <c r="U129" s="4">
        <v>10.019</v>
      </c>
      <c r="V129" s="4">
        <v>0</v>
      </c>
      <c r="W129" s="4">
        <v>0</v>
      </c>
      <c r="X129" s="4" t="s">
        <v>57</v>
      </c>
      <c r="Y129" s="4" t="s">
        <v>57</v>
      </c>
      <c r="Z129" s="4">
        <v>10.019</v>
      </c>
      <c r="AA129" s="4">
        <v>0</v>
      </c>
      <c r="AB129" s="4" t="s">
        <v>57</v>
      </c>
      <c r="AC129" s="4" t="s">
        <v>57</v>
      </c>
      <c r="AD129" s="4" t="s">
        <v>57</v>
      </c>
      <c r="AE129" s="4"/>
      <c r="AF129" s="4"/>
      <c r="AG129" s="4">
        <v>10.019</v>
      </c>
      <c r="AH129" s="4">
        <v>0</v>
      </c>
      <c r="AI129" s="4">
        <v>12.70585</v>
      </c>
      <c r="AJ129" s="4">
        <v>70.825499999999806</v>
      </c>
      <c r="AK129" s="4">
        <v>2.2184989953960801E-4</v>
      </c>
      <c r="AL129" s="4"/>
      <c r="AM129" s="4"/>
      <c r="AN129" s="4">
        <v>14.432816666666699</v>
      </c>
      <c r="AO129" s="4">
        <v>319249.63746650302</v>
      </c>
      <c r="AP129" s="4">
        <v>14.432816666666699</v>
      </c>
      <c r="AQ129" s="4">
        <v>0</v>
      </c>
      <c r="AR129" s="4">
        <v>0</v>
      </c>
      <c r="AS129" s="4"/>
      <c r="AT129" s="4"/>
      <c r="AU129" s="4">
        <v>14.432816666666699</v>
      </c>
      <c r="AV129" s="4">
        <v>319249.63746650302</v>
      </c>
      <c r="AW129" s="4">
        <v>4.9507500000000002</v>
      </c>
      <c r="AX129" s="4">
        <v>0</v>
      </c>
      <c r="AY129" s="4">
        <v>0</v>
      </c>
      <c r="AZ129" s="4">
        <v>0</v>
      </c>
      <c r="BA129" s="4" t="str">
        <f>IF(AZ129&lt;AZ$35,"LOW",IF(AZ129&gt;AZ$36,"HIGH",AZ129))</f>
        <v>LOW</v>
      </c>
      <c r="BB129" s="4"/>
      <c r="BC129" s="4"/>
      <c r="BD129" s="4" t="s">
        <v>57</v>
      </c>
      <c r="BE129" s="4"/>
      <c r="BF129" s="4"/>
      <c r="BG129" s="4"/>
      <c r="BH129" s="4"/>
      <c r="BI129" s="4"/>
      <c r="BJ129" s="4"/>
      <c r="BK129" s="4">
        <v>4.9260000000000002</v>
      </c>
      <c r="BL129" s="4">
        <v>388073.19807349902</v>
      </c>
      <c r="BM129" s="4">
        <v>6.1636333333333297</v>
      </c>
      <c r="BN129" s="4">
        <v>0</v>
      </c>
      <c r="BO129" s="4">
        <v>0</v>
      </c>
      <c r="BP129" s="4">
        <v>0</v>
      </c>
      <c r="BQ129" s="4" t="str">
        <f>IF(BP129&lt;BP$35,"LOW",IF(BP129&gt;BP$36,"HIGH",BP129))</f>
        <v>LOW</v>
      </c>
      <c r="BR129" s="4"/>
      <c r="BS129" s="4"/>
      <c r="BT129" s="4" t="s">
        <v>57</v>
      </c>
      <c r="BU129" s="4"/>
      <c r="BV129" s="4"/>
      <c r="BW129" s="4"/>
      <c r="BX129" s="4"/>
      <c r="BY129" s="4"/>
      <c r="BZ129" s="4"/>
      <c r="CA129" s="4">
        <v>4.9260000000000002</v>
      </c>
      <c r="CB129" s="4">
        <v>388073.19807349902</v>
      </c>
      <c r="CC129" s="4">
        <v>6.4086833333333297</v>
      </c>
      <c r="CD129" s="4">
        <v>0</v>
      </c>
      <c r="CE129" s="4">
        <v>0</v>
      </c>
      <c r="CF129" s="4">
        <v>9.7389946697767099E-2</v>
      </c>
      <c r="CG129" s="4" t="str">
        <f>IF(CF129&lt;CF$35,"LOW",IF(CF129&gt;CF$36,"HIGH",CF129))</f>
        <v>LOW</v>
      </c>
      <c r="CH129" s="4"/>
      <c r="CI129" s="4"/>
      <c r="CJ129" s="4" t="s">
        <v>57</v>
      </c>
      <c r="CK129" s="4"/>
      <c r="CL129" s="4"/>
      <c r="CM129" s="4"/>
      <c r="CN129" s="4"/>
      <c r="CO129" s="4"/>
      <c r="CP129" s="4"/>
      <c r="CQ129" s="4">
        <v>4.9260000000000002</v>
      </c>
      <c r="CR129" s="4">
        <v>388073.19807349902</v>
      </c>
      <c r="CS129" s="4">
        <v>6.9496000000000002</v>
      </c>
      <c r="CT129" s="4">
        <v>0</v>
      </c>
      <c r="CU129" s="4">
        <v>0</v>
      </c>
      <c r="CV129" s="4">
        <v>0</v>
      </c>
      <c r="CW129" s="4" t="str">
        <f>IF(CV129&lt;CV$35,"LOW",IF(CV129&gt;CV$36,"HIGH",CV129))</f>
        <v>LOW</v>
      </c>
      <c r="CX129" s="4"/>
      <c r="CY129" s="4"/>
      <c r="CZ129" s="4" t="s">
        <v>57</v>
      </c>
      <c r="DA129" s="4"/>
      <c r="DB129" s="4"/>
      <c r="DC129" s="4"/>
      <c r="DD129" s="4"/>
      <c r="DE129" s="4"/>
      <c r="DF129" s="4"/>
      <c r="DG129" s="4">
        <v>7.6346833333333297</v>
      </c>
      <c r="DH129" s="4">
        <v>200321.325528694</v>
      </c>
      <c r="DI129" s="4">
        <v>7.6346833333333297</v>
      </c>
      <c r="DJ129" s="4">
        <v>0</v>
      </c>
      <c r="DK129" s="4">
        <v>0</v>
      </c>
      <c r="DL129" s="4">
        <v>0</v>
      </c>
      <c r="DM129" s="4" t="str">
        <f>IF(DL129&lt;DL$35,"LOW",IF(DL129&gt;DL$36,"HIGH",DL129))</f>
        <v>LOW</v>
      </c>
      <c r="DN129" s="4"/>
      <c r="DO129" s="4"/>
      <c r="DP129" s="4" t="s">
        <v>57</v>
      </c>
      <c r="DQ129" s="4"/>
      <c r="DR129" s="4"/>
      <c r="DS129" s="4"/>
      <c r="DT129" s="4"/>
      <c r="DU129" s="4"/>
      <c r="DV129" s="4"/>
      <c r="DW129" s="4">
        <v>7.6346833333333297</v>
      </c>
      <c r="DX129" s="4">
        <v>200321.325528694</v>
      </c>
      <c r="DY129" s="4">
        <v>8.8243166666666699</v>
      </c>
      <c r="DZ129" s="4">
        <v>0</v>
      </c>
      <c r="EA129" s="4">
        <v>0</v>
      </c>
      <c r="EB129" s="4">
        <v>0</v>
      </c>
      <c r="EC129" s="4" t="str">
        <f>IF(EB129&lt;EB$35,"LOW",IF(EB129&gt;EB$36,"HIGH",EB129))</f>
        <v>LOW</v>
      </c>
      <c r="ED129" s="4"/>
      <c r="EE129" s="4" t="s">
        <v>57</v>
      </c>
      <c r="EF129" s="4"/>
      <c r="EG129" s="4"/>
      <c r="EH129" s="4"/>
      <c r="EI129" s="4"/>
      <c r="EJ129" s="4"/>
      <c r="EK129" s="4"/>
      <c r="EL129" s="4">
        <v>7.6346833333333297</v>
      </c>
      <c r="EM129" s="4">
        <v>200321.325528694</v>
      </c>
      <c r="EN129" s="4" t="s">
        <v>57</v>
      </c>
      <c r="EO129" s="4" t="s">
        <v>57</v>
      </c>
      <c r="EP129" s="4" t="s">
        <v>57</v>
      </c>
      <c r="EQ129" s="4" t="s">
        <v>57</v>
      </c>
      <c r="ER129" s="4" t="str">
        <f>IF(EQ129&lt;EQ$35,"LOW",IF(EQ129&gt;EQ$36,"HIGH",EQ129))</f>
        <v>HIGH</v>
      </c>
      <c r="ES129" s="4"/>
      <c r="ET129" s="4" t="s">
        <v>57</v>
      </c>
      <c r="EU129" s="4"/>
      <c r="EV129" s="4"/>
      <c r="EW129" s="4"/>
      <c r="EX129" s="4"/>
      <c r="EY129" s="4"/>
      <c r="EZ129" s="4"/>
      <c r="FA129" s="4">
        <v>10.019</v>
      </c>
      <c r="FB129" s="4">
        <v>0</v>
      </c>
      <c r="FC129" s="4" t="s">
        <v>57</v>
      </c>
      <c r="FD129" s="4" t="s">
        <v>57</v>
      </c>
      <c r="FE129" s="4" t="s">
        <v>57</v>
      </c>
      <c r="FF129" s="4" t="s">
        <v>57</v>
      </c>
      <c r="FG129" s="4" t="str">
        <f>IF(FF129&lt;FF$35,"LOW",IF(FF129&gt;FF$36,"HIGH",FF129))</f>
        <v>HIGH</v>
      </c>
      <c r="FH129" s="4"/>
      <c r="FI129" s="4" t="s">
        <v>57</v>
      </c>
      <c r="FJ129" s="4"/>
      <c r="FK129" s="4"/>
      <c r="FL129" s="4"/>
      <c r="FM129" s="4"/>
      <c r="FN129" s="4"/>
      <c r="FO129" s="4"/>
      <c r="FP129" s="4">
        <v>10.019</v>
      </c>
      <c r="FQ129" s="4">
        <v>0</v>
      </c>
      <c r="FR129" s="4" t="s">
        <v>57</v>
      </c>
      <c r="FS129" s="4" t="s">
        <v>57</v>
      </c>
      <c r="FT129" s="4" t="s">
        <v>57</v>
      </c>
      <c r="FU129" s="4" t="s">
        <v>57</v>
      </c>
      <c r="FV129" s="4"/>
      <c r="FW129" s="4"/>
      <c r="FX129" s="4" t="s">
        <v>57</v>
      </c>
      <c r="FY129" s="4"/>
      <c r="FZ129" s="4"/>
      <c r="GA129" s="4"/>
      <c r="GB129" s="4"/>
      <c r="GC129" s="4"/>
      <c r="GD129" s="4"/>
      <c r="GE129" s="4">
        <v>10.019</v>
      </c>
      <c r="GF129" s="4">
        <v>0</v>
      </c>
      <c r="GG129" s="4" t="s">
        <v>57</v>
      </c>
      <c r="GH129" s="4" t="s">
        <v>57</v>
      </c>
      <c r="GI129" s="4" t="s">
        <v>57</v>
      </c>
      <c r="GJ129" s="4" t="s">
        <v>57</v>
      </c>
      <c r="GK129" s="4"/>
      <c r="GL129" s="4"/>
      <c r="GM129" s="4" t="s">
        <v>57</v>
      </c>
      <c r="GN129" s="4"/>
      <c r="GO129" s="4"/>
      <c r="GP129" s="4"/>
      <c r="GQ129" s="4"/>
      <c r="GR129" s="4"/>
      <c r="GS129" s="4"/>
      <c r="GT129" s="4">
        <v>10.019</v>
      </c>
      <c r="GU129" s="4">
        <v>0</v>
      </c>
      <c r="GV129" s="4">
        <v>12.0064166666667</v>
      </c>
      <c r="GW129" s="4">
        <v>0</v>
      </c>
      <c r="GX129" s="4">
        <v>0</v>
      </c>
      <c r="GY129" s="4">
        <v>0</v>
      </c>
      <c r="GZ129" s="4" t="str">
        <f>IF(GY129&lt;GY$35,"LOW",IF(GY129&gt;GY$36,"HIGH",GY129))</f>
        <v>LOW</v>
      </c>
      <c r="HA129" s="4"/>
      <c r="HB129" s="4" t="s">
        <v>57</v>
      </c>
      <c r="HC129" s="4"/>
      <c r="HD129" s="4"/>
      <c r="HE129" s="4"/>
      <c r="HF129" s="4"/>
      <c r="HG129" s="4"/>
      <c r="HH129" s="4"/>
      <c r="HI129" s="4">
        <v>14.432816666666699</v>
      </c>
      <c r="HJ129" s="4">
        <v>319249.63746650302</v>
      </c>
      <c r="HK129" s="4">
        <v>12.353866666666701</v>
      </c>
      <c r="HL129" s="4">
        <v>0</v>
      </c>
      <c r="HM129" s="4">
        <v>0</v>
      </c>
      <c r="HN129" s="4">
        <v>0.82429590229412297</v>
      </c>
      <c r="HO129" s="4" t="str">
        <f>IF(HN129&lt;HN$35,"LOW",IF(HN129&gt;HN$36,"HIGH",HN129))</f>
        <v>LOW</v>
      </c>
      <c r="HP129" s="4"/>
      <c r="HQ129" s="4" t="s">
        <v>57</v>
      </c>
      <c r="HR129" s="4"/>
      <c r="HS129" s="4"/>
      <c r="HT129" s="4"/>
      <c r="HU129" s="4"/>
      <c r="HV129" s="4"/>
      <c r="HW129" s="4"/>
      <c r="HX129" s="4">
        <v>14.432816666666699</v>
      </c>
      <c r="HY129" s="4">
        <v>319249.63746650302</v>
      </c>
      <c r="HZ129" s="4" t="s">
        <v>57</v>
      </c>
      <c r="IA129" s="4" t="s">
        <v>57</v>
      </c>
      <c r="IB129" s="4" t="s">
        <v>57</v>
      </c>
      <c r="IC129" s="4" t="s">
        <v>57</v>
      </c>
      <c r="ID129" s="4" t="s">
        <v>57</v>
      </c>
      <c r="IE129" s="4" t="s">
        <v>57</v>
      </c>
      <c r="IF129" s="4">
        <v>10.019</v>
      </c>
      <c r="IG129" s="4">
        <v>0</v>
      </c>
      <c r="IH129" s="4">
        <v>14.42905</v>
      </c>
      <c r="II129" s="4">
        <v>840.96300000000701</v>
      </c>
      <c r="IJ129" s="4">
        <v>2.6341862332991501E-3</v>
      </c>
      <c r="IK129" s="4">
        <v>0</v>
      </c>
      <c r="IL129" s="4" t="str">
        <f>IF(IK129&lt;IK$35,"LOW",IF(IK129&gt;IK$36,"HIGH",IK129))</f>
        <v>LOW</v>
      </c>
      <c r="IM129" s="4"/>
      <c r="IN129" s="4" t="s">
        <v>57</v>
      </c>
      <c r="IO129" s="4"/>
      <c r="IP129" s="4"/>
      <c r="IQ129" s="4"/>
      <c r="IR129" s="4"/>
      <c r="IS129" s="4"/>
      <c r="IT129" s="4"/>
      <c r="IU129" s="4">
        <v>14.432816666666699</v>
      </c>
      <c r="IV129" s="4">
        <v>319249.63746650302</v>
      </c>
      <c r="IW129" s="4">
        <v>14.42905</v>
      </c>
      <c r="IX129" s="4">
        <v>0</v>
      </c>
      <c r="IY129" s="4">
        <v>0</v>
      </c>
      <c r="IZ129" s="4">
        <v>0</v>
      </c>
      <c r="JA129" s="4" t="str">
        <f>IF(IZ129&lt;IZ$35,"LOW",IF(IZ129&gt;IZ$36,"HIGH",IZ129))</f>
        <v>LOW</v>
      </c>
      <c r="JB129" s="4"/>
      <c r="JC129" s="4" t="s">
        <v>57</v>
      </c>
      <c r="JD129" s="4"/>
      <c r="JE129" s="4"/>
      <c r="JF129" s="4"/>
      <c r="JG129" s="4"/>
      <c r="JH129" s="4"/>
      <c r="JI129" s="4"/>
      <c r="JJ129" s="4">
        <v>14.432816666666699</v>
      </c>
      <c r="JK129" s="4">
        <v>319249.63746650302</v>
      </c>
      <c r="JL129" s="4">
        <v>15.929766666666699</v>
      </c>
      <c r="JM129" s="4">
        <v>0</v>
      </c>
      <c r="JN129" s="4">
        <v>0</v>
      </c>
      <c r="JO129" s="4">
        <v>0</v>
      </c>
      <c r="JP129" s="4" t="str">
        <f>IF(JO129&lt;JO$35,"LOW",IF(JO129&gt;JO$36,"HIGH",JO129))</f>
        <v>LOW</v>
      </c>
      <c r="JQ129" s="4"/>
      <c r="JR129" s="4" t="s">
        <v>57</v>
      </c>
      <c r="JS129" s="4"/>
      <c r="JT129" s="4"/>
      <c r="JU129" s="4"/>
      <c r="JV129" s="4"/>
      <c r="JW129" s="4"/>
      <c r="JX129" s="4"/>
      <c r="JY129" s="4">
        <v>17.11</v>
      </c>
      <c r="JZ129" s="4">
        <v>267000.23628238402</v>
      </c>
      <c r="KA129" s="4">
        <v>17.11</v>
      </c>
      <c r="KB129" s="4">
        <v>0</v>
      </c>
      <c r="KC129" s="4">
        <v>0</v>
      </c>
      <c r="KD129" s="4">
        <v>0.41588924532450799</v>
      </c>
      <c r="KE129" s="4" t="str">
        <f>IF(KD129&lt;KD$35,"LOW",IF(KD129&gt;KD$36,"HIGH",KD129))</f>
        <v>LOW</v>
      </c>
      <c r="KF129" s="4"/>
      <c r="KG129" s="4" t="s">
        <v>57</v>
      </c>
      <c r="KH129" s="4"/>
      <c r="KI129" s="4"/>
      <c r="KJ129" s="4"/>
      <c r="KK129" s="4"/>
      <c r="KL129" s="4"/>
      <c r="KM129" s="4"/>
      <c r="KN129" s="4">
        <v>17.11</v>
      </c>
      <c r="KO129" s="4">
        <v>267000.23628238402</v>
      </c>
      <c r="KP129" s="4">
        <v>19.0292666666667</v>
      </c>
      <c r="KQ129" s="4">
        <v>0</v>
      </c>
      <c r="KR129" s="4">
        <v>0</v>
      </c>
      <c r="KS129" s="4">
        <v>0</v>
      </c>
      <c r="KT129" s="4" t="str">
        <f>IF(KS129&lt;KS$35,"LOW",IF(KS129&gt;KS$36,"HIGH",KS129))</f>
        <v>LOW</v>
      </c>
      <c r="KU129" s="4"/>
      <c r="KV129" s="4" t="s">
        <v>57</v>
      </c>
      <c r="KW129" s="4"/>
      <c r="KX129" s="4"/>
      <c r="KY129" s="4"/>
      <c r="KZ129" s="4"/>
      <c r="LA129" s="4"/>
      <c r="LB129" s="4"/>
      <c r="LC129" s="4">
        <v>17.11</v>
      </c>
      <c r="LD129" s="4">
        <v>267000.23628238402</v>
      </c>
      <c r="LE129" s="4">
        <v>19.8701333333333</v>
      </c>
      <c r="LF129" s="4">
        <v>0</v>
      </c>
      <c r="LG129" s="4">
        <v>0</v>
      </c>
      <c r="LH129" s="4">
        <v>0</v>
      </c>
      <c r="LI129" s="4" t="str">
        <f>IF(LH129&lt;LH$35,"LOW",IF(LH129&gt;LH$36,"HIGH",LH129))</f>
        <v>LOW</v>
      </c>
      <c r="LJ129" s="4"/>
      <c r="LK129" s="4" t="s">
        <v>57</v>
      </c>
      <c r="LL129" s="4"/>
      <c r="LM129" s="4"/>
      <c r="LN129" s="4"/>
      <c r="LO129" s="4"/>
      <c r="LP129" s="4"/>
      <c r="LQ129" s="4"/>
      <c r="LR129" s="4">
        <v>17.11</v>
      </c>
      <c r="LS129" s="4">
        <v>267000.23628238402</v>
      </c>
    </row>
    <row r="130" spans="1:331" x14ac:dyDescent="0.2">
      <c r="A130" s="2"/>
      <c r="B130" s="2"/>
      <c r="C130" s="2" t="s">
        <v>145</v>
      </c>
      <c r="D130" s="2" t="s">
        <v>79</v>
      </c>
      <c r="E130" s="2" t="s">
        <v>106</v>
      </c>
      <c r="F130" s="2" t="s">
        <v>57</v>
      </c>
      <c r="G130" s="4">
        <v>4.9508333333333301</v>
      </c>
      <c r="H130" s="4">
        <v>0</v>
      </c>
      <c r="I130" s="4">
        <v>0</v>
      </c>
      <c r="J130" s="4"/>
      <c r="K130" s="4"/>
      <c r="L130" s="4">
        <v>4.92608333333333</v>
      </c>
      <c r="M130" s="4">
        <v>324365.11575465999</v>
      </c>
      <c r="N130" s="4" t="s">
        <v>57</v>
      </c>
      <c r="O130" s="4" t="s">
        <v>57</v>
      </c>
      <c r="P130" s="4" t="s">
        <v>57</v>
      </c>
      <c r="Q130" s="4"/>
      <c r="R130" s="4"/>
      <c r="S130" s="4">
        <v>10.0191</v>
      </c>
      <c r="T130" s="4">
        <v>0</v>
      </c>
      <c r="U130" s="4">
        <v>10.0191</v>
      </c>
      <c r="V130" s="4">
        <v>0</v>
      </c>
      <c r="W130" s="4">
        <v>0</v>
      </c>
      <c r="X130" s="4" t="s">
        <v>57</v>
      </c>
      <c r="Y130" s="4" t="s">
        <v>57</v>
      </c>
      <c r="Z130" s="4">
        <v>10.0191</v>
      </c>
      <c r="AA130" s="4">
        <v>0</v>
      </c>
      <c r="AB130" s="4" t="s">
        <v>57</v>
      </c>
      <c r="AC130" s="4" t="s">
        <v>57</v>
      </c>
      <c r="AD130" s="4" t="s">
        <v>57</v>
      </c>
      <c r="AE130" s="4"/>
      <c r="AF130" s="4"/>
      <c r="AG130" s="4">
        <v>10.0191</v>
      </c>
      <c r="AH130" s="4">
        <v>0</v>
      </c>
      <c r="AI130" s="4">
        <v>12.7097</v>
      </c>
      <c r="AJ130" s="4">
        <v>78.2175492370895</v>
      </c>
      <c r="AK130" s="4">
        <v>3.1796490560325098E-4</v>
      </c>
      <c r="AL130" s="4"/>
      <c r="AM130" s="4"/>
      <c r="AN130" s="4">
        <v>14.4329</v>
      </c>
      <c r="AO130" s="4">
        <v>245994.28383045399</v>
      </c>
      <c r="AP130" s="4">
        <v>14.4329</v>
      </c>
      <c r="AQ130" s="4">
        <v>0</v>
      </c>
      <c r="AR130" s="4">
        <v>0</v>
      </c>
      <c r="AS130" s="4"/>
      <c r="AT130" s="4"/>
      <c r="AU130" s="4">
        <v>14.4329</v>
      </c>
      <c r="AV130" s="4">
        <v>245994.28383045399</v>
      </c>
      <c r="AW130" s="4">
        <v>4.9508333333333301</v>
      </c>
      <c r="AX130" s="4">
        <v>0</v>
      </c>
      <c r="AY130" s="4">
        <v>0</v>
      </c>
      <c r="AZ130" s="4">
        <v>0</v>
      </c>
      <c r="BA130" s="4" t="str">
        <f>IF(AZ130&lt;AZ$35,"LOW",IF(AZ130&gt;AZ$36,"HIGH",AZ130))</f>
        <v>LOW</v>
      </c>
      <c r="BB130" s="4"/>
      <c r="BC130" s="4"/>
      <c r="BD130" s="4" t="s">
        <v>57</v>
      </c>
      <c r="BE130" s="4"/>
      <c r="BF130" s="4"/>
      <c r="BG130" s="4"/>
      <c r="BH130" s="4"/>
      <c r="BI130" s="4"/>
      <c r="BJ130" s="4"/>
      <c r="BK130" s="4">
        <v>4.92608333333333</v>
      </c>
      <c r="BL130" s="4">
        <v>324365.11575465999</v>
      </c>
      <c r="BM130" s="4">
        <v>6.1612499999999999</v>
      </c>
      <c r="BN130" s="4">
        <v>0</v>
      </c>
      <c r="BO130" s="4">
        <v>0</v>
      </c>
      <c r="BP130" s="4">
        <v>0</v>
      </c>
      <c r="BQ130" s="4" t="str">
        <f>IF(BP130&lt;BP$35,"LOW",IF(BP130&gt;BP$36,"HIGH",BP130))</f>
        <v>LOW</v>
      </c>
      <c r="BR130" s="4"/>
      <c r="BS130" s="4"/>
      <c r="BT130" s="4" t="s">
        <v>57</v>
      </c>
      <c r="BU130" s="4"/>
      <c r="BV130" s="4"/>
      <c r="BW130" s="4"/>
      <c r="BX130" s="4"/>
      <c r="BY130" s="4"/>
      <c r="BZ130" s="4"/>
      <c r="CA130" s="4">
        <v>4.92608333333333</v>
      </c>
      <c r="CB130" s="4">
        <v>324365.11575465999</v>
      </c>
      <c r="CC130" s="4">
        <v>6.1612499999999999</v>
      </c>
      <c r="CD130" s="4">
        <v>0</v>
      </c>
      <c r="CE130" s="4">
        <v>0</v>
      </c>
      <c r="CF130" s="4">
        <v>9.7389946697767099E-2</v>
      </c>
      <c r="CG130" s="4" t="str">
        <f>IF(CF130&lt;CF$35,"LOW",IF(CF130&gt;CF$36,"HIGH",CF130))</f>
        <v>LOW</v>
      </c>
      <c r="CH130" s="4"/>
      <c r="CI130" s="4"/>
      <c r="CJ130" s="4" t="s">
        <v>57</v>
      </c>
      <c r="CK130" s="4"/>
      <c r="CL130" s="4"/>
      <c r="CM130" s="4"/>
      <c r="CN130" s="4"/>
      <c r="CO130" s="4"/>
      <c r="CP130" s="4"/>
      <c r="CQ130" s="4">
        <v>4.92608333333333</v>
      </c>
      <c r="CR130" s="4">
        <v>324365.11575465999</v>
      </c>
      <c r="CS130" s="4">
        <v>6.7923166666666699</v>
      </c>
      <c r="CT130" s="4">
        <v>0</v>
      </c>
      <c r="CU130" s="4">
        <v>0</v>
      </c>
      <c r="CV130" s="4">
        <v>0</v>
      </c>
      <c r="CW130" s="4" t="str">
        <f>IF(CV130&lt;CV$35,"LOW",IF(CV130&gt;CV$36,"HIGH",CV130))</f>
        <v>LOW</v>
      </c>
      <c r="CX130" s="4"/>
      <c r="CY130" s="4"/>
      <c r="CZ130" s="4" t="s">
        <v>57</v>
      </c>
      <c r="DA130" s="4"/>
      <c r="DB130" s="4"/>
      <c r="DC130" s="4"/>
      <c r="DD130" s="4"/>
      <c r="DE130" s="4"/>
      <c r="DF130" s="4"/>
      <c r="DG130" s="4">
        <v>7.6347833333333304</v>
      </c>
      <c r="DH130" s="4">
        <v>164007.01535666999</v>
      </c>
      <c r="DI130" s="4">
        <v>7.6347833333333304</v>
      </c>
      <c r="DJ130" s="4">
        <v>0</v>
      </c>
      <c r="DK130" s="4">
        <v>0</v>
      </c>
      <c r="DL130" s="4">
        <v>0</v>
      </c>
      <c r="DM130" s="4" t="str">
        <f>IF(DL130&lt;DL$35,"LOW",IF(DL130&gt;DL$36,"HIGH",DL130))</f>
        <v>LOW</v>
      </c>
      <c r="DN130" s="4"/>
      <c r="DO130" s="4"/>
      <c r="DP130" s="4" t="s">
        <v>57</v>
      </c>
      <c r="DQ130" s="4"/>
      <c r="DR130" s="4"/>
      <c r="DS130" s="4"/>
      <c r="DT130" s="4"/>
      <c r="DU130" s="4"/>
      <c r="DV130" s="4"/>
      <c r="DW130" s="4">
        <v>7.6347833333333304</v>
      </c>
      <c r="DX130" s="4">
        <v>164007.01535666999</v>
      </c>
      <c r="DY130" s="4">
        <v>9.2734166666666695</v>
      </c>
      <c r="DZ130" s="4">
        <v>0</v>
      </c>
      <c r="EA130" s="4">
        <v>0</v>
      </c>
      <c r="EB130" s="4">
        <v>0</v>
      </c>
      <c r="EC130" s="4" t="str">
        <f>IF(EB130&lt;EB$35,"LOW",IF(EB130&gt;EB$36,"HIGH",EB130))</f>
        <v>LOW</v>
      </c>
      <c r="ED130" s="4"/>
      <c r="EE130" s="4" t="s">
        <v>57</v>
      </c>
      <c r="EF130" s="4"/>
      <c r="EG130" s="4"/>
      <c r="EH130" s="4"/>
      <c r="EI130" s="4"/>
      <c r="EJ130" s="4"/>
      <c r="EK130" s="4"/>
      <c r="EL130" s="4">
        <v>7.6347833333333304</v>
      </c>
      <c r="EM130" s="4">
        <v>164007.01535666999</v>
      </c>
      <c r="EN130" s="4" t="s">
        <v>57</v>
      </c>
      <c r="EO130" s="4" t="s">
        <v>57</v>
      </c>
      <c r="EP130" s="4" t="s">
        <v>57</v>
      </c>
      <c r="EQ130" s="4" t="s">
        <v>57</v>
      </c>
      <c r="ER130" s="4" t="str">
        <f>IF(EQ130&lt;EQ$35,"LOW",IF(EQ130&gt;EQ$36,"HIGH",EQ130))</f>
        <v>HIGH</v>
      </c>
      <c r="ES130" s="4"/>
      <c r="ET130" s="4" t="s">
        <v>57</v>
      </c>
      <c r="EU130" s="4"/>
      <c r="EV130" s="4"/>
      <c r="EW130" s="4"/>
      <c r="EX130" s="4"/>
      <c r="EY130" s="4"/>
      <c r="EZ130" s="4"/>
      <c r="FA130" s="4">
        <v>10.0191</v>
      </c>
      <c r="FB130" s="4">
        <v>0</v>
      </c>
      <c r="FC130" s="4" t="s">
        <v>57</v>
      </c>
      <c r="FD130" s="4" t="s">
        <v>57</v>
      </c>
      <c r="FE130" s="4" t="s">
        <v>57</v>
      </c>
      <c r="FF130" s="4" t="s">
        <v>57</v>
      </c>
      <c r="FG130" s="4" t="str">
        <f>IF(FF130&lt;FF$35,"LOW",IF(FF130&gt;FF$36,"HIGH",FF130))</f>
        <v>HIGH</v>
      </c>
      <c r="FH130" s="4"/>
      <c r="FI130" s="4" t="s">
        <v>57</v>
      </c>
      <c r="FJ130" s="4"/>
      <c r="FK130" s="4"/>
      <c r="FL130" s="4"/>
      <c r="FM130" s="4"/>
      <c r="FN130" s="4"/>
      <c r="FO130" s="4"/>
      <c r="FP130" s="4">
        <v>10.0191</v>
      </c>
      <c r="FQ130" s="4">
        <v>0</v>
      </c>
      <c r="FR130" s="4" t="s">
        <v>57</v>
      </c>
      <c r="FS130" s="4" t="s">
        <v>57</v>
      </c>
      <c r="FT130" s="4" t="s">
        <v>57</v>
      </c>
      <c r="FU130" s="4" t="s">
        <v>57</v>
      </c>
      <c r="FV130" s="4"/>
      <c r="FW130" s="4"/>
      <c r="FX130" s="4" t="s">
        <v>57</v>
      </c>
      <c r="FY130" s="4"/>
      <c r="FZ130" s="4"/>
      <c r="GA130" s="4"/>
      <c r="GB130" s="4"/>
      <c r="GC130" s="4"/>
      <c r="GD130" s="4"/>
      <c r="GE130" s="4">
        <v>10.0191</v>
      </c>
      <c r="GF130" s="4">
        <v>0</v>
      </c>
      <c r="GG130" s="4" t="s">
        <v>57</v>
      </c>
      <c r="GH130" s="4" t="s">
        <v>57</v>
      </c>
      <c r="GI130" s="4" t="s">
        <v>57</v>
      </c>
      <c r="GJ130" s="4" t="s">
        <v>57</v>
      </c>
      <c r="GK130" s="4"/>
      <c r="GL130" s="4"/>
      <c r="GM130" s="4" t="s">
        <v>57</v>
      </c>
      <c r="GN130" s="4"/>
      <c r="GO130" s="4"/>
      <c r="GP130" s="4"/>
      <c r="GQ130" s="4"/>
      <c r="GR130" s="4"/>
      <c r="GS130" s="4"/>
      <c r="GT130" s="4">
        <v>10.0191</v>
      </c>
      <c r="GU130" s="4">
        <v>0</v>
      </c>
      <c r="GV130" s="4">
        <v>12.0157666666667</v>
      </c>
      <c r="GW130" s="4">
        <v>0</v>
      </c>
      <c r="GX130" s="4">
        <v>0</v>
      </c>
      <c r="GY130" s="4">
        <v>0</v>
      </c>
      <c r="GZ130" s="4" t="str">
        <f>IF(GY130&lt;GY$35,"LOW",IF(GY130&gt;GY$36,"HIGH",GY130))</f>
        <v>LOW</v>
      </c>
      <c r="HA130" s="4"/>
      <c r="HB130" s="4" t="s">
        <v>57</v>
      </c>
      <c r="HC130" s="4"/>
      <c r="HD130" s="4"/>
      <c r="HE130" s="4"/>
      <c r="HF130" s="4"/>
      <c r="HG130" s="4"/>
      <c r="HH130" s="4"/>
      <c r="HI130" s="4">
        <v>14.4329</v>
      </c>
      <c r="HJ130" s="4">
        <v>245994.28383045399</v>
      </c>
      <c r="HK130" s="4">
        <v>12.3632166666667</v>
      </c>
      <c r="HL130" s="4">
        <v>0</v>
      </c>
      <c r="HM130" s="4">
        <v>0</v>
      </c>
      <c r="HN130" s="4">
        <v>0.82429590229412297</v>
      </c>
      <c r="HO130" s="4" t="str">
        <f>IF(HN130&lt;HN$35,"LOW",IF(HN130&gt;HN$36,"HIGH",HN130))</f>
        <v>LOW</v>
      </c>
      <c r="HP130" s="4"/>
      <c r="HQ130" s="4" t="s">
        <v>57</v>
      </c>
      <c r="HR130" s="4"/>
      <c r="HS130" s="4"/>
      <c r="HT130" s="4"/>
      <c r="HU130" s="4"/>
      <c r="HV130" s="4"/>
      <c r="HW130" s="4"/>
      <c r="HX130" s="4">
        <v>14.4329</v>
      </c>
      <c r="HY130" s="4">
        <v>245994.28383045399</v>
      </c>
      <c r="HZ130" s="4" t="s">
        <v>57</v>
      </c>
      <c r="IA130" s="4" t="s">
        <v>57</v>
      </c>
      <c r="IB130" s="4" t="s">
        <v>57</v>
      </c>
      <c r="IC130" s="4" t="s">
        <v>57</v>
      </c>
      <c r="ID130" s="4" t="s">
        <v>57</v>
      </c>
      <c r="IE130" s="4" t="s">
        <v>57</v>
      </c>
      <c r="IF130" s="4">
        <v>10.0191</v>
      </c>
      <c r="IG130" s="4">
        <v>0</v>
      </c>
      <c r="IH130" s="4">
        <v>14.4329</v>
      </c>
      <c r="II130" s="4">
        <v>623.99850000000504</v>
      </c>
      <c r="IJ130" s="4">
        <v>2.5366382107890099E-3</v>
      </c>
      <c r="IK130" s="4">
        <v>0</v>
      </c>
      <c r="IL130" s="4" t="str">
        <f>IF(IK130&lt;IK$35,"LOW",IF(IK130&gt;IK$36,"HIGH",IK130))</f>
        <v>LOW</v>
      </c>
      <c r="IM130" s="4"/>
      <c r="IN130" s="4" t="s">
        <v>57</v>
      </c>
      <c r="IO130" s="4"/>
      <c r="IP130" s="4"/>
      <c r="IQ130" s="4"/>
      <c r="IR130" s="4"/>
      <c r="IS130" s="4"/>
      <c r="IT130" s="4"/>
      <c r="IU130" s="4">
        <v>14.4329</v>
      </c>
      <c r="IV130" s="4">
        <v>245994.28383045399</v>
      </c>
      <c r="IW130" s="4">
        <v>14.4329</v>
      </c>
      <c r="IX130" s="4">
        <v>0</v>
      </c>
      <c r="IY130" s="4">
        <v>0</v>
      </c>
      <c r="IZ130" s="4">
        <v>0</v>
      </c>
      <c r="JA130" s="4" t="str">
        <f>IF(IZ130&lt;IZ$35,"LOW",IF(IZ130&gt;IZ$36,"HIGH",IZ130))</f>
        <v>LOW</v>
      </c>
      <c r="JB130" s="4"/>
      <c r="JC130" s="4" t="s">
        <v>57</v>
      </c>
      <c r="JD130" s="4"/>
      <c r="JE130" s="4"/>
      <c r="JF130" s="4"/>
      <c r="JG130" s="4"/>
      <c r="JH130" s="4"/>
      <c r="JI130" s="4"/>
      <c r="JJ130" s="4">
        <v>14.4329</v>
      </c>
      <c r="JK130" s="4">
        <v>245994.28383045399</v>
      </c>
      <c r="JL130" s="4">
        <v>16.7367833333333</v>
      </c>
      <c r="JM130" s="4">
        <v>0</v>
      </c>
      <c r="JN130" s="4">
        <v>0</v>
      </c>
      <c r="JO130" s="4">
        <v>0</v>
      </c>
      <c r="JP130" s="4" t="str">
        <f>IF(JO130&lt;JO$35,"LOW",IF(JO130&gt;JO$36,"HIGH",JO130))</f>
        <v>LOW</v>
      </c>
      <c r="JQ130" s="4"/>
      <c r="JR130" s="4" t="s">
        <v>57</v>
      </c>
      <c r="JS130" s="4"/>
      <c r="JT130" s="4"/>
      <c r="JU130" s="4"/>
      <c r="JV130" s="4"/>
      <c r="JW130" s="4"/>
      <c r="JX130" s="4"/>
      <c r="JY130" s="4">
        <v>17.1100833333333</v>
      </c>
      <c r="JZ130" s="4">
        <v>195608.73504522201</v>
      </c>
      <c r="KA130" s="4">
        <v>17.1100833333333</v>
      </c>
      <c r="KB130" s="4">
        <v>0</v>
      </c>
      <c r="KC130" s="4">
        <v>0</v>
      </c>
      <c r="KD130" s="4">
        <v>0.41588924532450799</v>
      </c>
      <c r="KE130" s="4" t="str">
        <f>IF(KD130&lt;KD$35,"LOW",IF(KD130&gt;KD$36,"HIGH",KD130))</f>
        <v>LOW</v>
      </c>
      <c r="KF130" s="4"/>
      <c r="KG130" s="4" t="s">
        <v>57</v>
      </c>
      <c r="KH130" s="4"/>
      <c r="KI130" s="4"/>
      <c r="KJ130" s="4"/>
      <c r="KK130" s="4"/>
      <c r="KL130" s="4"/>
      <c r="KM130" s="4"/>
      <c r="KN130" s="4">
        <v>17.1100833333333</v>
      </c>
      <c r="KO130" s="4">
        <v>195608.73504522201</v>
      </c>
      <c r="KP130" s="4" t="s">
        <v>57</v>
      </c>
      <c r="KQ130" s="4" t="s">
        <v>57</v>
      </c>
      <c r="KR130" s="4" t="s">
        <v>57</v>
      </c>
      <c r="KS130" s="4" t="s">
        <v>57</v>
      </c>
      <c r="KT130" s="4" t="str">
        <f>IF(KS130&lt;KS$35,"LOW",IF(KS130&gt;KS$36,"HIGH",KS130))</f>
        <v>HIGH</v>
      </c>
      <c r="KU130" s="4"/>
      <c r="KV130" s="4" t="s">
        <v>57</v>
      </c>
      <c r="KW130" s="4"/>
      <c r="KX130" s="4"/>
      <c r="KY130" s="4"/>
      <c r="KZ130" s="4"/>
      <c r="LA130" s="4"/>
      <c r="LB130" s="4"/>
      <c r="LC130" s="4">
        <v>17.1100833333333</v>
      </c>
      <c r="LD130" s="4">
        <v>195608.73504522201</v>
      </c>
      <c r="LE130" s="4" t="s">
        <v>57</v>
      </c>
      <c r="LF130" s="4" t="s">
        <v>57</v>
      </c>
      <c r="LG130" s="4" t="s">
        <v>57</v>
      </c>
      <c r="LH130" s="4" t="s">
        <v>57</v>
      </c>
      <c r="LI130" s="4" t="str">
        <f>IF(LH130&lt;LH$35,"LOW",IF(LH130&gt;LH$36,"HIGH",LH130))</f>
        <v>HIGH</v>
      </c>
      <c r="LJ130" s="4"/>
      <c r="LK130" s="4" t="s">
        <v>57</v>
      </c>
      <c r="LL130" s="4"/>
      <c r="LM130" s="4"/>
      <c r="LN130" s="4"/>
      <c r="LO130" s="4"/>
      <c r="LP130" s="4"/>
      <c r="LQ130" s="4"/>
      <c r="LR130" s="4">
        <v>17.1100833333333</v>
      </c>
      <c r="LS130" s="4">
        <v>195608.73504522201</v>
      </c>
    </row>
    <row r="131" spans="1:331" x14ac:dyDescent="0.2">
      <c r="A131" s="2"/>
      <c r="B131" s="2"/>
      <c r="C131" s="2"/>
      <c r="D131" s="2"/>
      <c r="E131" s="2"/>
      <c r="F131" s="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</row>
    <row r="132" spans="1:331" x14ac:dyDescent="0.2">
      <c r="A132" s="2"/>
      <c r="B132" s="2"/>
      <c r="C132" s="2"/>
      <c r="D132" s="2"/>
      <c r="E132" s="2"/>
      <c r="F132" s="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</row>
    <row r="133" spans="1:331" x14ac:dyDescent="0.2">
      <c r="A133" s="2"/>
      <c r="B133" s="2"/>
      <c r="C133" s="2" t="s">
        <v>165</v>
      </c>
      <c r="D133" s="2" t="s">
        <v>84</v>
      </c>
      <c r="E133" s="2" t="s">
        <v>106</v>
      </c>
      <c r="F133" s="2" t="s">
        <v>57</v>
      </c>
      <c r="G133" s="4">
        <v>3.9706666666666699</v>
      </c>
      <c r="H133" s="4">
        <v>40580.336129579999</v>
      </c>
      <c r="I133" s="4">
        <v>8.2258124358877596E-2</v>
      </c>
      <c r="J133" s="4"/>
      <c r="K133" s="4"/>
      <c r="L133" s="4">
        <v>4.9261166666666698</v>
      </c>
      <c r="M133" s="4">
        <v>493329.21758020198</v>
      </c>
      <c r="N133" s="4">
        <v>6.62571666666667</v>
      </c>
      <c r="O133" s="4">
        <v>249067.72799999799</v>
      </c>
      <c r="P133" s="4">
        <v>0.61505348397531701</v>
      </c>
      <c r="Q133" s="4"/>
      <c r="R133" s="4"/>
      <c r="S133" s="4">
        <v>10.019133333333301</v>
      </c>
      <c r="T133" s="4">
        <v>404952.95854627498</v>
      </c>
      <c r="U133" s="4">
        <v>10.107150000000001</v>
      </c>
      <c r="V133" s="4">
        <v>244404.61656922</v>
      </c>
      <c r="W133" s="4">
        <v>0.60353829108101698</v>
      </c>
      <c r="X133" s="4" t="s">
        <v>57</v>
      </c>
      <c r="Y133" s="4" t="s">
        <v>57</v>
      </c>
      <c r="Z133" s="4">
        <v>10.019133333333301</v>
      </c>
      <c r="AA133" s="4">
        <v>404952.95854627498</v>
      </c>
      <c r="AB133" s="4">
        <v>12.298400000000001</v>
      </c>
      <c r="AC133" s="4">
        <v>253150.15000000101</v>
      </c>
      <c r="AD133" s="4">
        <v>0.62513470924814496</v>
      </c>
      <c r="AE133" s="4"/>
      <c r="AF133" s="4"/>
      <c r="AG133" s="4">
        <v>10.019133333333301</v>
      </c>
      <c r="AH133" s="4">
        <v>404952.95854627498</v>
      </c>
      <c r="AI133" s="4">
        <v>12.6908833333333</v>
      </c>
      <c r="AJ133" s="4">
        <v>240146.46468588899</v>
      </c>
      <c r="AK133" s="4">
        <v>0.55622610901296399</v>
      </c>
      <c r="AL133" s="4"/>
      <c r="AM133" s="4"/>
      <c r="AN133" s="4">
        <v>14.429166666666699</v>
      </c>
      <c r="AO133" s="4">
        <v>431742.524837668</v>
      </c>
      <c r="AP133" s="4">
        <v>14.372616666666699</v>
      </c>
      <c r="AQ133" s="4">
        <v>232539.33860418</v>
      </c>
      <c r="AR133" s="4">
        <v>0.53860651945650395</v>
      </c>
      <c r="AS133" s="4"/>
      <c r="AT133" s="4"/>
      <c r="AU133" s="4">
        <v>14.429166666666699</v>
      </c>
      <c r="AV133" s="4">
        <v>431742.524837668</v>
      </c>
      <c r="AW133" s="4">
        <v>4.95583333333333</v>
      </c>
      <c r="AX133" s="4">
        <v>165.403086713373</v>
      </c>
      <c r="AY133" s="4">
        <v>3.3527932427088099E-4</v>
      </c>
      <c r="AZ133" s="4">
        <v>0</v>
      </c>
      <c r="BA133" s="4" t="str">
        <f>IF(AZ133&lt;AZ$35,"LOW",IF(AZ133&gt;AZ$36,"HIGH",AZ133))</f>
        <v>LOW</v>
      </c>
      <c r="BB133" s="4"/>
      <c r="BC133" s="4"/>
      <c r="BD133" s="4" t="s">
        <v>57</v>
      </c>
      <c r="BE133" s="4"/>
      <c r="BF133" s="4"/>
      <c r="BG133" s="4"/>
      <c r="BH133" s="4"/>
      <c r="BI133" s="4"/>
      <c r="BJ133" s="4"/>
      <c r="BK133" s="4">
        <v>4.9261166666666698</v>
      </c>
      <c r="BL133" s="4">
        <v>493329.21758020198</v>
      </c>
      <c r="BM133" s="4">
        <v>6.0301</v>
      </c>
      <c r="BN133" s="4">
        <v>0</v>
      </c>
      <c r="BO133" s="4">
        <v>0</v>
      </c>
      <c r="BP133" s="4">
        <v>0</v>
      </c>
      <c r="BQ133" s="4" t="str">
        <f>IF(BP133&lt;BP$35,"LOW",IF(BP133&gt;BP$36,"HIGH",BP133))</f>
        <v>LOW</v>
      </c>
      <c r="BR133" s="4"/>
      <c r="BS133" s="4"/>
      <c r="BT133" s="4" t="s">
        <v>57</v>
      </c>
      <c r="BU133" s="4"/>
      <c r="BV133" s="4"/>
      <c r="BW133" s="4"/>
      <c r="BX133" s="4"/>
      <c r="BY133" s="4"/>
      <c r="BZ133" s="4"/>
      <c r="CA133" s="4">
        <v>4.9261166666666698</v>
      </c>
      <c r="CB133" s="4">
        <v>493329.21758020198</v>
      </c>
      <c r="CC133" s="4">
        <v>6.1687166666666702</v>
      </c>
      <c r="CD133" s="4">
        <v>0</v>
      </c>
      <c r="CE133" s="4">
        <v>0</v>
      </c>
      <c r="CF133" s="4">
        <v>9.7389946697767099E-2</v>
      </c>
      <c r="CG133" s="4" t="str">
        <f>IF(CF133&lt;CF$35,"LOW",IF(CF133&gt;CF$36,"HIGH",CF133))</f>
        <v>LOW</v>
      </c>
      <c r="CH133" s="4"/>
      <c r="CI133" s="4"/>
      <c r="CJ133" s="4" t="s">
        <v>57</v>
      </c>
      <c r="CK133" s="4"/>
      <c r="CL133" s="4"/>
      <c r="CM133" s="4"/>
      <c r="CN133" s="4"/>
      <c r="CO133" s="4"/>
      <c r="CP133" s="4"/>
      <c r="CQ133" s="4">
        <v>4.9261166666666698</v>
      </c>
      <c r="CR133" s="4">
        <v>493329.21758020198</v>
      </c>
      <c r="CS133" s="4">
        <v>6.6210833333333303</v>
      </c>
      <c r="CT133" s="4">
        <v>0</v>
      </c>
      <c r="CU133" s="4">
        <v>0</v>
      </c>
      <c r="CV133" s="4">
        <v>0</v>
      </c>
      <c r="CW133" s="4" t="str">
        <f>IF(CV133&lt;CV$35,"LOW",IF(CV133&gt;CV$36,"HIGH",CV133))</f>
        <v>LOW</v>
      </c>
      <c r="CX133" s="4"/>
      <c r="CY133" s="4"/>
      <c r="CZ133" s="4" t="s">
        <v>57</v>
      </c>
      <c r="DA133" s="4"/>
      <c r="DB133" s="4"/>
      <c r="DC133" s="4"/>
      <c r="DD133" s="4"/>
      <c r="DE133" s="4"/>
      <c r="DF133" s="4"/>
      <c r="DG133" s="4">
        <v>7.6348166666666701</v>
      </c>
      <c r="DH133" s="4">
        <v>250072.52821547299</v>
      </c>
      <c r="DI133" s="4">
        <v>7.6857333333333298</v>
      </c>
      <c r="DJ133" s="4">
        <v>0</v>
      </c>
      <c r="DK133" s="4">
        <v>0</v>
      </c>
      <c r="DL133" s="4">
        <v>0</v>
      </c>
      <c r="DM133" s="4" t="str">
        <f>IF(DL133&lt;DL$35,"LOW",IF(DL133&gt;DL$36,"HIGH",DL133))</f>
        <v>LOW</v>
      </c>
      <c r="DN133" s="4"/>
      <c r="DO133" s="4"/>
      <c r="DP133" s="4" t="s">
        <v>57</v>
      </c>
      <c r="DQ133" s="4"/>
      <c r="DR133" s="4"/>
      <c r="DS133" s="4"/>
      <c r="DT133" s="4"/>
      <c r="DU133" s="4"/>
      <c r="DV133" s="4"/>
      <c r="DW133" s="4">
        <v>7.6348166666666701</v>
      </c>
      <c r="DX133" s="4">
        <v>250072.52821547299</v>
      </c>
      <c r="DY133" s="4">
        <v>8.5420833333333306</v>
      </c>
      <c r="DZ133" s="4">
        <v>0</v>
      </c>
      <c r="EA133" s="4">
        <v>0</v>
      </c>
      <c r="EB133" s="4">
        <v>0</v>
      </c>
      <c r="EC133" s="4" t="str">
        <f>IF(EB133&lt;EB$35,"LOW",IF(EB133&gt;EB$36,"HIGH",EB133))</f>
        <v>LOW</v>
      </c>
      <c r="ED133" s="4"/>
      <c r="EE133" s="4" t="s">
        <v>57</v>
      </c>
      <c r="EF133" s="4"/>
      <c r="EG133" s="4"/>
      <c r="EH133" s="4"/>
      <c r="EI133" s="4"/>
      <c r="EJ133" s="4"/>
      <c r="EK133" s="4"/>
      <c r="EL133" s="4">
        <v>7.6348166666666701</v>
      </c>
      <c r="EM133" s="4">
        <v>250072.52821547299</v>
      </c>
      <c r="EN133" s="4">
        <v>8.9170333333333307</v>
      </c>
      <c r="EO133" s="4">
        <v>15.250846153845799</v>
      </c>
      <c r="EP133" s="4">
        <v>3.7660784621982398E-5</v>
      </c>
      <c r="EQ133" s="4">
        <v>97.814054205533495</v>
      </c>
      <c r="ER133" s="4" t="str">
        <f>IF(EQ133&lt;EQ$35,"LOW",IF(EQ133&gt;EQ$36,"HIGH",EQ133))</f>
        <v>LOW</v>
      </c>
      <c r="ES133" s="4"/>
      <c r="ET133" s="4" t="s">
        <v>57</v>
      </c>
      <c r="EU133" s="4"/>
      <c r="EV133" s="4"/>
      <c r="EW133" s="4"/>
      <c r="EX133" s="4"/>
      <c r="EY133" s="4"/>
      <c r="EZ133" s="4"/>
      <c r="FA133" s="4">
        <v>10.019133333333301</v>
      </c>
      <c r="FB133" s="4">
        <v>404952.95854627498</v>
      </c>
      <c r="FC133" s="4">
        <v>10.019133333333301</v>
      </c>
      <c r="FD133" s="4">
        <v>59481.907739030801</v>
      </c>
      <c r="FE133" s="4">
        <v>0.146885969058141</v>
      </c>
      <c r="FF133" s="4">
        <v>4414.2945932495404</v>
      </c>
      <c r="FG133" s="4"/>
      <c r="FH133" s="4"/>
      <c r="FI133" s="4" t="s">
        <v>57</v>
      </c>
      <c r="FJ133" s="4"/>
      <c r="FK133" s="4"/>
      <c r="FL133" s="4"/>
      <c r="FM133" s="4"/>
      <c r="FN133" s="4"/>
      <c r="FO133" s="4"/>
      <c r="FP133" s="4">
        <v>10.019133333333301</v>
      </c>
      <c r="FQ133" s="4">
        <v>404952.95854627498</v>
      </c>
      <c r="FR133" s="4">
        <v>10.139583333333301</v>
      </c>
      <c r="FS133" s="4">
        <v>242.97199999999799</v>
      </c>
      <c r="FT133" s="4">
        <v>6.0000055530458102E-4</v>
      </c>
      <c r="FU133" s="4">
        <v>0.87204628296799303</v>
      </c>
      <c r="FV133" s="4" t="str">
        <f>IF(FU133&lt;FU$35,"LOW",IF(FU133&gt;FU$36,"HIGH",FU133))</f>
        <v>LOW</v>
      </c>
      <c r="FW133" s="4"/>
      <c r="FX133" s="4" t="s">
        <v>57</v>
      </c>
      <c r="FY133" s="4"/>
      <c r="FZ133" s="4"/>
      <c r="GA133" s="4"/>
      <c r="GB133" s="4"/>
      <c r="GC133" s="4"/>
      <c r="GD133" s="4"/>
      <c r="GE133" s="4">
        <v>10.019133333333301</v>
      </c>
      <c r="GF133" s="4">
        <v>404952.95854627498</v>
      </c>
      <c r="GG133" s="4">
        <v>10.139583333333301</v>
      </c>
      <c r="GH133" s="4">
        <v>854.66047634208201</v>
      </c>
      <c r="GI133" s="4">
        <v>2.1105179214153599E-3</v>
      </c>
      <c r="GJ133" s="4">
        <v>3.2611436393272202</v>
      </c>
      <c r="GK133" s="4"/>
      <c r="GL133" s="4"/>
      <c r="GM133" s="4" t="s">
        <v>57</v>
      </c>
      <c r="GN133" s="4"/>
      <c r="GO133" s="4"/>
      <c r="GP133" s="4"/>
      <c r="GQ133" s="4"/>
      <c r="GR133" s="4"/>
      <c r="GS133" s="4"/>
      <c r="GT133" s="4">
        <v>10.019133333333301</v>
      </c>
      <c r="GU133" s="4">
        <v>404952.95854627498</v>
      </c>
      <c r="GV133" s="4">
        <v>11.9972833333333</v>
      </c>
      <c r="GW133" s="4">
        <v>230.35792307692199</v>
      </c>
      <c r="GX133" s="4">
        <v>5.3355393509947797E-4</v>
      </c>
      <c r="GY133" s="4">
        <v>0</v>
      </c>
      <c r="GZ133" s="4" t="str">
        <f>IF(GY133&lt;GY$35,"LOW",IF(GY133&gt;GY$36,"HIGH",GY133))</f>
        <v>LOW</v>
      </c>
      <c r="HA133" s="4"/>
      <c r="HB133" s="4" t="s">
        <v>57</v>
      </c>
      <c r="HC133" s="4"/>
      <c r="HD133" s="4"/>
      <c r="HE133" s="4"/>
      <c r="HF133" s="4"/>
      <c r="HG133" s="4"/>
      <c r="HH133" s="4"/>
      <c r="HI133" s="4">
        <v>14.429166666666699</v>
      </c>
      <c r="HJ133" s="4">
        <v>431742.524837668</v>
      </c>
      <c r="HK133" s="4">
        <v>12.298400000000001</v>
      </c>
      <c r="HL133" s="4">
        <v>648.996777506576</v>
      </c>
      <c r="HM133" s="4">
        <v>1.5032032754952599E-3</v>
      </c>
      <c r="HN133" s="4">
        <v>2.3087619667716899</v>
      </c>
      <c r="HO133" s="4" t="str">
        <f>IF(HN133&lt;HN$35,"LOW",IF(HN133&gt;HN$36,"HIGH",HN133))</f>
        <v>LOW</v>
      </c>
      <c r="HP133" s="4"/>
      <c r="HQ133" s="4" t="s">
        <v>57</v>
      </c>
      <c r="HR133" s="4"/>
      <c r="HS133" s="4"/>
      <c r="HT133" s="4"/>
      <c r="HU133" s="4"/>
      <c r="HV133" s="4"/>
      <c r="HW133" s="4"/>
      <c r="HX133" s="4">
        <v>14.429166666666699</v>
      </c>
      <c r="HY133" s="4">
        <v>431742.524837668</v>
      </c>
      <c r="HZ133" s="4" t="s">
        <v>57</v>
      </c>
      <c r="IA133" s="4" t="s">
        <v>57</v>
      </c>
      <c r="IB133" s="4" t="s">
        <v>57</v>
      </c>
      <c r="IC133" s="4" t="s">
        <v>57</v>
      </c>
      <c r="ID133" s="4" t="s">
        <v>57</v>
      </c>
      <c r="IE133" s="4" t="s">
        <v>57</v>
      </c>
      <c r="IF133" s="4">
        <v>10.019133333333301</v>
      </c>
      <c r="IG133" s="4">
        <v>404952.95854627498</v>
      </c>
      <c r="IH133" s="4">
        <v>14.372616666666699</v>
      </c>
      <c r="II133" s="4">
        <v>570.89232999999501</v>
      </c>
      <c r="IJ133" s="4">
        <v>1.3222981225086501E-3</v>
      </c>
      <c r="IK133" s="4">
        <v>0</v>
      </c>
      <c r="IL133" s="4" t="str">
        <f>IF(IK133&lt;IK$35,"LOW",IF(IK133&gt;IK$36,"HIGH",IK133))</f>
        <v>LOW</v>
      </c>
      <c r="IM133" s="4"/>
      <c r="IN133" s="4" t="s">
        <v>57</v>
      </c>
      <c r="IO133" s="4"/>
      <c r="IP133" s="4"/>
      <c r="IQ133" s="4"/>
      <c r="IR133" s="4"/>
      <c r="IS133" s="4"/>
      <c r="IT133" s="4"/>
      <c r="IU133" s="4">
        <v>14.429166666666699</v>
      </c>
      <c r="IV133" s="4">
        <v>431742.524837668</v>
      </c>
      <c r="IW133" s="4">
        <v>14.4781833333333</v>
      </c>
      <c r="IX133" s="4">
        <v>379.63290520149201</v>
      </c>
      <c r="IY133" s="4">
        <v>8.7930394473935804E-4</v>
      </c>
      <c r="IZ133" s="4">
        <v>0</v>
      </c>
      <c r="JA133" s="4" t="str">
        <f>IF(IZ133&lt;IZ$35,"LOW",IF(IZ133&gt;IZ$36,"HIGH",IZ133))</f>
        <v>LOW</v>
      </c>
      <c r="JB133" s="4"/>
      <c r="JC133" s="4" t="s">
        <v>57</v>
      </c>
      <c r="JD133" s="4"/>
      <c r="JE133" s="4"/>
      <c r="JF133" s="4"/>
      <c r="JG133" s="4"/>
      <c r="JH133" s="4"/>
      <c r="JI133" s="4"/>
      <c r="JJ133" s="4">
        <v>14.429166666666699</v>
      </c>
      <c r="JK133" s="4">
        <v>431742.524837668</v>
      </c>
      <c r="JL133" s="4">
        <v>16.4728833333333</v>
      </c>
      <c r="JM133" s="4">
        <v>384.24889653851</v>
      </c>
      <c r="JN133" s="4">
        <v>1.17778711329506E-3</v>
      </c>
      <c r="JO133" s="4">
        <v>0.141087656483943</v>
      </c>
      <c r="JP133" s="4" t="str">
        <f>IF(JO133&lt;JO$35,"LOW",IF(JO133&gt;JO$36,"HIGH",JO133))</f>
        <v>LOW</v>
      </c>
      <c r="JQ133" s="4"/>
      <c r="JR133" s="4" t="s">
        <v>57</v>
      </c>
      <c r="JS133" s="4"/>
      <c r="JT133" s="4"/>
      <c r="JU133" s="4"/>
      <c r="JV133" s="4"/>
      <c r="JW133" s="4"/>
      <c r="JX133" s="4"/>
      <c r="JY133" s="4">
        <v>17.110116666666698</v>
      </c>
      <c r="JZ133" s="4">
        <v>326246.47714433598</v>
      </c>
      <c r="KA133" s="4">
        <v>17.110116666666698</v>
      </c>
      <c r="KB133" s="4">
        <v>1036.8941280776401</v>
      </c>
      <c r="KC133" s="4">
        <v>3.17825386852807E-3</v>
      </c>
      <c r="KD133" s="4">
        <v>4.5238226015791296</v>
      </c>
      <c r="KE133" s="4">
        <f>IF(KD133&lt;KD$35,"LOW",IF(KD133&gt;KD$36,"HIGH",KD133))</f>
        <v>4.5238226015791296</v>
      </c>
      <c r="KF133" s="4"/>
      <c r="KG133" s="4" t="s">
        <v>57</v>
      </c>
      <c r="KH133" s="4"/>
      <c r="KI133" s="4"/>
      <c r="KJ133" s="4"/>
      <c r="KK133" s="4"/>
      <c r="KL133" s="4"/>
      <c r="KM133" s="4"/>
      <c r="KN133" s="4">
        <v>17.110116666666698</v>
      </c>
      <c r="KO133" s="4">
        <v>326246.47714433598</v>
      </c>
      <c r="KP133" s="4">
        <v>19.078416666666701</v>
      </c>
      <c r="KQ133" s="4">
        <v>0</v>
      </c>
      <c r="KR133" s="4">
        <v>0</v>
      </c>
      <c r="KS133" s="4">
        <v>0</v>
      </c>
      <c r="KT133" s="4" t="str">
        <f>IF(KS133&lt;KS$35,"LOW",IF(KS133&gt;KS$36,"HIGH",KS133))</f>
        <v>LOW</v>
      </c>
      <c r="KU133" s="4"/>
      <c r="KV133" s="4" t="s">
        <v>57</v>
      </c>
      <c r="KW133" s="4"/>
      <c r="KX133" s="4"/>
      <c r="KY133" s="4"/>
      <c r="KZ133" s="4"/>
      <c r="LA133" s="4"/>
      <c r="LB133" s="4"/>
      <c r="LC133" s="4">
        <v>17.110116666666698</v>
      </c>
      <c r="LD133" s="4">
        <v>326246.47714433598</v>
      </c>
      <c r="LE133" s="4">
        <v>19.459250000000001</v>
      </c>
      <c r="LF133" s="4">
        <v>0</v>
      </c>
      <c r="LG133" s="4">
        <v>0</v>
      </c>
      <c r="LH133" s="4">
        <v>0</v>
      </c>
      <c r="LI133" s="4" t="str">
        <f>IF(LH133&lt;LH$35,"LOW",IF(LH133&gt;LH$36,"HIGH",LH133))</f>
        <v>LOW</v>
      </c>
      <c r="LJ133" s="4"/>
      <c r="LK133" s="4" t="s">
        <v>57</v>
      </c>
      <c r="LL133" s="4"/>
      <c r="LM133" s="4"/>
      <c r="LN133" s="4"/>
      <c r="LO133" s="4"/>
      <c r="LP133" s="4"/>
      <c r="LQ133" s="4"/>
      <c r="LR133" s="4">
        <v>17.110116666666698</v>
      </c>
      <c r="LS133" s="4">
        <v>326246.47714433598</v>
      </c>
    </row>
    <row r="134" spans="1:331" x14ac:dyDescent="0.2">
      <c r="A134" s="2"/>
      <c r="B134" s="2"/>
      <c r="C134" s="2" t="s">
        <v>161</v>
      </c>
      <c r="D134" s="2" t="s">
        <v>109</v>
      </c>
      <c r="E134" s="2" t="s">
        <v>106</v>
      </c>
      <c r="F134" s="2" t="s">
        <v>57</v>
      </c>
      <c r="G134" s="4">
        <v>3.9705333333333299</v>
      </c>
      <c r="H134" s="4">
        <v>45261.729564787303</v>
      </c>
      <c r="I134" s="4">
        <v>7.8290027689308705E-2</v>
      </c>
      <c r="J134" s="4"/>
      <c r="K134" s="4"/>
      <c r="L134" s="4">
        <v>4.9260000000000002</v>
      </c>
      <c r="M134" s="4">
        <v>578128.92523690197</v>
      </c>
      <c r="N134" s="4">
        <v>6.6255833333333296</v>
      </c>
      <c r="O134" s="4">
        <v>283374.79800000001</v>
      </c>
      <c r="P134" s="4">
        <v>0.59477126856589702</v>
      </c>
      <c r="Q134" s="4"/>
      <c r="R134" s="4"/>
      <c r="S134" s="4">
        <v>10.019016666666699</v>
      </c>
      <c r="T134" s="4">
        <v>476443.32027548901</v>
      </c>
      <c r="U134" s="4">
        <v>10.1070333333333</v>
      </c>
      <c r="V134" s="4">
        <v>285599.05529943202</v>
      </c>
      <c r="W134" s="4">
        <v>0.599439730069661</v>
      </c>
      <c r="X134" s="4" t="s">
        <v>57</v>
      </c>
      <c r="Y134" s="4" t="s">
        <v>57</v>
      </c>
      <c r="Z134" s="4">
        <v>10.019016666666699</v>
      </c>
      <c r="AA134" s="4">
        <v>476443.32027548901</v>
      </c>
      <c r="AB134" s="4">
        <v>12.29365</v>
      </c>
      <c r="AC134" s="4">
        <v>297408.02300000697</v>
      </c>
      <c r="AD134" s="4">
        <v>0.62422540172887797</v>
      </c>
      <c r="AE134" s="4"/>
      <c r="AF134" s="4"/>
      <c r="AG134" s="4">
        <v>10.019016666666699</v>
      </c>
      <c r="AH134" s="4">
        <v>476443.32027548901</v>
      </c>
      <c r="AI134" s="4">
        <v>12.690766666666701</v>
      </c>
      <c r="AJ134" s="4">
        <v>281870.869218031</v>
      </c>
      <c r="AK134" s="4">
        <v>0.56439976327360497</v>
      </c>
      <c r="AL134" s="4"/>
      <c r="AM134" s="4"/>
      <c r="AN134" s="4">
        <v>14.42905</v>
      </c>
      <c r="AO134" s="4">
        <v>499417.05783705</v>
      </c>
      <c r="AP134" s="4">
        <v>14.3725</v>
      </c>
      <c r="AQ134" s="4">
        <v>274808.757541286</v>
      </c>
      <c r="AR134" s="4">
        <v>0.55025905348821902</v>
      </c>
      <c r="AS134" s="4"/>
      <c r="AT134" s="4"/>
      <c r="AU134" s="4">
        <v>14.42905</v>
      </c>
      <c r="AV134" s="4">
        <v>499417.05783705</v>
      </c>
      <c r="AW134" s="4">
        <v>4.9482833333333298</v>
      </c>
      <c r="AX134" s="4">
        <v>84.419999999999902</v>
      </c>
      <c r="AY134" s="4">
        <v>1.4602279234758399E-4</v>
      </c>
      <c r="AZ134" s="4">
        <v>0</v>
      </c>
      <c r="BA134" s="4" t="str">
        <f>IF(AZ134&lt;AZ$35,"LOW",IF(AZ134&gt;AZ$36,"HIGH",AZ134))</f>
        <v>LOW</v>
      </c>
      <c r="BB134" s="4"/>
      <c r="BC134" s="4"/>
      <c r="BD134" s="4" t="s">
        <v>57</v>
      </c>
      <c r="BE134" s="4"/>
      <c r="BF134" s="4"/>
      <c r="BG134" s="4"/>
      <c r="BH134" s="4"/>
      <c r="BI134" s="4"/>
      <c r="BJ134" s="4"/>
      <c r="BK134" s="4">
        <v>4.9260000000000002</v>
      </c>
      <c r="BL134" s="4">
        <v>578128.92523690197</v>
      </c>
      <c r="BM134" s="4">
        <v>6.0250333333333304</v>
      </c>
      <c r="BN134" s="4">
        <v>9.8025000000000109</v>
      </c>
      <c r="BO134" s="4">
        <v>1.69555605542193E-5</v>
      </c>
      <c r="BP134" s="4">
        <v>0</v>
      </c>
      <c r="BQ134" s="4" t="str">
        <f>IF(BP134&lt;BP$35,"LOW",IF(BP134&gt;BP$36,"HIGH",BP134))</f>
        <v>LOW</v>
      </c>
      <c r="BR134" s="4"/>
      <c r="BS134" s="4"/>
      <c r="BT134" s="4" t="s">
        <v>57</v>
      </c>
      <c r="BU134" s="4"/>
      <c r="BV134" s="4"/>
      <c r="BW134" s="4"/>
      <c r="BX134" s="4"/>
      <c r="BY134" s="4"/>
      <c r="BZ134" s="4"/>
      <c r="CA134" s="4">
        <v>4.9260000000000002</v>
      </c>
      <c r="CB134" s="4">
        <v>578128.92523690197</v>
      </c>
      <c r="CC134" s="4">
        <v>6.1685999999999996</v>
      </c>
      <c r="CD134" s="4">
        <v>0</v>
      </c>
      <c r="CE134" s="4">
        <v>0</v>
      </c>
      <c r="CF134" s="4">
        <v>9.7389946697767099E-2</v>
      </c>
      <c r="CG134" s="4" t="str">
        <f>IF(CF134&lt;CF$35,"LOW",IF(CF134&gt;CF$36,"HIGH",CF134))</f>
        <v>LOW</v>
      </c>
      <c r="CH134" s="4"/>
      <c r="CI134" s="4"/>
      <c r="CJ134" s="4" t="s">
        <v>57</v>
      </c>
      <c r="CK134" s="4"/>
      <c r="CL134" s="4"/>
      <c r="CM134" s="4"/>
      <c r="CN134" s="4"/>
      <c r="CO134" s="4"/>
      <c r="CP134" s="4"/>
      <c r="CQ134" s="4">
        <v>4.9260000000000002</v>
      </c>
      <c r="CR134" s="4">
        <v>578128.92523690197</v>
      </c>
      <c r="CS134" s="4">
        <v>6.6209666666666704</v>
      </c>
      <c r="CT134" s="4">
        <v>0</v>
      </c>
      <c r="CU134" s="4">
        <v>0</v>
      </c>
      <c r="CV134" s="4">
        <v>0</v>
      </c>
      <c r="CW134" s="4" t="str">
        <f>IF(CV134&lt;CV$35,"LOW",IF(CV134&gt;CV$36,"HIGH",CV134))</f>
        <v>LOW</v>
      </c>
      <c r="CX134" s="4"/>
      <c r="CY134" s="4"/>
      <c r="CZ134" s="4" t="s">
        <v>57</v>
      </c>
      <c r="DA134" s="4"/>
      <c r="DB134" s="4"/>
      <c r="DC134" s="4"/>
      <c r="DD134" s="4"/>
      <c r="DE134" s="4"/>
      <c r="DF134" s="4"/>
      <c r="DG134" s="4">
        <v>7.6346999999999996</v>
      </c>
      <c r="DH134" s="4">
        <v>300608.73951169697</v>
      </c>
      <c r="DI134" s="4">
        <v>7.6346999999999996</v>
      </c>
      <c r="DJ134" s="4">
        <v>0</v>
      </c>
      <c r="DK134" s="4">
        <v>0</v>
      </c>
      <c r="DL134" s="4">
        <v>0</v>
      </c>
      <c r="DM134" s="4" t="str">
        <f>IF(DL134&lt;DL$35,"LOW",IF(DL134&gt;DL$36,"HIGH",DL134))</f>
        <v>LOW</v>
      </c>
      <c r="DN134" s="4"/>
      <c r="DO134" s="4"/>
      <c r="DP134" s="4" t="s">
        <v>57</v>
      </c>
      <c r="DQ134" s="4"/>
      <c r="DR134" s="4"/>
      <c r="DS134" s="4"/>
      <c r="DT134" s="4"/>
      <c r="DU134" s="4"/>
      <c r="DV134" s="4"/>
      <c r="DW134" s="4">
        <v>7.6346999999999996</v>
      </c>
      <c r="DX134" s="4">
        <v>300608.73951169697</v>
      </c>
      <c r="DY134" s="4">
        <v>8.5836333333333297</v>
      </c>
      <c r="DZ134" s="4">
        <v>0</v>
      </c>
      <c r="EA134" s="4">
        <v>0</v>
      </c>
      <c r="EB134" s="4">
        <v>0</v>
      </c>
      <c r="EC134" s="4" t="str">
        <f>IF(EB134&lt;EB$35,"LOW",IF(EB134&gt;EB$36,"HIGH",EB134))</f>
        <v>LOW</v>
      </c>
      <c r="ED134" s="4"/>
      <c r="EE134" s="4" t="s">
        <v>57</v>
      </c>
      <c r="EF134" s="4"/>
      <c r="EG134" s="4"/>
      <c r="EH134" s="4"/>
      <c r="EI134" s="4"/>
      <c r="EJ134" s="4"/>
      <c r="EK134" s="4"/>
      <c r="EL134" s="4">
        <v>7.6346999999999996</v>
      </c>
      <c r="EM134" s="4">
        <v>300608.73951169697</v>
      </c>
      <c r="EN134" s="4">
        <v>8.9076500000000003</v>
      </c>
      <c r="EO134" s="4">
        <v>10.2113846153847</v>
      </c>
      <c r="EP134" s="4">
        <v>2.14325276078596E-5</v>
      </c>
      <c r="EQ134" s="4">
        <v>95.898474960412798</v>
      </c>
      <c r="ER134" s="4" t="str">
        <f>IF(EQ134&lt;EQ$35,"LOW",IF(EQ134&gt;EQ$36,"HIGH",EQ134))</f>
        <v>LOW</v>
      </c>
      <c r="ES134" s="4"/>
      <c r="ET134" s="4" t="s">
        <v>57</v>
      </c>
      <c r="EU134" s="4"/>
      <c r="EV134" s="4"/>
      <c r="EW134" s="4"/>
      <c r="EX134" s="4"/>
      <c r="EY134" s="4"/>
      <c r="EZ134" s="4"/>
      <c r="FA134" s="4">
        <v>10.019016666666699</v>
      </c>
      <c r="FB134" s="4">
        <v>476443.32027548901</v>
      </c>
      <c r="FC134" s="4">
        <v>10.014383333333299</v>
      </c>
      <c r="FD134" s="4">
        <v>69433.910082363698</v>
      </c>
      <c r="FE134" s="4">
        <v>0.145733830505202</v>
      </c>
      <c r="FF134" s="4">
        <v>4379.5728892425504</v>
      </c>
      <c r="FG134" s="4"/>
      <c r="FH134" s="4"/>
      <c r="FI134" s="4" t="s">
        <v>57</v>
      </c>
      <c r="FJ134" s="4"/>
      <c r="FK134" s="4"/>
      <c r="FL134" s="4"/>
      <c r="FM134" s="4"/>
      <c r="FN134" s="4"/>
      <c r="FO134" s="4"/>
      <c r="FP134" s="4">
        <v>10.019016666666699</v>
      </c>
      <c r="FQ134" s="4">
        <v>476443.32027548901</v>
      </c>
      <c r="FR134" s="4">
        <v>10.1116666666667</v>
      </c>
      <c r="FS134" s="4">
        <v>821.30557753656001</v>
      </c>
      <c r="FT134" s="4">
        <v>1.72382640827384E-3</v>
      </c>
      <c r="FU134" s="4">
        <v>1.95190672485465</v>
      </c>
      <c r="FV134" s="4" t="str">
        <f>IF(FU134&lt;FU$35,"LOW",IF(FU134&gt;FU$36,"HIGH",FU134))</f>
        <v>LOW</v>
      </c>
      <c r="FW134" s="4"/>
      <c r="FX134" s="4" t="s">
        <v>57</v>
      </c>
      <c r="FY134" s="4"/>
      <c r="FZ134" s="4"/>
      <c r="GA134" s="4"/>
      <c r="GB134" s="4"/>
      <c r="GC134" s="4"/>
      <c r="GD134" s="4"/>
      <c r="GE134" s="4">
        <v>10.019016666666699</v>
      </c>
      <c r="GF134" s="4">
        <v>476443.32027548901</v>
      </c>
      <c r="GG134" s="4">
        <v>10.1116666666667</v>
      </c>
      <c r="GH134" s="4">
        <v>900.66236080116005</v>
      </c>
      <c r="GI134" s="4">
        <v>1.8903872139090501E-3</v>
      </c>
      <c r="GJ134" s="4">
        <v>2.9438136297486599</v>
      </c>
      <c r="GK134" s="4"/>
      <c r="GL134" s="4"/>
      <c r="GM134" s="4" t="s">
        <v>57</v>
      </c>
      <c r="GN134" s="4"/>
      <c r="GO134" s="4"/>
      <c r="GP134" s="4"/>
      <c r="GQ134" s="4"/>
      <c r="GR134" s="4"/>
      <c r="GS134" s="4"/>
      <c r="GT134" s="4">
        <v>10.019016666666699</v>
      </c>
      <c r="GU134" s="4">
        <v>476443.32027548901</v>
      </c>
      <c r="GV134" s="4">
        <v>11.9925333333333</v>
      </c>
      <c r="GW134" s="4">
        <v>152.251461538462</v>
      </c>
      <c r="GX134" s="4">
        <v>3.0485835265190098E-4</v>
      </c>
      <c r="GY134" s="4">
        <v>0</v>
      </c>
      <c r="GZ134" s="4" t="str">
        <f>IF(GY134&lt;GY$35,"LOW",IF(GY134&gt;GY$36,"HIGH",GY134))</f>
        <v>LOW</v>
      </c>
      <c r="HA134" s="4"/>
      <c r="HB134" s="4" t="s">
        <v>57</v>
      </c>
      <c r="HC134" s="4"/>
      <c r="HD134" s="4"/>
      <c r="HE134" s="4"/>
      <c r="HF134" s="4"/>
      <c r="HG134" s="4"/>
      <c r="HH134" s="4"/>
      <c r="HI134" s="4">
        <v>14.42905</v>
      </c>
      <c r="HJ134" s="4">
        <v>499417.05783705</v>
      </c>
      <c r="HK134" s="4">
        <v>12.29365</v>
      </c>
      <c r="HL134" s="4">
        <v>572.86696153847299</v>
      </c>
      <c r="HM134" s="4">
        <v>1.14707127549774E-3</v>
      </c>
      <c r="HN134" s="4">
        <v>1.9570691005512799</v>
      </c>
      <c r="HO134" s="4" t="str">
        <f>IF(HN134&lt;HN$35,"LOW",IF(HN134&gt;HN$36,"HIGH",HN134))</f>
        <v>LOW</v>
      </c>
      <c r="HP134" s="4"/>
      <c r="HQ134" s="4" t="s">
        <v>57</v>
      </c>
      <c r="HR134" s="4"/>
      <c r="HS134" s="4"/>
      <c r="HT134" s="4"/>
      <c r="HU134" s="4"/>
      <c r="HV134" s="4"/>
      <c r="HW134" s="4"/>
      <c r="HX134" s="4">
        <v>14.42905</v>
      </c>
      <c r="HY134" s="4">
        <v>499417.05783705</v>
      </c>
      <c r="HZ134" s="4" t="s">
        <v>57</v>
      </c>
      <c r="IA134" s="4" t="s">
        <v>57</v>
      </c>
      <c r="IB134" s="4" t="s">
        <v>57</v>
      </c>
      <c r="IC134" s="4" t="s">
        <v>57</v>
      </c>
      <c r="ID134" s="4" t="s">
        <v>57</v>
      </c>
      <c r="IE134" s="4" t="s">
        <v>57</v>
      </c>
      <c r="IF134" s="4">
        <v>10.019016666666699</v>
      </c>
      <c r="IG134" s="4">
        <v>476443.32027548901</v>
      </c>
      <c r="IH134" s="4">
        <v>14.3725</v>
      </c>
      <c r="II134" s="4">
        <v>648.84102000000405</v>
      </c>
      <c r="IJ134" s="4">
        <v>1.2991967531307399E-3</v>
      </c>
      <c r="IK134" s="4">
        <v>0</v>
      </c>
      <c r="IL134" s="4" t="str">
        <f>IF(IK134&lt;IK$35,"LOW",IF(IK134&gt;IK$36,"HIGH",IK134))</f>
        <v>LOW</v>
      </c>
      <c r="IM134" s="4"/>
      <c r="IN134" s="4" t="s">
        <v>57</v>
      </c>
      <c r="IO134" s="4"/>
      <c r="IP134" s="4"/>
      <c r="IQ134" s="4"/>
      <c r="IR134" s="4"/>
      <c r="IS134" s="4"/>
      <c r="IT134" s="4"/>
      <c r="IU134" s="4">
        <v>14.42905</v>
      </c>
      <c r="IV134" s="4">
        <v>499417.05783705</v>
      </c>
      <c r="IW134" s="4">
        <v>14.478066666666701</v>
      </c>
      <c r="IX134" s="4">
        <v>187.556918486179</v>
      </c>
      <c r="IY134" s="4">
        <v>3.75551686797561E-4</v>
      </c>
      <c r="IZ134" s="4">
        <v>0</v>
      </c>
      <c r="JA134" s="4" t="str">
        <f>IF(IZ134&lt;IZ$35,"LOW",IF(IZ134&gt;IZ$36,"HIGH",IZ134))</f>
        <v>LOW</v>
      </c>
      <c r="JB134" s="4"/>
      <c r="JC134" s="4" t="s">
        <v>57</v>
      </c>
      <c r="JD134" s="4"/>
      <c r="JE134" s="4"/>
      <c r="JF134" s="4"/>
      <c r="JG134" s="4"/>
      <c r="JH134" s="4"/>
      <c r="JI134" s="4"/>
      <c r="JJ134" s="4">
        <v>14.42905</v>
      </c>
      <c r="JK134" s="4">
        <v>499417.05783705</v>
      </c>
      <c r="JL134" s="4">
        <v>16.468983333333298</v>
      </c>
      <c r="JM134" s="4">
        <v>0</v>
      </c>
      <c r="JN134" s="4">
        <v>0</v>
      </c>
      <c r="JO134" s="4">
        <v>0</v>
      </c>
      <c r="JP134" s="4" t="str">
        <f>IF(JO134&lt;JO$35,"LOW",IF(JO134&gt;JO$36,"HIGH",JO134))</f>
        <v>LOW</v>
      </c>
      <c r="JQ134" s="4"/>
      <c r="JR134" s="4" t="s">
        <v>57</v>
      </c>
      <c r="JS134" s="4"/>
      <c r="JT134" s="4"/>
      <c r="JU134" s="4"/>
      <c r="JV134" s="4"/>
      <c r="JW134" s="4"/>
      <c r="JX134" s="4"/>
      <c r="JY134" s="4">
        <v>17.11</v>
      </c>
      <c r="JZ134" s="4">
        <v>379682.701827602</v>
      </c>
      <c r="KA134" s="4">
        <v>17.11</v>
      </c>
      <c r="KB134" s="4">
        <v>1314.16966194462</v>
      </c>
      <c r="KC134" s="4">
        <v>3.46123132715519E-3</v>
      </c>
      <c r="KD134" s="4">
        <v>4.8895745488585503</v>
      </c>
      <c r="KE134" s="4">
        <f>IF(KD134&lt;KD$35,"LOW",IF(KD134&gt;KD$36,"HIGH",KD134))</f>
        <v>4.8895745488585503</v>
      </c>
      <c r="KF134" s="4"/>
      <c r="KG134" s="4" t="s">
        <v>57</v>
      </c>
      <c r="KH134" s="4"/>
      <c r="KI134" s="4"/>
      <c r="KJ134" s="4"/>
      <c r="KK134" s="4"/>
      <c r="KL134" s="4"/>
      <c r="KM134" s="4"/>
      <c r="KN134" s="4">
        <v>17.11</v>
      </c>
      <c r="KO134" s="4">
        <v>379682.701827602</v>
      </c>
      <c r="KP134" s="4">
        <v>19.127316666666701</v>
      </c>
      <c r="KQ134" s="4">
        <v>0</v>
      </c>
      <c r="KR134" s="4">
        <v>0</v>
      </c>
      <c r="KS134" s="4">
        <v>0</v>
      </c>
      <c r="KT134" s="4" t="str">
        <f>IF(KS134&lt;KS$35,"LOW",IF(KS134&gt;KS$36,"HIGH",KS134))</f>
        <v>LOW</v>
      </c>
      <c r="KU134" s="4"/>
      <c r="KV134" s="4" t="s">
        <v>57</v>
      </c>
      <c r="KW134" s="4"/>
      <c r="KX134" s="4"/>
      <c r="KY134" s="4"/>
      <c r="KZ134" s="4"/>
      <c r="LA134" s="4"/>
      <c r="LB134" s="4"/>
      <c r="LC134" s="4">
        <v>17.11</v>
      </c>
      <c r="LD134" s="4">
        <v>379682.701827602</v>
      </c>
      <c r="LE134" s="4">
        <v>19.485533333333301</v>
      </c>
      <c r="LF134" s="4">
        <v>0</v>
      </c>
      <c r="LG134" s="4">
        <v>0</v>
      </c>
      <c r="LH134" s="4">
        <v>0</v>
      </c>
      <c r="LI134" s="4" t="str">
        <f>IF(LH134&lt;LH$35,"LOW",IF(LH134&gt;LH$36,"HIGH",LH134))</f>
        <v>LOW</v>
      </c>
      <c r="LJ134" s="4"/>
      <c r="LK134" s="4" t="s">
        <v>57</v>
      </c>
      <c r="LL134" s="4"/>
      <c r="LM134" s="4"/>
      <c r="LN134" s="4"/>
      <c r="LO134" s="4"/>
      <c r="LP134" s="4"/>
      <c r="LQ134" s="4"/>
      <c r="LR134" s="4">
        <v>17.11</v>
      </c>
      <c r="LS134" s="4">
        <v>379682.701827602</v>
      </c>
    </row>
    <row r="135" spans="1:331" x14ac:dyDescent="0.2">
      <c r="A135" s="2"/>
      <c r="B135" s="2"/>
      <c r="C135" s="2" t="s">
        <v>163</v>
      </c>
      <c r="D135" s="2" t="s">
        <v>60</v>
      </c>
      <c r="E135" s="2" t="s">
        <v>106</v>
      </c>
      <c r="F135" s="2" t="s">
        <v>57</v>
      </c>
      <c r="G135" s="4">
        <v>3.9656833333333301</v>
      </c>
      <c r="H135" s="4">
        <v>30884.211638700399</v>
      </c>
      <c r="I135" s="4">
        <v>7.9113599720115002E-2</v>
      </c>
      <c r="J135" s="4"/>
      <c r="K135" s="4"/>
      <c r="L135" s="4">
        <v>4.9236166666666703</v>
      </c>
      <c r="M135" s="4">
        <v>390378.035482665</v>
      </c>
      <c r="N135" s="4">
        <v>6.6256833333333303</v>
      </c>
      <c r="O135" s="4">
        <v>195500.106999999</v>
      </c>
      <c r="P135" s="4">
        <v>0.63187944639932103</v>
      </c>
      <c r="Q135" s="4"/>
      <c r="R135" s="4"/>
      <c r="S135" s="4">
        <v>10.0191</v>
      </c>
      <c r="T135" s="4">
        <v>309394.629171799</v>
      </c>
      <c r="U135" s="4">
        <v>10.1071333333333</v>
      </c>
      <c r="V135" s="4">
        <v>186763.98579292101</v>
      </c>
      <c r="W135" s="4">
        <v>0.60364327038532894</v>
      </c>
      <c r="X135" s="4" t="s">
        <v>57</v>
      </c>
      <c r="Y135" s="4" t="s">
        <v>57</v>
      </c>
      <c r="Z135" s="4">
        <v>10.0191</v>
      </c>
      <c r="AA135" s="4">
        <v>309394.629171799</v>
      </c>
      <c r="AB135" s="4">
        <v>12.293749999999999</v>
      </c>
      <c r="AC135" s="4">
        <v>191174.26323076899</v>
      </c>
      <c r="AD135" s="4">
        <v>0.61789780818921303</v>
      </c>
      <c r="AE135" s="4"/>
      <c r="AF135" s="4"/>
      <c r="AG135" s="4">
        <v>10.0191</v>
      </c>
      <c r="AH135" s="4">
        <v>309394.629171799</v>
      </c>
      <c r="AI135" s="4">
        <v>12.6908666666667</v>
      </c>
      <c r="AJ135" s="4">
        <v>186925.512431968</v>
      </c>
      <c r="AK135" s="4">
        <v>0.57256149538885703</v>
      </c>
      <c r="AL135" s="4"/>
      <c r="AM135" s="4"/>
      <c r="AN135" s="4">
        <v>14.42915</v>
      </c>
      <c r="AO135" s="4">
        <v>326472.377093777</v>
      </c>
      <c r="AP135" s="4">
        <v>14.37635</v>
      </c>
      <c r="AQ135" s="4">
        <v>160795.037368558</v>
      </c>
      <c r="AR135" s="4">
        <v>0.49252264096564202</v>
      </c>
      <c r="AS135" s="4"/>
      <c r="AT135" s="4"/>
      <c r="AU135" s="4">
        <v>14.42915</v>
      </c>
      <c r="AV135" s="4">
        <v>326472.377093777</v>
      </c>
      <c r="AW135" s="4">
        <v>4.9459</v>
      </c>
      <c r="AX135" s="4">
        <v>72.913500000000198</v>
      </c>
      <c r="AY135" s="4">
        <v>1.86776645642601E-4</v>
      </c>
      <c r="AZ135" s="4">
        <v>0</v>
      </c>
      <c r="BA135" s="4" t="str">
        <f>IF(AZ135&lt;AZ$35,"LOW",IF(AZ135&gt;AZ$36,"HIGH",AZ135))</f>
        <v>LOW</v>
      </c>
      <c r="BB135" s="4"/>
      <c r="BC135" s="4"/>
      <c r="BD135" s="4" t="s">
        <v>57</v>
      </c>
      <c r="BE135" s="4"/>
      <c r="BF135" s="4"/>
      <c r="BG135" s="4"/>
      <c r="BH135" s="4"/>
      <c r="BI135" s="4"/>
      <c r="BJ135" s="4"/>
      <c r="BK135" s="4">
        <v>4.9236166666666703</v>
      </c>
      <c r="BL135" s="4">
        <v>390378.035482665</v>
      </c>
      <c r="BM135" s="4">
        <v>6.2998833333333302</v>
      </c>
      <c r="BN135" s="4">
        <v>0</v>
      </c>
      <c r="BO135" s="4">
        <v>0</v>
      </c>
      <c r="BP135" s="4">
        <v>0</v>
      </c>
      <c r="BQ135" s="4" t="str">
        <f>IF(BP135&lt;BP$35,"LOW",IF(BP135&gt;BP$36,"HIGH",BP135))</f>
        <v>LOW</v>
      </c>
      <c r="BR135" s="4"/>
      <c r="BS135" s="4"/>
      <c r="BT135" s="4" t="s">
        <v>57</v>
      </c>
      <c r="BU135" s="4"/>
      <c r="BV135" s="4"/>
      <c r="BW135" s="4"/>
      <c r="BX135" s="4"/>
      <c r="BY135" s="4"/>
      <c r="BZ135" s="4"/>
      <c r="CA135" s="4">
        <v>4.9236166666666703</v>
      </c>
      <c r="CB135" s="4">
        <v>390378.035482665</v>
      </c>
      <c r="CC135" s="4">
        <v>6.2998833333333302</v>
      </c>
      <c r="CD135" s="4">
        <v>0</v>
      </c>
      <c r="CE135" s="4">
        <v>0</v>
      </c>
      <c r="CF135" s="4">
        <v>9.7389946697767099E-2</v>
      </c>
      <c r="CG135" s="4" t="str">
        <f>IF(CF135&lt;CF$35,"LOW",IF(CF135&gt;CF$36,"HIGH",CF135))</f>
        <v>LOW</v>
      </c>
      <c r="CH135" s="4"/>
      <c r="CI135" s="4"/>
      <c r="CJ135" s="4" t="s">
        <v>57</v>
      </c>
      <c r="CK135" s="4"/>
      <c r="CL135" s="4"/>
      <c r="CM135" s="4"/>
      <c r="CN135" s="4"/>
      <c r="CO135" s="4"/>
      <c r="CP135" s="4"/>
      <c r="CQ135" s="4">
        <v>4.9236166666666703</v>
      </c>
      <c r="CR135" s="4">
        <v>390378.035482665</v>
      </c>
      <c r="CS135" s="4">
        <v>6.6210500000000003</v>
      </c>
      <c r="CT135" s="4">
        <v>0</v>
      </c>
      <c r="CU135" s="4">
        <v>0</v>
      </c>
      <c r="CV135" s="4">
        <v>0</v>
      </c>
      <c r="CW135" s="4" t="str">
        <f>IF(CV135&lt;CV$35,"LOW",IF(CV135&gt;CV$36,"HIGH",CV135))</f>
        <v>LOW</v>
      </c>
      <c r="CX135" s="4"/>
      <c r="CY135" s="4"/>
      <c r="CZ135" s="4" t="s">
        <v>57</v>
      </c>
      <c r="DA135" s="4"/>
      <c r="DB135" s="4"/>
      <c r="DC135" s="4"/>
      <c r="DD135" s="4"/>
      <c r="DE135" s="4"/>
      <c r="DF135" s="4"/>
      <c r="DG135" s="4">
        <v>7.6347833333333304</v>
      </c>
      <c r="DH135" s="4">
        <v>198826.68723038299</v>
      </c>
      <c r="DI135" s="4">
        <v>7.6347833333333304</v>
      </c>
      <c r="DJ135" s="4">
        <v>0</v>
      </c>
      <c r="DK135" s="4">
        <v>0</v>
      </c>
      <c r="DL135" s="4">
        <v>0</v>
      </c>
      <c r="DM135" s="4" t="str">
        <f>IF(DL135&lt;DL$35,"LOW",IF(DL135&gt;DL$36,"HIGH",DL135))</f>
        <v>LOW</v>
      </c>
      <c r="DN135" s="4"/>
      <c r="DO135" s="4"/>
      <c r="DP135" s="4" t="s">
        <v>57</v>
      </c>
      <c r="DQ135" s="4"/>
      <c r="DR135" s="4"/>
      <c r="DS135" s="4"/>
      <c r="DT135" s="4"/>
      <c r="DU135" s="4"/>
      <c r="DV135" s="4"/>
      <c r="DW135" s="4">
        <v>7.6347833333333304</v>
      </c>
      <c r="DX135" s="4">
        <v>198826.68723038299</v>
      </c>
      <c r="DY135" s="4">
        <v>8.5975999999999999</v>
      </c>
      <c r="DZ135" s="4">
        <v>0</v>
      </c>
      <c r="EA135" s="4">
        <v>0</v>
      </c>
      <c r="EB135" s="4">
        <v>0</v>
      </c>
      <c r="EC135" s="4" t="str">
        <f>IF(EB135&lt;EB$35,"LOW",IF(EB135&gt;EB$36,"HIGH",EB135))</f>
        <v>LOW</v>
      </c>
      <c r="ED135" s="4"/>
      <c r="EE135" s="4" t="s">
        <v>57</v>
      </c>
      <c r="EF135" s="4"/>
      <c r="EG135" s="4"/>
      <c r="EH135" s="4"/>
      <c r="EI135" s="4"/>
      <c r="EJ135" s="4"/>
      <c r="EK135" s="4"/>
      <c r="EL135" s="4">
        <v>7.6347833333333304</v>
      </c>
      <c r="EM135" s="4">
        <v>198826.68723038299</v>
      </c>
      <c r="EN135" s="4" t="s">
        <v>57</v>
      </c>
      <c r="EO135" s="4" t="s">
        <v>57</v>
      </c>
      <c r="EP135" s="4" t="s">
        <v>57</v>
      </c>
      <c r="EQ135" s="4" t="s">
        <v>57</v>
      </c>
      <c r="ER135" s="4" t="str">
        <f>IF(EQ135&lt;EQ$35,"LOW",IF(EQ135&gt;EQ$36,"HIGH",EQ135))</f>
        <v>HIGH</v>
      </c>
      <c r="ES135" s="4"/>
      <c r="ET135" s="4" t="s">
        <v>57</v>
      </c>
      <c r="EU135" s="4"/>
      <c r="EV135" s="4"/>
      <c r="EW135" s="4"/>
      <c r="EX135" s="4"/>
      <c r="EY135" s="4"/>
      <c r="EZ135" s="4"/>
      <c r="FA135" s="4">
        <v>10.0191</v>
      </c>
      <c r="FB135" s="4">
        <v>309394.629171799</v>
      </c>
      <c r="FC135" s="4">
        <v>10.0191</v>
      </c>
      <c r="FD135" s="4">
        <v>44778.723332158501</v>
      </c>
      <c r="FE135" s="4">
        <v>0.14473012492823201</v>
      </c>
      <c r="FF135" s="4">
        <v>4349.3244717542302</v>
      </c>
      <c r="FG135" s="4"/>
      <c r="FH135" s="4"/>
      <c r="FI135" s="4" t="s">
        <v>57</v>
      </c>
      <c r="FJ135" s="4"/>
      <c r="FK135" s="4"/>
      <c r="FL135" s="4"/>
      <c r="FM135" s="4"/>
      <c r="FN135" s="4"/>
      <c r="FO135" s="4"/>
      <c r="FP135" s="4">
        <v>10.0191</v>
      </c>
      <c r="FQ135" s="4">
        <v>309394.629171799</v>
      </c>
      <c r="FR135" s="4">
        <v>10.1071333333333</v>
      </c>
      <c r="FS135" s="4">
        <v>113.006500000001</v>
      </c>
      <c r="FT135" s="4">
        <v>3.65250361011442E-4</v>
      </c>
      <c r="FU135" s="4">
        <v>0.64647979695719304</v>
      </c>
      <c r="FV135" s="4" t="str">
        <f>IF(FU135&lt;FU$35,"LOW",IF(FU135&gt;FU$36,"HIGH",FU135))</f>
        <v>LOW</v>
      </c>
      <c r="FW135" s="4"/>
      <c r="FX135" s="4" t="s">
        <v>57</v>
      </c>
      <c r="FY135" s="4"/>
      <c r="FZ135" s="4"/>
      <c r="GA135" s="4"/>
      <c r="GB135" s="4"/>
      <c r="GC135" s="4"/>
      <c r="GD135" s="4"/>
      <c r="GE135" s="4">
        <v>10.0191</v>
      </c>
      <c r="GF135" s="4">
        <v>309394.629171799</v>
      </c>
      <c r="GG135" s="4">
        <v>10.1071333333333</v>
      </c>
      <c r="GH135" s="4">
        <v>112.557500000001</v>
      </c>
      <c r="GI135" s="4">
        <v>3.63799139956952E-4</v>
      </c>
      <c r="GJ135" s="4">
        <v>0.74315651281342399</v>
      </c>
      <c r="GK135" s="4"/>
      <c r="GL135" s="4"/>
      <c r="GM135" s="4" t="s">
        <v>57</v>
      </c>
      <c r="GN135" s="4"/>
      <c r="GO135" s="4"/>
      <c r="GP135" s="4"/>
      <c r="GQ135" s="4"/>
      <c r="GR135" s="4"/>
      <c r="GS135" s="4"/>
      <c r="GT135" s="4">
        <v>10.0191</v>
      </c>
      <c r="GU135" s="4">
        <v>309394.629171799</v>
      </c>
      <c r="GV135" s="4">
        <v>11.9926166666667</v>
      </c>
      <c r="GW135" s="4">
        <v>61.298999999999701</v>
      </c>
      <c r="GX135" s="4">
        <v>1.8776167388394999E-4</v>
      </c>
      <c r="GY135" s="4">
        <v>0</v>
      </c>
      <c r="GZ135" s="4" t="str">
        <f>IF(GY135&lt;GY$35,"LOW",IF(GY135&gt;GY$36,"HIGH",GY135))</f>
        <v>LOW</v>
      </c>
      <c r="HA135" s="4"/>
      <c r="HB135" s="4" t="s">
        <v>57</v>
      </c>
      <c r="HC135" s="4"/>
      <c r="HD135" s="4"/>
      <c r="HE135" s="4"/>
      <c r="HF135" s="4"/>
      <c r="HG135" s="4"/>
      <c r="HH135" s="4"/>
      <c r="HI135" s="4">
        <v>14.42915</v>
      </c>
      <c r="HJ135" s="4">
        <v>326472.377093777</v>
      </c>
      <c r="HK135" s="4">
        <v>12.293749999999999</v>
      </c>
      <c r="HL135" s="4">
        <v>372.17561538461501</v>
      </c>
      <c r="HM135" s="4">
        <v>1.1399911340055299E-3</v>
      </c>
      <c r="HN135" s="4">
        <v>1.9500772119968699</v>
      </c>
      <c r="HO135" s="4" t="str">
        <f>IF(HN135&lt;HN$35,"LOW",IF(HN135&gt;HN$36,"HIGH",HN135))</f>
        <v>LOW</v>
      </c>
      <c r="HP135" s="4"/>
      <c r="HQ135" s="4" t="s">
        <v>57</v>
      </c>
      <c r="HR135" s="4"/>
      <c r="HS135" s="4"/>
      <c r="HT135" s="4"/>
      <c r="HU135" s="4"/>
      <c r="HV135" s="4"/>
      <c r="HW135" s="4"/>
      <c r="HX135" s="4">
        <v>14.42915</v>
      </c>
      <c r="HY135" s="4">
        <v>326472.377093777</v>
      </c>
      <c r="HZ135" s="4" t="s">
        <v>57</v>
      </c>
      <c r="IA135" s="4" t="s">
        <v>57</v>
      </c>
      <c r="IB135" s="4" t="s">
        <v>57</v>
      </c>
      <c r="IC135" s="4" t="s">
        <v>57</v>
      </c>
      <c r="ID135" s="4" t="s">
        <v>57</v>
      </c>
      <c r="IE135" s="4" t="s">
        <v>57</v>
      </c>
      <c r="IF135" s="4">
        <v>10.0191</v>
      </c>
      <c r="IG135" s="4">
        <v>309394.629171799</v>
      </c>
      <c r="IH135" s="4">
        <v>14.372583333333299</v>
      </c>
      <c r="II135" s="4">
        <v>397.650448275857</v>
      </c>
      <c r="IJ135" s="4">
        <v>1.21802172611263E-3</v>
      </c>
      <c r="IK135" s="4">
        <v>0</v>
      </c>
      <c r="IL135" s="4" t="str">
        <f>IF(IK135&lt;IK$35,"LOW",IF(IK135&gt;IK$36,"HIGH",IK135))</f>
        <v>LOW</v>
      </c>
      <c r="IM135" s="4"/>
      <c r="IN135" s="4" t="s">
        <v>57</v>
      </c>
      <c r="IO135" s="4"/>
      <c r="IP135" s="4"/>
      <c r="IQ135" s="4"/>
      <c r="IR135" s="4"/>
      <c r="IS135" s="4"/>
      <c r="IT135" s="4"/>
      <c r="IU135" s="4">
        <v>14.42915</v>
      </c>
      <c r="IV135" s="4">
        <v>326472.377093777</v>
      </c>
      <c r="IW135" s="4">
        <v>14.4857</v>
      </c>
      <c r="IX135" s="4">
        <v>114.41180357912999</v>
      </c>
      <c r="IY135" s="4">
        <v>3.5044864927811598E-4</v>
      </c>
      <c r="IZ135" s="4">
        <v>0</v>
      </c>
      <c r="JA135" s="4" t="str">
        <f>IF(IZ135&lt;IZ$35,"LOW",IF(IZ135&gt;IZ$36,"HIGH",IZ135))</f>
        <v>LOW</v>
      </c>
      <c r="JB135" s="4"/>
      <c r="JC135" s="4" t="s">
        <v>57</v>
      </c>
      <c r="JD135" s="4"/>
      <c r="JE135" s="4"/>
      <c r="JF135" s="4"/>
      <c r="JG135" s="4"/>
      <c r="JH135" s="4"/>
      <c r="JI135" s="4"/>
      <c r="JJ135" s="4">
        <v>14.42915</v>
      </c>
      <c r="JK135" s="4">
        <v>326472.377093777</v>
      </c>
      <c r="JL135" s="4">
        <v>15.918566666666701</v>
      </c>
      <c r="JM135" s="4">
        <v>0</v>
      </c>
      <c r="JN135" s="4">
        <v>0</v>
      </c>
      <c r="JO135" s="4">
        <v>0</v>
      </c>
      <c r="JP135" s="4" t="str">
        <f>IF(JO135&lt;JO$35,"LOW",IF(JO135&gt;JO$36,"HIGH",JO135))</f>
        <v>LOW</v>
      </c>
      <c r="JQ135" s="4"/>
      <c r="JR135" s="4" t="s">
        <v>57</v>
      </c>
      <c r="JS135" s="4"/>
      <c r="JT135" s="4"/>
      <c r="JU135" s="4"/>
      <c r="JV135" s="4"/>
      <c r="JW135" s="4"/>
      <c r="JX135" s="4"/>
      <c r="JY135" s="4">
        <v>17.113866666666699</v>
      </c>
      <c r="JZ135" s="4">
        <v>208354.80335886101</v>
      </c>
      <c r="KA135" s="4">
        <v>17.110099999999999</v>
      </c>
      <c r="KB135" s="4">
        <v>530.63999999999601</v>
      </c>
      <c r="KC135" s="4">
        <v>2.5468095356844102E-3</v>
      </c>
      <c r="KD135" s="4">
        <v>3.7076728083885202</v>
      </c>
      <c r="KE135" s="4">
        <f>IF(KD135&lt;KD$35,"LOW",IF(KD135&gt;KD$36,"HIGH",KD135))</f>
        <v>3.7076728083885202</v>
      </c>
      <c r="KF135" s="4"/>
      <c r="KG135" s="4" t="s">
        <v>57</v>
      </c>
      <c r="KH135" s="4"/>
      <c r="KI135" s="4"/>
      <c r="KJ135" s="4"/>
      <c r="KK135" s="4"/>
      <c r="KL135" s="4"/>
      <c r="KM135" s="4"/>
      <c r="KN135" s="4">
        <v>17.113866666666699</v>
      </c>
      <c r="KO135" s="4">
        <v>208354.80335886101</v>
      </c>
      <c r="KP135" s="4">
        <v>19.289549999999998</v>
      </c>
      <c r="KQ135" s="4">
        <v>0</v>
      </c>
      <c r="KR135" s="4">
        <v>0</v>
      </c>
      <c r="KS135" s="4">
        <v>0</v>
      </c>
      <c r="KT135" s="4" t="str">
        <f>IF(KS135&lt;KS$35,"LOW",IF(KS135&gt;KS$36,"HIGH",KS135))</f>
        <v>LOW</v>
      </c>
      <c r="KU135" s="4"/>
      <c r="KV135" s="4" t="s">
        <v>57</v>
      </c>
      <c r="KW135" s="4"/>
      <c r="KX135" s="4"/>
      <c r="KY135" s="4"/>
      <c r="KZ135" s="4"/>
      <c r="LA135" s="4"/>
      <c r="LB135" s="4"/>
      <c r="LC135" s="4">
        <v>17.113866666666699</v>
      </c>
      <c r="LD135" s="4">
        <v>208354.80335886101</v>
      </c>
      <c r="LE135" s="4">
        <v>19.289549999999998</v>
      </c>
      <c r="LF135" s="4">
        <v>0</v>
      </c>
      <c r="LG135" s="4">
        <v>0</v>
      </c>
      <c r="LH135" s="4">
        <v>0</v>
      </c>
      <c r="LI135" s="4" t="str">
        <f>IF(LH135&lt;LH$35,"LOW",IF(LH135&gt;LH$36,"HIGH",LH135))</f>
        <v>LOW</v>
      </c>
      <c r="LJ135" s="4"/>
      <c r="LK135" s="4" t="s">
        <v>57</v>
      </c>
      <c r="LL135" s="4"/>
      <c r="LM135" s="4"/>
      <c r="LN135" s="4"/>
      <c r="LO135" s="4"/>
      <c r="LP135" s="4"/>
      <c r="LQ135" s="4"/>
      <c r="LR135" s="4">
        <v>17.113866666666699</v>
      </c>
      <c r="LS135" s="4">
        <v>208354.80335886101</v>
      </c>
    </row>
    <row r="136" spans="1:331" x14ac:dyDescent="0.2">
      <c r="A136" s="2"/>
      <c r="B136" s="2"/>
      <c r="C136" s="10" t="s">
        <v>201</v>
      </c>
      <c r="D136" s="2"/>
      <c r="E136" s="2"/>
      <c r="F136" s="2"/>
      <c r="G136" s="4"/>
      <c r="H136" s="4"/>
      <c r="I136" s="4">
        <f>AVERAGE(I133:I135)</f>
        <v>7.9887250589433759E-2</v>
      </c>
      <c r="J136" s="4"/>
      <c r="K136" s="4"/>
      <c r="L136" s="4"/>
      <c r="M136" s="4"/>
      <c r="N136" s="4"/>
      <c r="O136" s="4"/>
      <c r="P136" s="4">
        <f>AVERAGE(P133:P135)</f>
        <v>0.61390139964684509</v>
      </c>
      <c r="Q136" s="4"/>
      <c r="R136" s="4"/>
      <c r="S136" s="4"/>
      <c r="T136" s="4"/>
      <c r="U136" s="4"/>
      <c r="V136" s="4"/>
      <c r="W136" s="4">
        <f>AVERAGE(W133:W135)</f>
        <v>0.60220709717866894</v>
      </c>
      <c r="X136" s="4"/>
      <c r="Y136" s="4"/>
      <c r="Z136" s="4"/>
      <c r="AA136" s="4"/>
      <c r="AB136" s="4"/>
      <c r="AC136" s="4"/>
      <c r="AD136" s="4">
        <f>AVERAGE(AD133:AD135)</f>
        <v>0.62241930638874532</v>
      </c>
      <c r="AE136" s="4"/>
      <c r="AF136" s="4"/>
      <c r="AG136" s="4"/>
      <c r="AH136" s="4"/>
      <c r="AI136" s="4"/>
      <c r="AJ136" s="4"/>
      <c r="AK136" s="4">
        <f>AVERAGE(AK133:AK135)</f>
        <v>0.564395789225142</v>
      </c>
      <c r="AL136" s="4"/>
      <c r="AM136" s="4"/>
      <c r="AN136" s="4"/>
      <c r="AO136" s="4"/>
      <c r="AP136" s="4"/>
      <c r="AQ136" s="4"/>
      <c r="AR136" s="4">
        <f>AVERAGE(AR133:AR135)</f>
        <v>0.52712940463678837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</row>
    <row r="137" spans="1:331" x14ac:dyDescent="0.2">
      <c r="A137" s="2"/>
      <c r="B137" s="2"/>
      <c r="C137" s="2"/>
      <c r="D137" s="2"/>
      <c r="E137" s="2"/>
      <c r="F137" s="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</row>
    <row r="138" spans="1:331" x14ac:dyDescent="0.2">
      <c r="A138" s="2"/>
      <c r="B138" s="2"/>
      <c r="C138" s="2" t="s">
        <v>180</v>
      </c>
      <c r="D138" s="2" t="s">
        <v>51</v>
      </c>
      <c r="E138" s="2" t="s">
        <v>106</v>
      </c>
      <c r="F138" s="2" t="s">
        <v>57</v>
      </c>
      <c r="G138" s="4">
        <v>3.96305</v>
      </c>
      <c r="H138" s="4">
        <v>24890.241945748199</v>
      </c>
      <c r="I138" s="4">
        <v>7.9339806263316007E-2</v>
      </c>
      <c r="J138" s="4">
        <f>(I138/I$136)*100</f>
        <v>99.314728793294876</v>
      </c>
      <c r="K138" s="4"/>
      <c r="L138" s="4">
        <v>4.9234666666666698</v>
      </c>
      <c r="M138" s="4">
        <v>313716.94888113899</v>
      </c>
      <c r="N138" s="4">
        <v>6.6255166666666696</v>
      </c>
      <c r="O138" s="4">
        <v>158309.265500001</v>
      </c>
      <c r="P138" s="4">
        <v>0.66178463799311305</v>
      </c>
      <c r="Q138" s="4"/>
      <c r="R138" s="4"/>
      <c r="S138" s="4">
        <v>10.01895</v>
      </c>
      <c r="T138" s="4">
        <v>239215.68500000099</v>
      </c>
      <c r="U138" s="4">
        <v>10.111599999999999</v>
      </c>
      <c r="V138" s="4">
        <v>142753.31321186401</v>
      </c>
      <c r="W138" s="4">
        <v>0.59675565677001297</v>
      </c>
      <c r="X138" s="4" t="s">
        <v>57</v>
      </c>
      <c r="Y138" s="4" t="s">
        <v>57</v>
      </c>
      <c r="Z138" s="4">
        <v>10.01895</v>
      </c>
      <c r="AA138" s="4">
        <v>239215.68500000099</v>
      </c>
      <c r="AB138" s="4">
        <v>12.298216666666701</v>
      </c>
      <c r="AC138" s="4">
        <v>151669.83799999801</v>
      </c>
      <c r="AD138" s="4">
        <v>0.634029654033753</v>
      </c>
      <c r="AE138" s="4"/>
      <c r="AF138" s="4"/>
      <c r="AG138" s="4">
        <v>10.01895</v>
      </c>
      <c r="AH138" s="4">
        <v>239215.68500000099</v>
      </c>
      <c r="AI138" s="4">
        <v>12.6907</v>
      </c>
      <c r="AJ138" s="4">
        <v>147918.89033448501</v>
      </c>
      <c r="AK138" s="4">
        <v>0.56087824938546404</v>
      </c>
      <c r="AL138" s="4"/>
      <c r="AM138" s="4"/>
      <c r="AN138" s="4">
        <v>14.428983333333299</v>
      </c>
      <c r="AO138" s="4">
        <v>263727.271464983</v>
      </c>
      <c r="AP138" s="4">
        <v>14.376200000000001</v>
      </c>
      <c r="AQ138" s="4">
        <v>122612.367101521</v>
      </c>
      <c r="AR138" s="4">
        <v>0.46492107706730101</v>
      </c>
      <c r="AS138" s="4"/>
      <c r="AT138" s="4"/>
      <c r="AU138" s="4">
        <v>14.428983333333299</v>
      </c>
      <c r="AV138" s="4">
        <v>263727.271464983</v>
      </c>
      <c r="AW138" s="4">
        <v>4.9556333333333296</v>
      </c>
      <c r="AX138" s="4">
        <v>3065.3045026836098</v>
      </c>
      <c r="AY138" s="4">
        <v>9.77092412002575E-3</v>
      </c>
      <c r="AZ138" s="4">
        <v>8.8273331995259401</v>
      </c>
      <c r="BA138" s="4">
        <f>IF(AZ138&lt;AZ$35,"LOW",IF(AZ138&gt;AZ$36,"HIGH",AZ138))</f>
        <v>8.8273331995259401</v>
      </c>
      <c r="BB138" s="4"/>
      <c r="BC138" s="4"/>
      <c r="BD138" s="4" t="s">
        <v>57</v>
      </c>
      <c r="BE138" s="4"/>
      <c r="BF138" s="4"/>
      <c r="BG138" s="4"/>
      <c r="BH138" s="4"/>
      <c r="BI138" s="4"/>
      <c r="BJ138" s="4"/>
      <c r="BK138" s="4">
        <v>4.9234666666666698</v>
      </c>
      <c r="BL138" s="4">
        <v>313716.94888113899</v>
      </c>
      <c r="BM138" s="4">
        <v>6.0274333333333301</v>
      </c>
      <c r="BN138" s="4">
        <v>1689.38689632724</v>
      </c>
      <c r="BO138" s="4">
        <v>5.3850673428782799E-3</v>
      </c>
      <c r="BP138" s="4">
        <v>7.8650116432416697</v>
      </c>
      <c r="BQ138" s="4">
        <f>IF(BP138&lt;BP$35,"LOW",IF(BP138&gt;BP$36,"HIGH",BP138))</f>
        <v>7.8650116432416697</v>
      </c>
      <c r="BR138" s="4"/>
      <c r="BS138" s="4"/>
      <c r="BT138" s="4" t="s">
        <v>57</v>
      </c>
      <c r="BU138" s="4"/>
      <c r="BV138" s="4"/>
      <c r="BW138" s="4"/>
      <c r="BX138" s="4"/>
      <c r="BY138" s="4"/>
      <c r="BZ138" s="4"/>
      <c r="CA138" s="4">
        <v>4.9234666666666698</v>
      </c>
      <c r="CB138" s="4">
        <v>313716.94888113899</v>
      </c>
      <c r="CC138" s="4">
        <v>6.1685333333333299</v>
      </c>
      <c r="CD138" s="4">
        <v>1632.74418126725</v>
      </c>
      <c r="CE138" s="4">
        <v>5.2045137729739201E-3</v>
      </c>
      <c r="CF138" s="4">
        <v>10.380156351180201</v>
      </c>
      <c r="CG138" s="4">
        <f>IF(CF138&lt;CF$35,"LOW",IF(CF138&gt;CF$36,"HIGH",CF138))</f>
        <v>10.380156351180201</v>
      </c>
      <c r="CH138" s="4"/>
      <c r="CI138" s="4"/>
      <c r="CJ138" s="4" t="s">
        <v>57</v>
      </c>
      <c r="CK138" s="4"/>
      <c r="CL138" s="4"/>
      <c r="CM138" s="4"/>
      <c r="CN138" s="4"/>
      <c r="CO138" s="4"/>
      <c r="CP138" s="4"/>
      <c r="CQ138" s="4">
        <v>4.9234666666666698</v>
      </c>
      <c r="CR138" s="4">
        <v>313716.94888113899</v>
      </c>
      <c r="CS138" s="4">
        <v>7.4124499999999998</v>
      </c>
      <c r="CT138" s="4">
        <v>1421.4038822196401</v>
      </c>
      <c r="CU138" s="4">
        <v>8.9135863804519298E-3</v>
      </c>
      <c r="CV138" s="4">
        <v>8.0430026246693203</v>
      </c>
      <c r="CW138" s="4">
        <f>IF(CV138&lt;CV$35,"LOW",IF(CV138&gt;CV$36,"HIGH",CV138))</f>
        <v>8.0430026246693203</v>
      </c>
      <c r="CX138" s="4"/>
      <c r="CY138" s="4"/>
      <c r="CZ138" s="4" t="s">
        <v>57</v>
      </c>
      <c r="DA138" s="4"/>
      <c r="DB138" s="4"/>
      <c r="DC138" s="4"/>
      <c r="DD138" s="4"/>
      <c r="DE138" s="4"/>
      <c r="DF138" s="4"/>
      <c r="DG138" s="4">
        <v>7.6346333333333298</v>
      </c>
      <c r="DH138" s="4">
        <v>159464.86874653201</v>
      </c>
      <c r="DI138" s="4">
        <v>7.6855500000000001</v>
      </c>
      <c r="DJ138" s="4">
        <v>1564.9298846153899</v>
      </c>
      <c r="DK138" s="4">
        <v>9.8136341685568194E-3</v>
      </c>
      <c r="DL138" s="4">
        <v>8.7170928826159297</v>
      </c>
      <c r="DM138" s="4">
        <f>IF(DL138&lt;DL$35,"LOW",IF(DL138&gt;DL$36,"HIGH",DL138))</f>
        <v>8.7170928826159297</v>
      </c>
      <c r="DN138" s="4"/>
      <c r="DO138" s="4"/>
      <c r="DP138" s="4" t="s">
        <v>57</v>
      </c>
      <c r="DQ138" s="4"/>
      <c r="DR138" s="4"/>
      <c r="DS138" s="4"/>
      <c r="DT138" s="4"/>
      <c r="DU138" s="4"/>
      <c r="DV138" s="4"/>
      <c r="DW138" s="4">
        <v>7.6346333333333298</v>
      </c>
      <c r="DX138" s="4">
        <v>159464.86874653201</v>
      </c>
      <c r="DY138" s="4">
        <v>8.5557833333333306</v>
      </c>
      <c r="DZ138" s="4">
        <v>1597.78209687703</v>
      </c>
      <c r="EA138" s="4">
        <v>1.00196495280518E-2</v>
      </c>
      <c r="EB138" s="4">
        <v>7.8417907891985204</v>
      </c>
      <c r="EC138" s="4">
        <f>IF(EB138&lt;EB$35,"LOW",IF(EB138&gt;EB$36,"HIGH",EB138))</f>
        <v>7.8417907891985204</v>
      </c>
      <c r="ED138" s="4"/>
      <c r="EE138" s="4" t="s">
        <v>57</v>
      </c>
      <c r="EF138" s="4"/>
      <c r="EG138" s="4"/>
      <c r="EH138" s="4"/>
      <c r="EI138" s="4"/>
      <c r="EJ138" s="4"/>
      <c r="EK138" s="4"/>
      <c r="EL138" s="4">
        <v>7.6346333333333298</v>
      </c>
      <c r="EM138" s="4">
        <v>159464.86874653201</v>
      </c>
      <c r="EN138" s="4" t="s">
        <v>57</v>
      </c>
      <c r="EO138" s="4" t="s">
        <v>57</v>
      </c>
      <c r="EP138" s="4" t="s">
        <v>57</v>
      </c>
      <c r="EQ138" s="4" t="s">
        <v>57</v>
      </c>
      <c r="ER138" s="4" t="str">
        <f>IF(EQ138&lt;EQ$35,"LOW",IF(EQ138&gt;EQ$36,"HIGH",EQ138))</f>
        <v>HIGH</v>
      </c>
      <c r="ES138" s="4"/>
      <c r="ET138" s="4" t="s">
        <v>57</v>
      </c>
      <c r="EU138" s="4"/>
      <c r="EV138" s="4"/>
      <c r="EW138" s="4"/>
      <c r="EX138" s="4"/>
      <c r="EY138" s="4"/>
      <c r="EZ138" s="4"/>
      <c r="FA138" s="4">
        <v>10.01895</v>
      </c>
      <c r="FB138" s="4">
        <v>239215.68500000099</v>
      </c>
      <c r="FC138" s="4">
        <v>9.8614333333333306</v>
      </c>
      <c r="FD138" s="4">
        <v>142.726763052205</v>
      </c>
      <c r="FE138" s="4">
        <v>5.9664466839707501E-4</v>
      </c>
      <c r="FF138" s="4">
        <v>5.6107523305912803</v>
      </c>
      <c r="FG138" s="4">
        <f>IF(FF138&lt;FF$35,"LOW",IF(FF138&gt;FF$36,"HIGH",FF138))</f>
        <v>5.6107523305912803</v>
      </c>
      <c r="FH138" s="4"/>
      <c r="FI138" s="4" t="s">
        <v>57</v>
      </c>
      <c r="FJ138" s="4"/>
      <c r="FK138" s="4"/>
      <c r="FL138" s="4"/>
      <c r="FM138" s="4"/>
      <c r="FN138" s="4"/>
      <c r="FO138" s="4"/>
      <c r="FP138" s="4">
        <v>10.01895</v>
      </c>
      <c r="FQ138" s="4">
        <v>239215.68500000099</v>
      </c>
      <c r="FR138" s="4">
        <v>10.0560166666667</v>
      </c>
      <c r="FS138" s="4">
        <v>2364.1217365740899</v>
      </c>
      <c r="FT138" s="4">
        <v>9.8828040334147504E-3</v>
      </c>
      <c r="FU138" s="4">
        <v>9.7916953899308208</v>
      </c>
      <c r="FV138" s="4">
        <f>IF(FU138&lt;FU$35,"LOW",IF(FU138&gt;FU$36,"HIGH",FU138))</f>
        <v>9.7916953899308208</v>
      </c>
      <c r="FW138" s="4"/>
      <c r="FX138" s="4" t="s">
        <v>57</v>
      </c>
      <c r="FY138" s="4"/>
      <c r="FZ138" s="4"/>
      <c r="GA138" s="4"/>
      <c r="GB138" s="4"/>
      <c r="GC138" s="4"/>
      <c r="GD138" s="4"/>
      <c r="GE138" s="4">
        <v>10.01895</v>
      </c>
      <c r="GF138" s="4">
        <v>239215.68500000099</v>
      </c>
      <c r="GG138" s="4">
        <v>10.1394</v>
      </c>
      <c r="GH138" s="4">
        <v>1774.1021432499699</v>
      </c>
      <c r="GI138" s="4">
        <v>7.4163286711318999E-3</v>
      </c>
      <c r="GJ138" s="4">
        <v>10.9097493023121</v>
      </c>
      <c r="GK138" s="4">
        <f>IF(GJ138&lt;GJ$35,"LOW",IF(GJ138&gt;GJ$36,"HIGH",GJ138))</f>
        <v>10.9097493023121</v>
      </c>
      <c r="GL138" s="4"/>
      <c r="GM138" s="4" t="s">
        <v>57</v>
      </c>
      <c r="GN138" s="4"/>
      <c r="GO138" s="4"/>
      <c r="GP138" s="4"/>
      <c r="GQ138" s="4"/>
      <c r="GR138" s="4"/>
      <c r="GS138" s="4"/>
      <c r="GT138" s="4">
        <v>10.01895</v>
      </c>
      <c r="GU138" s="4">
        <v>239215.68500000099</v>
      </c>
      <c r="GV138" s="4">
        <v>11.992466666666701</v>
      </c>
      <c r="GW138" s="4">
        <v>1942.7577445230399</v>
      </c>
      <c r="GX138" s="4">
        <v>7.3665409486519196E-3</v>
      </c>
      <c r="GY138" s="4">
        <v>7.1376947473422003</v>
      </c>
      <c r="GZ138" s="4">
        <f>IF(GY138&lt;GY$35,"LOW",IF(GY138&gt;GY$36,"HIGH",GY138))</f>
        <v>7.1376947473422003</v>
      </c>
      <c r="HA138" s="4"/>
      <c r="HB138" s="4" t="s">
        <v>57</v>
      </c>
      <c r="HC138" s="4"/>
      <c r="HD138" s="4"/>
      <c r="HE138" s="4"/>
      <c r="HF138" s="4"/>
      <c r="HG138" s="4"/>
      <c r="HH138" s="4"/>
      <c r="HI138" s="4">
        <v>14.428983333333299</v>
      </c>
      <c r="HJ138" s="4">
        <v>263727.271464983</v>
      </c>
      <c r="HK138" s="4">
        <v>12.3260166666667</v>
      </c>
      <c r="HL138" s="4">
        <v>2737.7035573785001</v>
      </c>
      <c r="HM138" s="4">
        <v>1.0380813262772501E-2</v>
      </c>
      <c r="HN138" s="4">
        <v>11.0757138319067</v>
      </c>
      <c r="HO138" s="4">
        <f>IF(HN138&lt;HN$35,"LOW",IF(HN138&gt;HN$36,"HIGH",HN138))</f>
        <v>11.0757138319067</v>
      </c>
      <c r="HP138" s="4"/>
      <c r="HQ138" s="4" t="s">
        <v>57</v>
      </c>
      <c r="HR138" s="4"/>
      <c r="HS138" s="4"/>
      <c r="HT138" s="4"/>
      <c r="HU138" s="4"/>
      <c r="HV138" s="4"/>
      <c r="HW138" s="4"/>
      <c r="HX138" s="4">
        <v>14.428983333333299</v>
      </c>
      <c r="HY138" s="4">
        <v>263727.271464983</v>
      </c>
      <c r="HZ138" s="4" t="s">
        <v>57</v>
      </c>
      <c r="IA138" s="4" t="s">
        <v>57</v>
      </c>
      <c r="IB138" s="4" t="s">
        <v>57</v>
      </c>
      <c r="IC138" s="4" t="s">
        <v>57</v>
      </c>
      <c r="ID138" s="4" t="s">
        <v>57</v>
      </c>
      <c r="IE138" s="4" t="s">
        <v>57</v>
      </c>
      <c r="IF138" s="4">
        <v>10.01895</v>
      </c>
      <c r="IG138" s="4">
        <v>239215.68500000099</v>
      </c>
      <c r="IH138" s="4">
        <v>14.417666666666699</v>
      </c>
      <c r="II138" s="4">
        <v>2461.6897072031102</v>
      </c>
      <c r="IJ138" s="4">
        <v>9.3342250633718093E-3</v>
      </c>
      <c r="IK138" s="4">
        <v>9.4364693329216909</v>
      </c>
      <c r="IL138" s="4">
        <f>IF(IK138&lt;IK$35,"LOW",IF(IK138&gt;IK$36,"HIGH",IK138))</f>
        <v>9.4364693329216909</v>
      </c>
      <c r="IM138" s="4"/>
      <c r="IN138" s="4" t="s">
        <v>57</v>
      </c>
      <c r="IO138" s="4"/>
      <c r="IP138" s="4"/>
      <c r="IQ138" s="4"/>
      <c r="IR138" s="4"/>
      <c r="IS138" s="4"/>
      <c r="IT138" s="4"/>
      <c r="IU138" s="4">
        <v>14.428983333333299</v>
      </c>
      <c r="IV138" s="4">
        <v>263727.271464983</v>
      </c>
      <c r="IW138" s="4">
        <v>14.481783333333301</v>
      </c>
      <c r="IX138" s="4">
        <v>2602.5612327171498</v>
      </c>
      <c r="IY138" s="4">
        <v>9.8683811433688002E-3</v>
      </c>
      <c r="IZ138" s="4">
        <v>8.9395028787069393</v>
      </c>
      <c r="JA138" s="4">
        <f>IF(IZ138&lt;IZ$35,"LOW",IF(IZ138&gt;IZ$36,"HIGH",IZ138))</f>
        <v>8.9395028787069393</v>
      </c>
      <c r="JB138" s="4"/>
      <c r="JC138" s="4" t="s">
        <v>57</v>
      </c>
      <c r="JD138" s="4"/>
      <c r="JE138" s="4"/>
      <c r="JF138" s="4"/>
      <c r="JG138" s="4"/>
      <c r="JH138" s="4"/>
      <c r="JI138" s="4"/>
      <c r="JJ138" s="4">
        <v>14.428983333333299</v>
      </c>
      <c r="JK138" s="4">
        <v>263727.271464983</v>
      </c>
      <c r="JL138" s="4">
        <v>16.525483333333302</v>
      </c>
      <c r="JM138" s="4">
        <v>2690.66828088484</v>
      </c>
      <c r="JN138" s="4">
        <v>1.6861374368341699E-2</v>
      </c>
      <c r="JO138" s="4">
        <v>7.9958515296132502</v>
      </c>
      <c r="JP138" s="4">
        <f>IF(JO138&lt;JO$35,"LOW",IF(JO138&gt;JO$36,"HIGH",JO138))</f>
        <v>7.9958515296132502</v>
      </c>
      <c r="JQ138" s="4"/>
      <c r="JR138" s="4" t="s">
        <v>57</v>
      </c>
      <c r="JS138" s="4"/>
      <c r="JT138" s="4"/>
      <c r="JU138" s="4"/>
      <c r="JV138" s="4"/>
      <c r="JW138" s="4"/>
      <c r="JX138" s="4"/>
      <c r="JY138" s="4">
        <v>17.113716666666701</v>
      </c>
      <c r="JZ138" s="4">
        <v>159575.85794054499</v>
      </c>
      <c r="KA138" s="4">
        <v>17.011900000000001</v>
      </c>
      <c r="KB138" s="4">
        <v>792.20995135978603</v>
      </c>
      <c r="KC138" s="4">
        <v>4.9644724558206704E-3</v>
      </c>
      <c r="KD138" s="4">
        <v>6.83253273608437</v>
      </c>
      <c r="KE138" s="4">
        <f>IF(KD138&lt;KD$35,"LOW",IF(KD138&gt;KD$36,"HIGH",KD138))</f>
        <v>6.83253273608437</v>
      </c>
      <c r="KF138" s="4"/>
      <c r="KG138" s="4" t="s">
        <v>57</v>
      </c>
      <c r="KH138" s="4"/>
      <c r="KI138" s="4"/>
      <c r="KJ138" s="4"/>
      <c r="KK138" s="4"/>
      <c r="KL138" s="4"/>
      <c r="KM138" s="4"/>
      <c r="KN138" s="4">
        <v>17.113716666666701</v>
      </c>
      <c r="KO138" s="4">
        <v>159575.85794054499</v>
      </c>
      <c r="KP138" s="4">
        <v>19.093316666666698</v>
      </c>
      <c r="KQ138" s="4">
        <v>1462.1863598345501</v>
      </c>
      <c r="KR138" s="4">
        <v>9.1629547144865403E-3</v>
      </c>
      <c r="KS138" s="4">
        <v>6.3285100901152198</v>
      </c>
      <c r="KT138" s="4">
        <f>IF(KS138&lt;KS$35,"LOW",IF(KS138&gt;KS$36,"HIGH",KS138))</f>
        <v>6.3285100901152198</v>
      </c>
      <c r="KU138" s="4"/>
      <c r="KV138" s="4" t="s">
        <v>57</v>
      </c>
      <c r="KW138" s="4"/>
      <c r="KX138" s="4"/>
      <c r="KY138" s="4"/>
      <c r="KZ138" s="4"/>
      <c r="LA138" s="4"/>
      <c r="LB138" s="4"/>
      <c r="LC138" s="4">
        <v>17.113716666666701</v>
      </c>
      <c r="LD138" s="4">
        <v>159575.85794054499</v>
      </c>
      <c r="LE138" s="4">
        <v>19.477916666666701</v>
      </c>
      <c r="LF138" s="4">
        <v>1790.2407975383401</v>
      </c>
      <c r="LG138" s="4">
        <v>1.12187446186587E-2</v>
      </c>
      <c r="LH138" s="4">
        <v>8.2723723468641293</v>
      </c>
      <c r="LI138" s="4">
        <f>IF(LH138&lt;LH$35,"LOW",IF(LH138&gt;LH$36,"HIGH",LH138))</f>
        <v>8.2723723468641293</v>
      </c>
      <c r="LJ138" s="4"/>
      <c r="LK138" s="4" t="s">
        <v>57</v>
      </c>
      <c r="LL138" s="4"/>
      <c r="LM138" s="4"/>
      <c r="LN138" s="4"/>
      <c r="LO138" s="4"/>
      <c r="LP138" s="4"/>
      <c r="LQ138" s="4"/>
      <c r="LR138" s="4">
        <v>17.113716666666701</v>
      </c>
      <c r="LS138" s="4">
        <v>159575.85794054499</v>
      </c>
    </row>
    <row r="139" spans="1:331" x14ac:dyDescent="0.2">
      <c r="A139" s="2"/>
      <c r="B139" s="2"/>
      <c r="C139" s="2" t="s">
        <v>55</v>
      </c>
      <c r="D139" s="2" t="s">
        <v>81</v>
      </c>
      <c r="E139" s="2" t="s">
        <v>106</v>
      </c>
      <c r="F139" s="2" t="s">
        <v>57</v>
      </c>
      <c r="G139" s="4">
        <v>3.9605333333333301</v>
      </c>
      <c r="H139" s="4">
        <v>25719.684493716199</v>
      </c>
      <c r="I139" s="4">
        <v>9.4161154232489705E-2</v>
      </c>
      <c r="J139" s="4">
        <f>(I139/I$136)*100</f>
        <v>117.86756151668571</v>
      </c>
      <c r="K139" s="4"/>
      <c r="L139" s="4">
        <v>4.9209333333333296</v>
      </c>
      <c r="M139" s="4">
        <v>273145.38254504302</v>
      </c>
      <c r="N139" s="4">
        <v>6.6208499999999999</v>
      </c>
      <c r="O139" s="4">
        <v>141243.31900000101</v>
      </c>
      <c r="P139" s="4">
        <v>0.61594938577185199</v>
      </c>
      <c r="Q139" s="4"/>
      <c r="R139" s="4"/>
      <c r="S139" s="4">
        <v>10.0142666666667</v>
      </c>
      <c r="T139" s="4">
        <v>229309.943743198</v>
      </c>
      <c r="U139" s="4">
        <v>10.106916666666701</v>
      </c>
      <c r="V139" s="4">
        <v>148676.53550163601</v>
      </c>
      <c r="W139" s="4">
        <v>0.64836497307826002</v>
      </c>
      <c r="X139" s="4" t="s">
        <v>57</v>
      </c>
      <c r="Y139" s="4" t="s">
        <v>57</v>
      </c>
      <c r="Z139" s="4">
        <v>10.0142666666667</v>
      </c>
      <c r="AA139" s="4">
        <v>229309.943743198</v>
      </c>
      <c r="AB139" s="4">
        <v>12.29355</v>
      </c>
      <c r="AC139" s="4">
        <v>149871.20723077</v>
      </c>
      <c r="AD139" s="4">
        <v>0.65357482882909601</v>
      </c>
      <c r="AE139" s="4"/>
      <c r="AF139" s="4"/>
      <c r="AG139" s="4">
        <v>10.0142666666667</v>
      </c>
      <c r="AH139" s="4">
        <v>229309.943743198</v>
      </c>
      <c r="AI139" s="4">
        <v>12.69065</v>
      </c>
      <c r="AJ139" s="4">
        <v>138463.720563574</v>
      </c>
      <c r="AK139" s="4">
        <v>0.58622250160782796</v>
      </c>
      <c r="AL139" s="4"/>
      <c r="AM139" s="4"/>
      <c r="AN139" s="4">
        <v>14.428933333333299</v>
      </c>
      <c r="AO139" s="4">
        <v>236196.52978828101</v>
      </c>
      <c r="AP139" s="4">
        <v>14.3723833333333</v>
      </c>
      <c r="AQ139" s="4">
        <v>132460.67741502501</v>
      </c>
      <c r="AR139" s="4">
        <v>0.56080704290515604</v>
      </c>
      <c r="AS139" s="4"/>
      <c r="AT139" s="4"/>
      <c r="AU139" s="4">
        <v>14.428933333333299</v>
      </c>
      <c r="AV139" s="4">
        <v>236196.52978828101</v>
      </c>
      <c r="AW139" s="4">
        <v>4.9531166666666699</v>
      </c>
      <c r="AX139" s="4">
        <v>2659.1775340756899</v>
      </c>
      <c r="AY139" s="4">
        <v>9.7353925931263994E-3</v>
      </c>
      <c r="AZ139" s="4">
        <v>8.7866092478745799</v>
      </c>
      <c r="BA139" s="4">
        <f>IF(AZ139&lt;AZ$35,"LOW",IF(AZ139&gt;AZ$36,"HIGH",AZ139))</f>
        <v>8.7866092478745799</v>
      </c>
      <c r="BB139" s="4"/>
      <c r="BC139" s="4"/>
      <c r="BD139" s="4" t="s">
        <v>57</v>
      </c>
      <c r="BE139" s="4"/>
      <c r="BF139" s="4"/>
      <c r="BG139" s="4"/>
      <c r="BH139" s="4"/>
      <c r="BI139" s="4"/>
      <c r="BJ139" s="4"/>
      <c r="BK139" s="4">
        <v>4.9209333333333296</v>
      </c>
      <c r="BL139" s="4">
        <v>273145.38254504302</v>
      </c>
      <c r="BM139" s="4">
        <v>6.0199666666666696</v>
      </c>
      <c r="BN139" s="4">
        <v>1510.0082346157899</v>
      </c>
      <c r="BO139" s="4">
        <v>5.52822171309004E-3</v>
      </c>
      <c r="BP139" s="4">
        <v>8.1355944050583702</v>
      </c>
      <c r="BQ139" s="4">
        <f>IF(BP139&lt;BP$35,"LOW",IF(BP139&gt;BP$36,"HIGH",BP139))</f>
        <v>8.1355944050583702</v>
      </c>
      <c r="BR139" s="4"/>
      <c r="BS139" s="4"/>
      <c r="BT139" s="4" t="s">
        <v>57</v>
      </c>
      <c r="BU139" s="4"/>
      <c r="BV139" s="4"/>
      <c r="BW139" s="4"/>
      <c r="BX139" s="4"/>
      <c r="BY139" s="4"/>
      <c r="BZ139" s="4"/>
      <c r="CA139" s="4">
        <v>4.9209333333333296</v>
      </c>
      <c r="CB139" s="4">
        <v>273145.38254504302</v>
      </c>
      <c r="CC139" s="4">
        <v>6.1610666666666702</v>
      </c>
      <c r="CD139" s="4">
        <v>1487.3325661981401</v>
      </c>
      <c r="CE139" s="4">
        <v>5.4452048661407203E-3</v>
      </c>
      <c r="CF139" s="4">
        <v>10.8556993883657</v>
      </c>
      <c r="CG139" s="4">
        <f>IF(CF139&lt;CF$35,"LOW",IF(CF139&gt;CF$36,"HIGH",CF139))</f>
        <v>10.8556993883657</v>
      </c>
      <c r="CH139" s="4"/>
      <c r="CI139" s="4"/>
      <c r="CJ139" s="4" t="s">
        <v>57</v>
      </c>
      <c r="CK139" s="4"/>
      <c r="CL139" s="4"/>
      <c r="CM139" s="4"/>
      <c r="CN139" s="4"/>
      <c r="CO139" s="4"/>
      <c r="CP139" s="4"/>
      <c r="CQ139" s="4">
        <v>4.9209333333333296</v>
      </c>
      <c r="CR139" s="4">
        <v>273145.38254504302</v>
      </c>
      <c r="CS139" s="4">
        <v>7.4077666666666699</v>
      </c>
      <c r="CT139" s="4">
        <v>1722.60743856214</v>
      </c>
      <c r="CU139" s="4">
        <v>1.1863611447168101E-2</v>
      </c>
      <c r="CV139" s="4">
        <v>10.7531267476111</v>
      </c>
      <c r="CW139" s="4">
        <f>IF(CV139&lt;CV$35,"LOW",IF(CV139&gt;CV$36,"HIGH",CV139))</f>
        <v>10.7531267476111</v>
      </c>
      <c r="CX139" s="4"/>
      <c r="CY139" s="4"/>
      <c r="CZ139" s="4" t="s">
        <v>57</v>
      </c>
      <c r="DA139" s="4"/>
      <c r="DB139" s="4"/>
      <c r="DC139" s="4"/>
      <c r="DD139" s="4"/>
      <c r="DE139" s="4"/>
      <c r="DF139" s="4"/>
      <c r="DG139" s="4">
        <v>7.62995</v>
      </c>
      <c r="DH139" s="4">
        <v>145200.93196185501</v>
      </c>
      <c r="DI139" s="4">
        <v>7.6808833333333304</v>
      </c>
      <c r="DJ139" s="4">
        <v>1431.0580119050001</v>
      </c>
      <c r="DK139" s="4">
        <v>9.8557081732846604E-3</v>
      </c>
      <c r="DL139" s="4">
        <v>8.7653289067615301</v>
      </c>
      <c r="DM139" s="4">
        <f>IF(DL139&lt;DL$35,"LOW",IF(DL139&gt;DL$36,"HIGH",DL139))</f>
        <v>8.7653289067615301</v>
      </c>
      <c r="DN139" s="4"/>
      <c r="DO139" s="4"/>
      <c r="DP139" s="4" t="s">
        <v>57</v>
      </c>
      <c r="DQ139" s="4"/>
      <c r="DR139" s="4"/>
      <c r="DS139" s="4"/>
      <c r="DT139" s="4"/>
      <c r="DU139" s="4"/>
      <c r="DV139" s="4"/>
      <c r="DW139" s="4">
        <v>7.62995</v>
      </c>
      <c r="DX139" s="4">
        <v>145200.93196185501</v>
      </c>
      <c r="DY139" s="4">
        <v>8.5372333333333295</v>
      </c>
      <c r="DZ139" s="4">
        <v>1489.0860769230801</v>
      </c>
      <c r="EA139" s="4">
        <v>1.0255347929269999E-2</v>
      </c>
      <c r="EB139" s="4">
        <v>8.0755647292447197</v>
      </c>
      <c r="EC139" s="4">
        <f>IF(EB139&lt;EB$35,"LOW",IF(EB139&gt;EB$36,"HIGH",EB139))</f>
        <v>8.0755647292447197</v>
      </c>
      <c r="ED139" s="4"/>
      <c r="EE139" s="4" t="s">
        <v>57</v>
      </c>
      <c r="EF139" s="4"/>
      <c r="EG139" s="4"/>
      <c r="EH139" s="4"/>
      <c r="EI139" s="4"/>
      <c r="EJ139" s="4"/>
      <c r="EK139" s="4"/>
      <c r="EL139" s="4">
        <v>7.62995</v>
      </c>
      <c r="EM139" s="4">
        <v>145200.93196185501</v>
      </c>
      <c r="EN139" s="4">
        <v>8.8890333333333302</v>
      </c>
      <c r="EO139" s="4">
        <v>0</v>
      </c>
      <c r="EP139" s="4">
        <v>0</v>
      </c>
      <c r="EQ139" s="4">
        <v>0</v>
      </c>
      <c r="ER139" s="4" t="str">
        <f>IF(EQ139&lt;EQ$35,"LOW",IF(EQ139&gt;EQ$36,"HIGH",EQ139))</f>
        <v>LOW</v>
      </c>
      <c r="ES139" s="4"/>
      <c r="ET139" s="4" t="s">
        <v>57</v>
      </c>
      <c r="EU139" s="4"/>
      <c r="EV139" s="4"/>
      <c r="EW139" s="4"/>
      <c r="EX139" s="4"/>
      <c r="EY139" s="4"/>
      <c r="EZ139" s="4"/>
      <c r="FA139" s="4">
        <v>10.0142666666667</v>
      </c>
      <c r="FB139" s="4">
        <v>229309.943743198</v>
      </c>
      <c r="FC139" s="4">
        <v>9.8613999999999997</v>
      </c>
      <c r="FD139" s="4">
        <v>94.915941758632897</v>
      </c>
      <c r="FE139" s="4">
        <v>4.13919868494357E-4</v>
      </c>
      <c r="FF139" s="4">
        <v>0.104021911083375</v>
      </c>
      <c r="FG139" s="4" t="str">
        <f>IF(FF139&lt;FF$35,"LOW",IF(FF139&gt;FF$36,"HIGH",FF139))</f>
        <v>LOW</v>
      </c>
      <c r="FH139" s="4"/>
      <c r="FI139" s="4" t="s">
        <v>57</v>
      </c>
      <c r="FJ139" s="4"/>
      <c r="FK139" s="4"/>
      <c r="FL139" s="4"/>
      <c r="FM139" s="4"/>
      <c r="FN139" s="4"/>
      <c r="FO139" s="4"/>
      <c r="FP139" s="4">
        <v>10.0142666666667</v>
      </c>
      <c r="FQ139" s="4">
        <v>229309.943743198</v>
      </c>
      <c r="FR139" s="4">
        <v>10.0513333333333</v>
      </c>
      <c r="FS139" s="4">
        <v>2408.1893159869501</v>
      </c>
      <c r="FT139" s="4">
        <v>1.0501896588853799E-2</v>
      </c>
      <c r="FU139" s="4">
        <v>10.3865683043765</v>
      </c>
      <c r="FV139" s="4">
        <f>IF(FU139&lt;FU$35,"LOW",IF(FU139&gt;FU$36,"HIGH",FU139))</f>
        <v>10.3865683043765</v>
      </c>
      <c r="FW139" s="4"/>
      <c r="FX139" s="4" t="s">
        <v>57</v>
      </c>
      <c r="FY139" s="4"/>
      <c r="FZ139" s="4"/>
      <c r="GA139" s="4"/>
      <c r="GB139" s="4"/>
      <c r="GC139" s="4"/>
      <c r="GD139" s="4"/>
      <c r="GE139" s="4">
        <v>10.0142666666667</v>
      </c>
      <c r="GF139" s="4">
        <v>229309.943743198</v>
      </c>
      <c r="GG139" s="4">
        <v>10.13935</v>
      </c>
      <c r="GH139" s="4">
        <v>1744.44999999999</v>
      </c>
      <c r="GI139" s="4">
        <v>7.6073892458566397E-3</v>
      </c>
      <c r="GJ139" s="4">
        <v>11.1851731843061</v>
      </c>
      <c r="GK139" s="4">
        <f>IF(GJ139&lt;GJ$35,"LOW",IF(GJ139&gt;GJ$36,"HIGH",GJ139))</f>
        <v>11.1851731843061</v>
      </c>
      <c r="GL139" s="4"/>
      <c r="GM139" s="4" t="s">
        <v>57</v>
      </c>
      <c r="GN139" s="4"/>
      <c r="GO139" s="4"/>
      <c r="GP139" s="4"/>
      <c r="GQ139" s="4"/>
      <c r="GR139" s="4"/>
      <c r="GS139" s="4"/>
      <c r="GT139" s="4">
        <v>10.0142666666667</v>
      </c>
      <c r="GU139" s="4">
        <v>229309.943743198</v>
      </c>
      <c r="GV139" s="4">
        <v>11.992416666666699</v>
      </c>
      <c r="GW139" s="4">
        <v>2025.16691665698</v>
      </c>
      <c r="GX139" s="4">
        <v>8.5740756584030998E-3</v>
      </c>
      <c r="GY139" s="4">
        <v>8.5380601475124607</v>
      </c>
      <c r="GZ139" s="4">
        <f>IF(GY139&lt;GY$35,"LOW",IF(GY139&gt;GY$36,"HIGH",GY139))</f>
        <v>8.5380601475124607</v>
      </c>
      <c r="HA139" s="4"/>
      <c r="HB139" s="4" t="s">
        <v>57</v>
      </c>
      <c r="HC139" s="4"/>
      <c r="HD139" s="4"/>
      <c r="HE139" s="4"/>
      <c r="HF139" s="4"/>
      <c r="HG139" s="4"/>
      <c r="HH139" s="4"/>
      <c r="HI139" s="4">
        <v>14.428933333333299</v>
      </c>
      <c r="HJ139" s="4">
        <v>236196.52978828101</v>
      </c>
      <c r="HK139" s="4">
        <v>12.3213333333333</v>
      </c>
      <c r="HL139" s="4">
        <v>2848.0262818665101</v>
      </c>
      <c r="HM139" s="4">
        <v>1.20578667452032E-2</v>
      </c>
      <c r="HN139" s="4">
        <v>12.731863085680899</v>
      </c>
      <c r="HO139" s="4">
        <f>IF(HN139&lt;HN$35,"LOW",IF(HN139&gt;HN$36,"HIGH",HN139))</f>
        <v>12.731863085680899</v>
      </c>
      <c r="HP139" s="4"/>
      <c r="HQ139" s="4" t="s">
        <v>57</v>
      </c>
      <c r="HR139" s="4"/>
      <c r="HS139" s="4"/>
      <c r="HT139" s="4"/>
      <c r="HU139" s="4"/>
      <c r="HV139" s="4"/>
      <c r="HW139" s="4"/>
      <c r="HX139" s="4">
        <v>14.428933333333299</v>
      </c>
      <c r="HY139" s="4">
        <v>236196.52978828101</v>
      </c>
      <c r="HZ139" s="4" t="s">
        <v>57</v>
      </c>
      <c r="IA139" s="4" t="s">
        <v>57</v>
      </c>
      <c r="IB139" s="4" t="s">
        <v>57</v>
      </c>
      <c r="IC139" s="4" t="s">
        <v>57</v>
      </c>
      <c r="ID139" s="4" t="s">
        <v>57</v>
      </c>
      <c r="IE139" s="4" t="s">
        <v>57</v>
      </c>
      <c r="IF139" s="4">
        <v>10.0142666666667</v>
      </c>
      <c r="IG139" s="4">
        <v>229309.943743198</v>
      </c>
      <c r="IH139" s="4">
        <v>14.417633333333301</v>
      </c>
      <c r="II139" s="4">
        <v>2503.8146819103399</v>
      </c>
      <c r="IJ139" s="4">
        <v>1.06005565964694E-2</v>
      </c>
      <c r="IK139" s="4">
        <v>11.3268813854864</v>
      </c>
      <c r="IL139" s="4">
        <f>IF(IK139&lt;IK$35,"LOW",IF(IK139&gt;IK$36,"HIGH",IK139))</f>
        <v>11.3268813854864</v>
      </c>
      <c r="IM139" s="4"/>
      <c r="IN139" s="4" t="s">
        <v>57</v>
      </c>
      <c r="IO139" s="4"/>
      <c r="IP139" s="4"/>
      <c r="IQ139" s="4"/>
      <c r="IR139" s="4"/>
      <c r="IS139" s="4"/>
      <c r="IT139" s="4"/>
      <c r="IU139" s="4">
        <v>14.428933333333299</v>
      </c>
      <c r="IV139" s="4">
        <v>236196.52978828101</v>
      </c>
      <c r="IW139" s="4">
        <v>14.481733333333301</v>
      </c>
      <c r="IX139" s="4">
        <v>2346.1809931224102</v>
      </c>
      <c r="IY139" s="4">
        <v>9.9331730031150707E-3</v>
      </c>
      <c r="IZ139" s="4">
        <v>9.0093681866423605</v>
      </c>
      <c r="JA139" s="4">
        <f>IF(IZ139&lt;IZ$35,"LOW",IF(IZ139&gt;IZ$36,"HIGH",IZ139))</f>
        <v>9.0093681866423605</v>
      </c>
      <c r="JB139" s="4"/>
      <c r="JC139" s="4" t="s">
        <v>57</v>
      </c>
      <c r="JD139" s="4"/>
      <c r="JE139" s="4"/>
      <c r="JF139" s="4"/>
      <c r="JG139" s="4"/>
      <c r="JH139" s="4"/>
      <c r="JI139" s="4"/>
      <c r="JJ139" s="4">
        <v>14.428933333333299</v>
      </c>
      <c r="JK139" s="4">
        <v>236196.52978828101</v>
      </c>
      <c r="JL139" s="4">
        <v>16.4613333333333</v>
      </c>
      <c r="JM139" s="4">
        <v>3073.8270000000398</v>
      </c>
      <c r="JN139" s="4">
        <v>1.6666629083440899E-2</v>
      </c>
      <c r="JO139" s="4">
        <v>7.8983178338186999</v>
      </c>
      <c r="JP139" s="4">
        <f>IF(JO139&lt;JO$35,"LOW",IF(JO139&gt;JO$36,"HIGH",JO139))</f>
        <v>7.8983178338186999</v>
      </c>
      <c r="JQ139" s="4"/>
      <c r="JR139" s="4" t="s">
        <v>57</v>
      </c>
      <c r="JS139" s="4"/>
      <c r="JT139" s="4"/>
      <c r="JU139" s="4"/>
      <c r="JV139" s="4"/>
      <c r="JW139" s="4"/>
      <c r="JX139" s="4"/>
      <c r="JY139" s="4">
        <v>17.1099</v>
      </c>
      <c r="JZ139" s="4">
        <v>184430.03588854201</v>
      </c>
      <c r="KA139" s="4">
        <v>17.011849999999999</v>
      </c>
      <c r="KB139" s="4">
        <v>1124.20083634651</v>
      </c>
      <c r="KC139" s="4">
        <v>6.0955409509647696E-3</v>
      </c>
      <c r="KD139" s="4">
        <v>8.2944530834237096</v>
      </c>
      <c r="KE139" s="4">
        <f>IF(KD139&lt;KD$35,"LOW",IF(KD139&gt;KD$36,"HIGH",KD139))</f>
        <v>8.2944530834237096</v>
      </c>
      <c r="KF139" s="4"/>
      <c r="KG139" s="4" t="s">
        <v>57</v>
      </c>
      <c r="KH139" s="4"/>
      <c r="KI139" s="4"/>
      <c r="KJ139" s="4"/>
      <c r="KK139" s="4"/>
      <c r="KL139" s="4"/>
      <c r="KM139" s="4"/>
      <c r="KN139" s="4">
        <v>17.1099</v>
      </c>
      <c r="KO139" s="4">
        <v>184430.03588854201</v>
      </c>
      <c r="KP139" s="4">
        <v>19.0518</v>
      </c>
      <c r="KQ139" s="4">
        <v>1509.21958185433</v>
      </c>
      <c r="KR139" s="4">
        <v>8.1831550624779995E-3</v>
      </c>
      <c r="KS139" s="4">
        <v>5.56173568526488</v>
      </c>
      <c r="KT139" s="4">
        <f>IF(KS139&lt;KS$35,"LOW",IF(KS139&gt;KS$36,"HIGH",KS139))</f>
        <v>5.56173568526488</v>
      </c>
      <c r="KU139" s="4"/>
      <c r="KV139" s="4" t="s">
        <v>57</v>
      </c>
      <c r="KW139" s="4"/>
      <c r="KX139" s="4"/>
      <c r="KY139" s="4"/>
      <c r="KZ139" s="4"/>
      <c r="LA139" s="4"/>
      <c r="LB139" s="4"/>
      <c r="LC139" s="4">
        <v>17.1099</v>
      </c>
      <c r="LD139" s="4">
        <v>184430.03588854201</v>
      </c>
      <c r="LE139" s="4">
        <v>19.440166666666698</v>
      </c>
      <c r="LF139" s="4">
        <v>1799.3753662105501</v>
      </c>
      <c r="LG139" s="4">
        <v>9.7564117338131001E-3</v>
      </c>
      <c r="LH139" s="4">
        <v>7.0702104565820703</v>
      </c>
      <c r="LI139" s="4">
        <f>IF(LH139&lt;LH$35,"LOW",IF(LH139&gt;LH$36,"HIGH",LH139))</f>
        <v>7.0702104565820703</v>
      </c>
      <c r="LJ139" s="4"/>
      <c r="LK139" s="4" t="s">
        <v>57</v>
      </c>
      <c r="LL139" s="4"/>
      <c r="LM139" s="4"/>
      <c r="LN139" s="4"/>
      <c r="LO139" s="4"/>
      <c r="LP139" s="4"/>
      <c r="LQ139" s="4"/>
      <c r="LR139" s="4">
        <v>17.1099</v>
      </c>
      <c r="LS139" s="4">
        <v>184430.03588854201</v>
      </c>
    </row>
    <row r="140" spans="1:331" x14ac:dyDescent="0.2">
      <c r="A140" s="11"/>
      <c r="B140" s="11"/>
      <c r="C140" s="13" t="s">
        <v>198</v>
      </c>
      <c r="D140" s="11"/>
      <c r="E140" s="11"/>
      <c r="F140" s="11"/>
      <c r="G140" s="12"/>
      <c r="H140" s="12"/>
      <c r="I140" s="12">
        <f>AVERAGE(I138:I139)</f>
        <v>8.6750480247902856E-2</v>
      </c>
      <c r="J140" s="12"/>
      <c r="K140" s="12"/>
      <c r="L140" s="12"/>
      <c r="M140" s="12"/>
      <c r="N140" s="12"/>
      <c r="O140" s="12"/>
      <c r="P140" s="12">
        <f>AVERAGE(P138:P139)</f>
        <v>0.63886701188248252</v>
      </c>
      <c r="Q140" s="12"/>
      <c r="R140" s="12"/>
      <c r="S140" s="12"/>
      <c r="T140" s="12"/>
      <c r="U140" s="12"/>
      <c r="V140" s="12"/>
      <c r="W140" s="12">
        <f>AVERAGE(W138:W139)</f>
        <v>0.62256031492413655</v>
      </c>
      <c r="X140" s="12"/>
      <c r="Y140" s="12"/>
      <c r="Z140" s="12"/>
      <c r="AA140" s="12"/>
      <c r="AB140" s="12"/>
      <c r="AC140" s="12"/>
      <c r="AD140" s="12">
        <f>AVERAGE(AD138:AD139)</f>
        <v>0.6438022414314245</v>
      </c>
      <c r="AE140" s="12"/>
      <c r="AF140" s="12"/>
      <c r="AG140" s="12"/>
      <c r="AH140" s="12"/>
      <c r="AI140" s="12"/>
      <c r="AJ140" s="12"/>
      <c r="AK140" s="12">
        <f>AVERAGE(AK138:AK139)</f>
        <v>0.573550375496646</v>
      </c>
      <c r="AL140" s="12"/>
      <c r="AM140" s="12"/>
      <c r="AN140" s="12"/>
      <c r="AO140" s="12"/>
      <c r="AP140" s="12"/>
      <c r="AQ140" s="12"/>
      <c r="AR140" s="12">
        <f>AVERAGE(AR138:AR139)</f>
        <v>0.51286405998622853</v>
      </c>
      <c r="AS140" s="12"/>
      <c r="AT140" s="12"/>
      <c r="AU140" s="12"/>
      <c r="AV140" s="12"/>
      <c r="AW140" s="12"/>
      <c r="AX140" s="12"/>
      <c r="AY140" s="12"/>
      <c r="AZ140" s="12">
        <f>AVERAGE(AZ138:AZ139)</f>
        <v>8.8069712237002591</v>
      </c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>
        <f>AVERAGE(BP138:BP139)</f>
        <v>8.0003030241500195</v>
      </c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>
        <f>AVERAGE(CF138:CF139)</f>
        <v>10.61792786977295</v>
      </c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>
        <f>AVERAGE(CV138:CV139)</f>
        <v>9.3980646861402093</v>
      </c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>
        <f>AVERAGE(DL138:DL139)</f>
        <v>8.7412108946887308</v>
      </c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>
        <f>AVERAGE(EB138:EB139)</f>
        <v>7.9586777592216205</v>
      </c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>
        <v>0</v>
      </c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>
        <f>AVERAGE(FF138:FF139)</f>
        <v>2.8573871208373278</v>
      </c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>
        <f>AVERAGE(FU138:FU139)</f>
        <v>10.089131847153659</v>
      </c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>
        <f>AVERAGE(GJ138:GJ139)</f>
        <v>11.047461243309101</v>
      </c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>
        <f>AVERAGE(GY138:GY139)</f>
        <v>7.8378774474273305</v>
      </c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>
        <f>AVERAGE(HN138:HN139)</f>
        <v>11.9037884587938</v>
      </c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>
        <f>AVERAGE(IK138:IK139)</f>
        <v>10.381675359204046</v>
      </c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  <c r="IW140" s="12"/>
      <c r="IX140" s="12"/>
      <c r="IY140" s="12"/>
      <c r="IZ140" s="12">
        <f>AVERAGE(IZ138:IZ139)</f>
        <v>8.9744355326746508</v>
      </c>
      <c r="JA140" s="12"/>
      <c r="JB140" s="12"/>
      <c r="JC140" s="12"/>
      <c r="JD140" s="12"/>
      <c r="JE140" s="12"/>
      <c r="JF140" s="12"/>
      <c r="JG140" s="12"/>
      <c r="JH140" s="12"/>
      <c r="JI140" s="12"/>
      <c r="JJ140" s="12"/>
      <c r="JK140" s="12"/>
      <c r="JL140" s="12"/>
      <c r="JM140" s="12"/>
      <c r="JN140" s="12"/>
      <c r="JO140" s="12">
        <f>AVERAGE(JO138:JO139)</f>
        <v>7.9470846817159746</v>
      </c>
      <c r="JP140" s="12"/>
      <c r="JQ140" s="12"/>
      <c r="JR140" s="12"/>
      <c r="JS140" s="12"/>
      <c r="JT140" s="12"/>
      <c r="JU140" s="12"/>
      <c r="JV140" s="12"/>
      <c r="JW140" s="12"/>
      <c r="JX140" s="12"/>
      <c r="JY140" s="12"/>
      <c r="JZ140" s="12"/>
      <c r="KA140" s="12"/>
      <c r="KB140" s="12"/>
      <c r="KC140" s="12"/>
      <c r="KD140" s="12">
        <f>AVERAGE(KD138:KD139)</f>
        <v>7.5634929097540393</v>
      </c>
      <c r="KE140" s="12"/>
      <c r="KF140" s="12"/>
      <c r="KG140" s="12"/>
      <c r="KH140" s="12"/>
      <c r="KI140" s="12"/>
      <c r="KJ140" s="12"/>
      <c r="KK140" s="12"/>
      <c r="KL140" s="12"/>
      <c r="KM140" s="12"/>
      <c r="KN140" s="12"/>
      <c r="KO140" s="12"/>
      <c r="KP140" s="12"/>
      <c r="KQ140" s="12"/>
      <c r="KR140" s="12"/>
      <c r="KS140" s="12">
        <f>AVERAGE(KS138:KS139)</f>
        <v>5.9451228876900499</v>
      </c>
      <c r="KT140" s="12"/>
      <c r="KU140" s="12"/>
      <c r="KV140" s="12"/>
      <c r="KW140" s="12"/>
      <c r="KX140" s="12"/>
      <c r="KY140" s="12"/>
      <c r="KZ140" s="12"/>
      <c r="LA140" s="12"/>
      <c r="LB140" s="12"/>
      <c r="LC140" s="12"/>
      <c r="LD140" s="12"/>
      <c r="LE140" s="12"/>
      <c r="LF140" s="12"/>
      <c r="LG140" s="12"/>
      <c r="LH140" s="12">
        <f>AVERAGE(LH138:LH139)</f>
        <v>7.6712914017230993</v>
      </c>
      <c r="LI140" s="12"/>
      <c r="LJ140" s="12"/>
      <c r="LK140" s="12"/>
      <c r="LL140" s="12"/>
      <c r="LM140" s="12"/>
      <c r="LN140" s="12"/>
      <c r="LO140" s="12"/>
      <c r="LP140" s="12"/>
      <c r="LQ140" s="12"/>
      <c r="LR140" s="12"/>
      <c r="LS140" s="12"/>
    </row>
    <row r="141" spans="1:331" x14ac:dyDescent="0.2">
      <c r="C141" s="14" t="s">
        <v>199</v>
      </c>
      <c r="AZ141">
        <f>(STDEV(AZ138:AZ139))/AZ140*100</f>
        <v>0.32697032428012368</v>
      </c>
      <c r="BP141">
        <f>(STDEV(BP138:BP139))/BP140*100</f>
        <v>2.3915457348954732</v>
      </c>
      <c r="CF141">
        <f>(STDEV(CF138:CF139))/CF140*100</f>
        <v>3.1669051670352268</v>
      </c>
      <c r="CV141">
        <f>(STDEV(CV138:CV139))/CV140*100</f>
        <v>20.390869920437105</v>
      </c>
      <c r="DL141">
        <f>(STDEV(DL138:DL139))/DL140*100</f>
        <v>0.3901978819840225</v>
      </c>
      <c r="EB141">
        <f>(STDEV(EB138:EB139))/EB140*100</f>
        <v>2.0770176060945582</v>
      </c>
      <c r="EQ141">
        <v>0</v>
      </c>
      <c r="FF141">
        <f>(STDEV(FF138:FF139))/FF140*100</f>
        <v>136.27297447393929</v>
      </c>
      <c r="FU141">
        <f>(STDEV(FU138:FU139))/FU140*100</f>
        <v>4.1692256392448153</v>
      </c>
      <c r="GJ141">
        <f>(STDEV(GJ138:GJ139))/GJ140*100</f>
        <v>1.7628855206587253</v>
      </c>
      <c r="GY141">
        <f>(STDEV(GY138:GY139))/GY140*100</f>
        <v>12.633622779141893</v>
      </c>
      <c r="HN141">
        <f>(STDEV(HN138:HN139))/HN140*100</f>
        <v>9.8378291251946557</v>
      </c>
      <c r="IK141">
        <f>(STDEV(IK138:IK139))/IK140*100</f>
        <v>12.875794468184679</v>
      </c>
      <c r="IZ141">
        <f>(STDEV(IZ138:IZ139))/IZ140*100</f>
        <v>0.55047732897468715</v>
      </c>
      <c r="JO141">
        <f>(STDEV(JO138:JO139))/JO140*100</f>
        <v>0.86782437148537739</v>
      </c>
      <c r="KD141">
        <f>(STDEV(KD138:KD139))/KD140*100</f>
        <v>13.667412708553151</v>
      </c>
      <c r="KS141">
        <v>0</v>
      </c>
      <c r="LH141">
        <v>0</v>
      </c>
    </row>
    <row r="142" spans="1:331" x14ac:dyDescent="0.2">
      <c r="A142" s="2"/>
      <c r="B142" s="2"/>
      <c r="C142" s="2" t="s">
        <v>181</v>
      </c>
      <c r="D142" s="2" t="s">
        <v>42</v>
      </c>
      <c r="E142" s="2" t="s">
        <v>106</v>
      </c>
      <c r="F142" s="2" t="s">
        <v>57</v>
      </c>
      <c r="G142" s="4">
        <v>3.9656833333333301</v>
      </c>
      <c r="H142" s="4">
        <v>29772.136522380199</v>
      </c>
      <c r="I142" s="4">
        <v>7.0904246127235199E-2</v>
      </c>
      <c r="J142" s="4">
        <f>(I142/I$136)*100</f>
        <v>88.755396642243824</v>
      </c>
      <c r="K142" s="4"/>
      <c r="L142" s="4">
        <v>4.9236166666666703</v>
      </c>
      <c r="M142" s="4">
        <v>419892.152424203</v>
      </c>
      <c r="N142" s="4">
        <v>6.6256833333333303</v>
      </c>
      <c r="O142" s="4">
        <v>175466.302999999</v>
      </c>
      <c r="P142" s="4">
        <v>0.51250309140363104</v>
      </c>
      <c r="Q142" s="4"/>
      <c r="R142" s="4"/>
      <c r="S142" s="4">
        <v>10.0191</v>
      </c>
      <c r="T142" s="4">
        <v>342371.20896078099</v>
      </c>
      <c r="U142" s="4">
        <v>10.1071333333333</v>
      </c>
      <c r="V142" s="4">
        <v>179068.14446009501</v>
      </c>
      <c r="W142" s="4">
        <v>0.52302337279945399</v>
      </c>
      <c r="X142" s="4" t="s">
        <v>57</v>
      </c>
      <c r="Y142" s="4" t="s">
        <v>57</v>
      </c>
      <c r="Z142" s="4">
        <v>10.0191</v>
      </c>
      <c r="AA142" s="4">
        <v>342371.20896078099</v>
      </c>
      <c r="AB142" s="4">
        <v>12.293749999999999</v>
      </c>
      <c r="AC142" s="4">
        <v>173990.41746153799</v>
      </c>
      <c r="AD142" s="4">
        <v>0.50819231555614996</v>
      </c>
      <c r="AE142" s="4"/>
      <c r="AF142" s="4"/>
      <c r="AG142" s="4">
        <v>10.0191</v>
      </c>
      <c r="AH142" s="4">
        <v>342371.20896078099</v>
      </c>
      <c r="AI142" s="4">
        <v>12.6908666666667</v>
      </c>
      <c r="AJ142" s="4">
        <v>166100.08383204599</v>
      </c>
      <c r="AK142" s="4">
        <v>0.50347426304466902</v>
      </c>
      <c r="AL142" s="4"/>
      <c r="AM142" s="4"/>
      <c r="AN142" s="4">
        <v>14.42915</v>
      </c>
      <c r="AO142" s="4">
        <v>329907.79474522802</v>
      </c>
      <c r="AP142" s="4">
        <v>14.37635</v>
      </c>
      <c r="AQ142" s="4">
        <v>140676.57772316501</v>
      </c>
      <c r="AR142" s="4">
        <v>0.42641180343072199</v>
      </c>
      <c r="AS142" s="4"/>
      <c r="AT142" s="4"/>
      <c r="AU142" s="4">
        <v>14.42915</v>
      </c>
      <c r="AV142" s="4">
        <v>329907.79474522802</v>
      </c>
      <c r="AW142" s="4">
        <v>4.9533166666666704</v>
      </c>
      <c r="AX142" s="4">
        <v>4094.20165587474</v>
      </c>
      <c r="AY142" s="4">
        <v>9.7506029399151706E-3</v>
      </c>
      <c r="AZ142" s="4">
        <v>8.8040423694226906</v>
      </c>
      <c r="BA142" s="4">
        <f>IF(AZ142&lt;AZ$35,"LOW",IF(AZ142&gt;AZ$36,"HIGH",AZ142))</f>
        <v>8.8040423694226906</v>
      </c>
      <c r="BB142" s="4"/>
      <c r="BC142" s="4"/>
      <c r="BD142" s="4" t="s">
        <v>57</v>
      </c>
      <c r="BE142" s="4"/>
      <c r="BF142" s="4"/>
      <c r="BG142" s="4"/>
      <c r="BH142" s="4"/>
      <c r="BI142" s="4"/>
      <c r="BJ142" s="4"/>
      <c r="BK142" s="4">
        <v>4.9236166666666703</v>
      </c>
      <c r="BL142" s="4">
        <v>419892.152424203</v>
      </c>
      <c r="BM142" s="4">
        <v>6.03006666666667</v>
      </c>
      <c r="BN142" s="4">
        <v>2179.2349905997798</v>
      </c>
      <c r="BO142" s="4">
        <v>5.1899874241949804E-3</v>
      </c>
      <c r="BP142" s="4">
        <v>7.4962819768387403</v>
      </c>
      <c r="BQ142" s="4">
        <f>IF(BP142&lt;BP$35,"LOW",IF(BP142&gt;BP$36,"HIGH",BP142))</f>
        <v>7.4962819768387403</v>
      </c>
      <c r="BR142" s="4"/>
      <c r="BS142" s="4"/>
      <c r="BT142" s="4" t="s">
        <v>57</v>
      </c>
      <c r="BU142" s="4"/>
      <c r="BV142" s="4"/>
      <c r="BW142" s="4"/>
      <c r="BX142" s="4"/>
      <c r="BY142" s="4"/>
      <c r="BZ142" s="4"/>
      <c r="CA142" s="4">
        <v>4.9236166666666703</v>
      </c>
      <c r="CB142" s="4">
        <v>419892.152424203</v>
      </c>
      <c r="CC142" s="4">
        <v>6.1686833333333304</v>
      </c>
      <c r="CD142" s="4">
        <v>2179.3619979237601</v>
      </c>
      <c r="CE142" s="4">
        <v>5.1902899002552096E-3</v>
      </c>
      <c r="CF142" s="4">
        <v>10.352053675903701</v>
      </c>
      <c r="CG142" s="4">
        <f>IF(CF142&lt;CF$35,"LOW",IF(CF142&gt;CF$36,"HIGH",CF142))</f>
        <v>10.352053675903701</v>
      </c>
      <c r="CH142" s="4"/>
      <c r="CI142" s="4"/>
      <c r="CJ142" s="4" t="s">
        <v>57</v>
      </c>
      <c r="CK142" s="4"/>
      <c r="CL142" s="4"/>
      <c r="CM142" s="4"/>
      <c r="CN142" s="4"/>
      <c r="CO142" s="4"/>
      <c r="CP142" s="4"/>
      <c r="CQ142" s="4">
        <v>4.9236166666666703</v>
      </c>
      <c r="CR142" s="4">
        <v>419892.152424203</v>
      </c>
      <c r="CS142" s="4">
        <v>7.4126000000000003</v>
      </c>
      <c r="CT142" s="4">
        <v>1832.0501308115299</v>
      </c>
      <c r="CU142" s="4">
        <v>8.9885689070721905E-3</v>
      </c>
      <c r="CV142" s="4">
        <v>8.1118874475426708</v>
      </c>
      <c r="CW142" s="4">
        <f>IF(CV142&lt;CV$35,"LOW",IF(CV142&gt;CV$36,"HIGH",CV142))</f>
        <v>8.1118874475426708</v>
      </c>
      <c r="CX142" s="4"/>
      <c r="CY142" s="4"/>
      <c r="CZ142" s="4" t="s">
        <v>57</v>
      </c>
      <c r="DA142" s="4"/>
      <c r="DB142" s="4"/>
      <c r="DC142" s="4"/>
      <c r="DD142" s="4"/>
      <c r="DE142" s="4"/>
      <c r="DF142" s="4"/>
      <c r="DG142" s="4">
        <v>7.6347833333333304</v>
      </c>
      <c r="DH142" s="4">
        <v>203820.001799183</v>
      </c>
      <c r="DI142" s="4">
        <v>7.6810833333333299</v>
      </c>
      <c r="DJ142" s="4">
        <v>2176.2104960515599</v>
      </c>
      <c r="DK142" s="4">
        <v>1.06771194035986E-2</v>
      </c>
      <c r="DL142" s="4">
        <v>9.7070413060253404</v>
      </c>
      <c r="DM142" s="4">
        <f>IF(DL142&lt;DL$35,"LOW",IF(DL142&gt;DL$36,"HIGH",DL142))</f>
        <v>9.7070413060253404</v>
      </c>
      <c r="DN142" s="4"/>
      <c r="DO142" s="4"/>
      <c r="DP142" s="4" t="s">
        <v>57</v>
      </c>
      <c r="DQ142" s="4"/>
      <c r="DR142" s="4"/>
      <c r="DS142" s="4"/>
      <c r="DT142" s="4"/>
      <c r="DU142" s="4"/>
      <c r="DV142" s="4"/>
      <c r="DW142" s="4">
        <v>7.6347833333333304</v>
      </c>
      <c r="DX142" s="4">
        <v>203820.001799183</v>
      </c>
      <c r="DY142" s="4">
        <v>8.5605833333333301</v>
      </c>
      <c r="DZ142" s="4">
        <v>1929.2967258213</v>
      </c>
      <c r="EA142" s="4">
        <v>9.4656888862270396E-3</v>
      </c>
      <c r="EB142" s="4">
        <v>7.2923531977656397</v>
      </c>
      <c r="EC142" s="4">
        <f>IF(EB142&lt;EB$35,"LOW",IF(EB142&gt;EB$36,"HIGH",EB142))</f>
        <v>7.2923531977656397</v>
      </c>
      <c r="ED142" s="4"/>
      <c r="EE142" s="4" t="s">
        <v>57</v>
      </c>
      <c r="EF142" s="4"/>
      <c r="EG142" s="4"/>
      <c r="EH142" s="4"/>
      <c r="EI142" s="4"/>
      <c r="EJ142" s="4"/>
      <c r="EK142" s="4"/>
      <c r="EL142" s="4">
        <v>7.6347833333333304</v>
      </c>
      <c r="EM142" s="4">
        <v>203820.001799183</v>
      </c>
      <c r="EN142" s="4">
        <v>8.7781333333333293</v>
      </c>
      <c r="EO142" s="4">
        <v>0</v>
      </c>
      <c r="EP142" s="4">
        <v>0</v>
      </c>
      <c r="EQ142" s="4">
        <v>0</v>
      </c>
      <c r="ER142" s="4" t="str">
        <f>IF(EQ142&lt;EQ$35,"LOW",IF(EQ142&gt;EQ$36,"HIGH",EQ142))</f>
        <v>LOW</v>
      </c>
      <c r="ES142" s="4"/>
      <c r="ET142" s="4" t="s">
        <v>57</v>
      </c>
      <c r="EU142" s="4"/>
      <c r="EV142" s="4"/>
      <c r="EW142" s="4"/>
      <c r="EX142" s="4"/>
      <c r="EY142" s="4"/>
      <c r="EZ142" s="4"/>
      <c r="FA142" s="4">
        <v>10.0191</v>
      </c>
      <c r="FB142" s="4">
        <v>342371.20896078099</v>
      </c>
      <c r="FC142" s="4">
        <v>9.8615999999999993</v>
      </c>
      <c r="FD142" s="4">
        <v>115.704381526102</v>
      </c>
      <c r="FE142" s="4">
        <v>3.3795009188216101E-4</v>
      </c>
      <c r="FF142" s="4">
        <v>0</v>
      </c>
      <c r="FG142" s="4" t="str">
        <f>IF(FF142&lt;FF$35,"LOW",IF(FF142&gt;FF$36,"HIGH",FF142))</f>
        <v>LOW</v>
      </c>
      <c r="FH142" s="4"/>
      <c r="FI142" s="4" t="s">
        <v>57</v>
      </c>
      <c r="FJ142" s="4"/>
      <c r="FK142" s="4"/>
      <c r="FL142" s="4"/>
      <c r="FM142" s="4"/>
      <c r="FN142" s="4"/>
      <c r="FO142" s="4"/>
      <c r="FP142" s="4">
        <v>10.0191</v>
      </c>
      <c r="FQ142" s="4">
        <v>342371.20896078099</v>
      </c>
      <c r="FR142" s="4">
        <v>10.0561666666667</v>
      </c>
      <c r="FS142" s="4">
        <v>3134.7635222221902</v>
      </c>
      <c r="FT142" s="4">
        <v>9.1560371905608194E-3</v>
      </c>
      <c r="FU142" s="4">
        <v>9.0933605349359201</v>
      </c>
      <c r="FV142" s="4">
        <f>IF(FU142&lt;FU$35,"LOW",IF(FU142&gt;FU$36,"HIGH",FU142))</f>
        <v>9.0933605349359201</v>
      </c>
      <c r="FW142" s="4"/>
      <c r="FX142" s="4" t="s">
        <v>57</v>
      </c>
      <c r="FY142" s="4"/>
      <c r="FZ142" s="4"/>
      <c r="GA142" s="4"/>
      <c r="GB142" s="4"/>
      <c r="GC142" s="4"/>
      <c r="GD142" s="4"/>
      <c r="GE142" s="4">
        <v>10.0191</v>
      </c>
      <c r="GF142" s="4">
        <v>342371.20896078099</v>
      </c>
      <c r="GG142" s="4">
        <v>10.13955</v>
      </c>
      <c r="GH142" s="4">
        <v>2418.7036788371702</v>
      </c>
      <c r="GI142" s="4">
        <v>7.0645650555103499E-3</v>
      </c>
      <c r="GJ142" s="4">
        <v>10.4026635223267</v>
      </c>
      <c r="GK142" s="4">
        <f>IF(GJ142&lt;GJ$35,"LOW",IF(GJ142&gt;GJ$36,"HIGH",GJ142))</f>
        <v>10.4026635223267</v>
      </c>
      <c r="GL142" s="4"/>
      <c r="GM142" s="4" t="s">
        <v>57</v>
      </c>
      <c r="GN142" s="4"/>
      <c r="GO142" s="4"/>
      <c r="GP142" s="4"/>
      <c r="GQ142" s="4"/>
      <c r="GR142" s="4"/>
      <c r="GS142" s="4"/>
      <c r="GT142" s="4">
        <v>10.0191</v>
      </c>
      <c r="GU142" s="4">
        <v>342371.20896078099</v>
      </c>
      <c r="GV142" s="4">
        <v>11.997249999999999</v>
      </c>
      <c r="GW142" s="4">
        <v>2607.2821552939099</v>
      </c>
      <c r="GX142" s="4">
        <v>7.9030632098504704E-3</v>
      </c>
      <c r="GY142" s="4">
        <v>7.7598940141097597</v>
      </c>
      <c r="GZ142" s="4">
        <f>IF(GY142&lt;GY$35,"LOW",IF(GY142&gt;GY$36,"HIGH",GY142))</f>
        <v>7.7598940141097597</v>
      </c>
      <c r="HA142" s="4"/>
      <c r="HB142" s="4" t="s">
        <v>57</v>
      </c>
      <c r="HC142" s="4"/>
      <c r="HD142" s="4"/>
      <c r="HE142" s="4"/>
      <c r="HF142" s="4"/>
      <c r="HG142" s="4"/>
      <c r="HH142" s="4"/>
      <c r="HI142" s="4">
        <v>14.42915</v>
      </c>
      <c r="HJ142" s="4">
        <v>329907.79474522802</v>
      </c>
      <c r="HK142" s="4">
        <v>12.326183333333301</v>
      </c>
      <c r="HL142" s="4">
        <v>4031.0660000000198</v>
      </c>
      <c r="HM142" s="4">
        <v>1.22187655587617E-2</v>
      </c>
      <c r="HN142" s="4">
        <v>12.8907563188423</v>
      </c>
      <c r="HO142" s="4">
        <f>IF(HN142&lt;HN$35,"LOW",IF(HN142&gt;HN$36,"HIGH",HN142))</f>
        <v>12.8907563188423</v>
      </c>
      <c r="HP142" s="4"/>
      <c r="HQ142" s="4" t="s">
        <v>57</v>
      </c>
      <c r="HR142" s="4"/>
      <c r="HS142" s="4"/>
      <c r="HT142" s="4"/>
      <c r="HU142" s="4"/>
      <c r="HV142" s="4"/>
      <c r="HW142" s="4"/>
      <c r="HX142" s="4">
        <v>14.42915</v>
      </c>
      <c r="HY142" s="4">
        <v>329907.79474522802</v>
      </c>
      <c r="HZ142" s="4" t="s">
        <v>57</v>
      </c>
      <c r="IA142" s="4" t="s">
        <v>57</v>
      </c>
      <c r="IB142" s="4" t="s">
        <v>57</v>
      </c>
      <c r="IC142" s="4" t="s">
        <v>57</v>
      </c>
      <c r="ID142" s="4" t="s">
        <v>57</v>
      </c>
      <c r="IE142" s="4" t="s">
        <v>57</v>
      </c>
      <c r="IF142" s="4">
        <v>10.0191</v>
      </c>
      <c r="IG142" s="4">
        <v>342371.20896078099</v>
      </c>
      <c r="IH142" s="4">
        <v>14.4216</v>
      </c>
      <c r="II142" s="4">
        <v>3224.2021208429001</v>
      </c>
      <c r="IJ142" s="4">
        <v>9.7730401409060197E-3</v>
      </c>
      <c r="IK142" s="4">
        <v>10.0915436872566</v>
      </c>
      <c r="IL142" s="4">
        <f>IF(IK142&lt;IK$35,"LOW",IF(IK142&gt;IK$36,"HIGH",IK142))</f>
        <v>10.0915436872566</v>
      </c>
      <c r="IM142" s="4"/>
      <c r="IN142" s="4" t="s">
        <v>57</v>
      </c>
      <c r="IO142" s="4"/>
      <c r="IP142" s="4"/>
      <c r="IQ142" s="4"/>
      <c r="IR142" s="4"/>
      <c r="IS142" s="4"/>
      <c r="IT142" s="4"/>
      <c r="IU142" s="4">
        <v>14.42915</v>
      </c>
      <c r="IV142" s="4">
        <v>329907.79474522802</v>
      </c>
      <c r="IW142" s="4">
        <v>14.4819333333333</v>
      </c>
      <c r="IX142" s="4">
        <v>3277.2036114769198</v>
      </c>
      <c r="IY142" s="4">
        <v>9.9336956073067303E-3</v>
      </c>
      <c r="IZ142" s="4">
        <v>9.0099317127229792</v>
      </c>
      <c r="JA142" s="4">
        <f>IF(IZ142&lt;IZ$35,"LOW",IF(IZ142&gt;IZ$36,"HIGH",IZ142))</f>
        <v>9.0099317127229792</v>
      </c>
      <c r="JB142" s="4"/>
      <c r="JC142" s="4" t="s">
        <v>57</v>
      </c>
      <c r="JD142" s="4"/>
      <c r="JE142" s="4"/>
      <c r="JF142" s="4"/>
      <c r="JG142" s="4"/>
      <c r="JH142" s="4"/>
      <c r="JI142" s="4"/>
      <c r="JJ142" s="4">
        <v>14.42915</v>
      </c>
      <c r="JK142" s="4">
        <v>329907.79474522802</v>
      </c>
      <c r="JL142" s="4">
        <v>16.469083333333302</v>
      </c>
      <c r="JM142" s="4">
        <v>3227.0948060767701</v>
      </c>
      <c r="JN142" s="4">
        <v>1.6010137474752401E-2</v>
      </c>
      <c r="JO142" s="4">
        <v>7.5695291143068602</v>
      </c>
      <c r="JP142" s="4">
        <f>IF(JO142&lt;JO$35,"LOW",IF(JO142&gt;JO$36,"HIGH",JO142))</f>
        <v>7.5695291143068602</v>
      </c>
      <c r="JQ142" s="4"/>
      <c r="JR142" s="4" t="s">
        <v>57</v>
      </c>
      <c r="JS142" s="4"/>
      <c r="JT142" s="4"/>
      <c r="JU142" s="4"/>
      <c r="JV142" s="4"/>
      <c r="JW142" s="4"/>
      <c r="JX142" s="4"/>
      <c r="JY142" s="4">
        <v>17.113866666666699</v>
      </c>
      <c r="JZ142" s="4">
        <v>201565.714920675</v>
      </c>
      <c r="KA142" s="4">
        <v>17.015833333333301</v>
      </c>
      <c r="KB142" s="4">
        <v>915.00379922094999</v>
      </c>
      <c r="KC142" s="4">
        <v>4.5394813278689002E-3</v>
      </c>
      <c r="KD142" s="4">
        <v>6.2832263235560699</v>
      </c>
      <c r="KE142" s="4">
        <f>IF(KD142&lt;KD$35,"LOW",IF(KD142&gt;KD$36,"HIGH",KD142))</f>
        <v>6.2832263235560699</v>
      </c>
      <c r="KF142" s="4"/>
      <c r="KG142" s="4" t="s">
        <v>57</v>
      </c>
      <c r="KH142" s="4"/>
      <c r="KI142" s="4"/>
      <c r="KJ142" s="4"/>
      <c r="KK142" s="4"/>
      <c r="KL142" s="4"/>
      <c r="KM142" s="4"/>
      <c r="KN142" s="4">
        <v>17.113866666666699</v>
      </c>
      <c r="KO142" s="4">
        <v>201565.714920675</v>
      </c>
      <c r="KP142" s="4">
        <v>19.089700000000001</v>
      </c>
      <c r="KQ142" s="4">
        <v>1659.4096667574199</v>
      </c>
      <c r="KR142" s="4">
        <v>8.2325988197470609E-3</v>
      </c>
      <c r="KS142" s="4">
        <v>5.6004295217811801</v>
      </c>
      <c r="KT142" s="4">
        <f>IF(KS142&lt;KS$35,"LOW",IF(KS142&gt;KS$36,"HIGH",KS142))</f>
        <v>5.6004295217811801</v>
      </c>
      <c r="KU142" s="4"/>
      <c r="KV142" s="4" t="s">
        <v>57</v>
      </c>
      <c r="KW142" s="4"/>
      <c r="KX142" s="4"/>
      <c r="KY142" s="4"/>
      <c r="KZ142" s="4"/>
      <c r="LA142" s="4"/>
      <c r="LB142" s="4"/>
      <c r="LC142" s="4">
        <v>17.113866666666699</v>
      </c>
      <c r="LD142" s="4">
        <v>201565.714920675</v>
      </c>
      <c r="LE142" s="4">
        <v>19.463000000000001</v>
      </c>
      <c r="LF142" s="4">
        <v>2104.1101268575198</v>
      </c>
      <c r="LG142" s="4">
        <v>1.0438829478939799E-2</v>
      </c>
      <c r="LH142" s="4">
        <v>7.6312158302183999</v>
      </c>
      <c r="LI142" s="4">
        <f>IF(LH142&lt;LH$35,"LOW",IF(LH142&gt;LH$36,"HIGH",LH142))</f>
        <v>7.6312158302183999</v>
      </c>
      <c r="LJ142" s="4"/>
      <c r="LK142" s="4" t="s">
        <v>57</v>
      </c>
      <c r="LL142" s="4"/>
      <c r="LM142" s="4"/>
      <c r="LN142" s="4"/>
      <c r="LO142" s="4"/>
      <c r="LP142" s="4"/>
      <c r="LQ142" s="4"/>
      <c r="LR142" s="4">
        <v>17.113866666666699</v>
      </c>
      <c r="LS142" s="4">
        <v>201565.714920675</v>
      </c>
    </row>
    <row r="143" spans="1:331" x14ac:dyDescent="0.2">
      <c r="C143" s="14" t="s">
        <v>201</v>
      </c>
      <c r="I143">
        <f>AVERAGE(I142,I140)</f>
        <v>7.8827363187569027E-2</v>
      </c>
      <c r="J143">
        <f>AVERAGE(J142,J140)</f>
        <v>88.755396642243824</v>
      </c>
      <c r="P143">
        <f>AVERAGE(P142,P140)</f>
        <v>0.57568505164305672</v>
      </c>
      <c r="W143">
        <f>AVERAGE(W142,W140)</f>
        <v>0.57279184386179527</v>
      </c>
      <c r="AD143">
        <f>AVERAGE(AD142,AD140)</f>
        <v>0.57599727849378723</v>
      </c>
      <c r="AK143">
        <f>AVERAGE(AK142,AK140)</f>
        <v>0.53851231927065757</v>
      </c>
      <c r="AR143">
        <f>AVERAGE(AR142,AR140)</f>
        <v>0.46963793170847523</v>
      </c>
      <c r="AZ143">
        <f>AVERAGE(AZ142,AZ140)</f>
        <v>8.8055067965614739</v>
      </c>
      <c r="BP143">
        <f>AVERAGE(BP142,BP140)</f>
        <v>7.7482925004943795</v>
      </c>
      <c r="CF143">
        <f>AVERAGE(CF142,CF140)</f>
        <v>10.484990772838326</v>
      </c>
      <c r="CV143">
        <f>AVERAGE(CV142,CV140)</f>
        <v>8.75497606684144</v>
      </c>
      <c r="DL143">
        <f>AVERAGE(DL142,DL140)</f>
        <v>9.2241261003570365</v>
      </c>
      <c r="EB143">
        <f>AVERAGE(EB142,EB140)</f>
        <v>7.6255154784936305</v>
      </c>
      <c r="EQ143">
        <f>AVERAGE(EQ142,EQ140)</f>
        <v>0</v>
      </c>
      <c r="FF143">
        <f>AVERAGE(FF142,FF140)</f>
        <v>1.4286935604186639</v>
      </c>
      <c r="FU143">
        <f>AVERAGE(FU142,FU140)</f>
        <v>9.5912461910447888</v>
      </c>
      <c r="GJ143">
        <f>AVERAGE(GJ142,GJ140)</f>
        <v>10.725062382817899</v>
      </c>
      <c r="GY143">
        <f>AVERAGE(GY142,GY140)</f>
        <v>7.7988857307685446</v>
      </c>
      <c r="HN143">
        <f>AVERAGE(HN142,HN140)</f>
        <v>12.397272388818049</v>
      </c>
      <c r="IK143">
        <f>AVERAGE(IK142,IK140)</f>
        <v>10.236609523230323</v>
      </c>
      <c r="IZ143">
        <f>AVERAGE(IZ142,IZ140)</f>
        <v>8.9921836226988141</v>
      </c>
      <c r="JO143">
        <f>AVERAGE(JO142,JO140)</f>
        <v>7.7583068980114174</v>
      </c>
      <c r="KD143">
        <f>AVERAGE(KD142,KD140)</f>
        <v>6.9233596166550546</v>
      </c>
      <c r="KS143">
        <f>AVERAGE(KS142,KS140)</f>
        <v>5.7727762047356155</v>
      </c>
      <c r="LH143">
        <f>AVERAGE(LH142,LH140)</f>
        <v>7.6512536159707496</v>
      </c>
    </row>
    <row r="146" spans="3:320" x14ac:dyDescent="0.2">
      <c r="C146" s="14" t="s">
        <v>200</v>
      </c>
      <c r="AZ146">
        <f>AVERAGE(AZ45,AZ60,AZ73,AZ89,AZ101,AZ112,AZ141)</f>
        <v>0.76907937797871084</v>
      </c>
      <c r="BP146">
        <f>AVERAGE(BP45,BP60,BP73,BP89,BP101,BP112,BP141)</f>
        <v>0.88482954378297507</v>
      </c>
      <c r="CF146">
        <f>AVERAGE(CF45,CF60,CF73,CF89,CF101,CF112,CF141)</f>
        <v>17.740727974027351</v>
      </c>
      <c r="CV146">
        <f>AVERAGE(CV45,CV60,CV73,CV89,CV101,CV112,CV141)</f>
        <v>53.905720115344025</v>
      </c>
      <c r="DL146">
        <f>AVERAGE(DL45,DL60,DL73,DL89,DL101,DL112,DL141)</f>
        <v>0.83638291142996202</v>
      </c>
      <c r="EB146">
        <f>AVERAGE(EB45,EB60,EB73,EB89,EB101,EB112,EB141)</f>
        <v>5.6208930905112329</v>
      </c>
      <c r="EQ146">
        <f>AVERAGE(EQ45,EQ60,EQ73,EQ89,EQ101,EQ112,EQ141)</f>
        <v>25.717411439139603</v>
      </c>
      <c r="FF146">
        <f>AVERAGE(FF45,FF60,FF73,FF89,FF101,FF112,FF141)</f>
        <v>49.320297581296487</v>
      </c>
      <c r="FU146">
        <f>AVERAGE(FU45,FU60,FU73,FU89,FU101,FU112,FU141)</f>
        <v>13.716897535885181</v>
      </c>
      <c r="GJ146">
        <f>AVERAGE(GJ45,GJ60,GJ73,GJ89,GJ101,GJ112,GJ141)</f>
        <v>27.957757180798087</v>
      </c>
      <c r="GY146">
        <f>AVERAGE(GY45,GY60,GY73,GY89,GY101,GY112,GY141)</f>
        <v>25.040235157707208</v>
      </c>
      <c r="HN146">
        <f>AVERAGE(HN45,HN60,HN73,HN89,HN101,HN112,HN141)</f>
        <v>11.281430892079618</v>
      </c>
      <c r="IK146">
        <f>AVERAGE(IK45,IK60,IK73,IK89,IK101,IK112,IK141)</f>
        <v>47.812671104165254</v>
      </c>
      <c r="IZ146">
        <f>AVERAGE(IZ45,IZ60,IZ73,IZ89,IZ101,IZ112,IZ141)</f>
        <v>42.590477336304232</v>
      </c>
      <c r="JO146">
        <f>AVERAGE(JO45,JO60,JO73,JO89,JO101,JO112,JO141)</f>
        <v>23.70807540396132</v>
      </c>
      <c r="KD146">
        <f>AVERAGE(KD45,KD60,KD73,KD89,KD101,KD112,KD141)</f>
        <v>22.261885388537141</v>
      </c>
      <c r="KS146">
        <f>AVERAGE(KS45,KS60,KS73,KS89,KS101,KS112,KS141)</f>
        <v>33.385802649004958</v>
      </c>
      <c r="LH146">
        <f>AVERAGE(LH45,LH60,LH73,LH89,LH101,LH112,LH141)</f>
        <v>26.501670935597417</v>
      </c>
    </row>
  </sheetData>
  <mergeCells count="50">
    <mergeCell ref="N1:P1"/>
    <mergeCell ref="S1:T1"/>
    <mergeCell ref="A1:F1"/>
    <mergeCell ref="L1:M1"/>
    <mergeCell ref="U1:Y1"/>
    <mergeCell ref="Z1:AA1"/>
    <mergeCell ref="GG1:GM1"/>
    <mergeCell ref="GT1:GU1"/>
    <mergeCell ref="GV1:HB1"/>
    <mergeCell ref="EN1:ET1"/>
    <mergeCell ref="FA1:FB1"/>
    <mergeCell ref="FC1:FI1"/>
    <mergeCell ref="FP1:FQ1"/>
    <mergeCell ref="FR1:FX1"/>
    <mergeCell ref="GE1:GF1"/>
    <mergeCell ref="CS1:CZ1"/>
    <mergeCell ref="DG1:DH1"/>
    <mergeCell ref="DI1:DP1"/>
    <mergeCell ref="DW1:DX1"/>
    <mergeCell ref="DY1:EE1"/>
    <mergeCell ref="AB1:AD1"/>
    <mergeCell ref="AG1:AH1"/>
    <mergeCell ref="HK1:HQ1"/>
    <mergeCell ref="HX1:HY1"/>
    <mergeCell ref="AI1:AK1"/>
    <mergeCell ref="AN1:AO1"/>
    <mergeCell ref="HI1:HJ1"/>
    <mergeCell ref="EL1:EM1"/>
    <mergeCell ref="BM1:BT1"/>
    <mergeCell ref="CA1:CB1"/>
    <mergeCell ref="CC1:CJ1"/>
    <mergeCell ref="CQ1:CR1"/>
    <mergeCell ref="AW1:BD1"/>
    <mergeCell ref="BK1:BL1"/>
    <mergeCell ref="IF1:IG1"/>
    <mergeCell ref="AP1:AR1"/>
    <mergeCell ref="AU1:AV1"/>
    <mergeCell ref="IH1:IN1"/>
    <mergeCell ref="KP1:KV1"/>
    <mergeCell ref="IU1:IV1"/>
    <mergeCell ref="HZ1:IE1"/>
    <mergeCell ref="LC1:LD1"/>
    <mergeCell ref="LE1:LK1"/>
    <mergeCell ref="LR1:LS1"/>
    <mergeCell ref="IW1:JC1"/>
    <mergeCell ref="JJ1:JK1"/>
    <mergeCell ref="JL1:JR1"/>
    <mergeCell ref="JY1:JZ1"/>
    <mergeCell ref="KA1:KG1"/>
    <mergeCell ref="KN1:K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J1" workbookViewId="0">
      <selection activeCell="T1" sqref="S1:X1"/>
    </sheetView>
  </sheetViews>
  <sheetFormatPr defaultRowHeight="12.75" x14ac:dyDescent="0.2"/>
  <cols>
    <col min="1" max="1" width="34.7109375" bestFit="1" customWidth="1"/>
    <col min="2" max="2" width="10.28515625" bestFit="1" customWidth="1"/>
    <col min="3" max="4" width="17.42578125" bestFit="1" customWidth="1"/>
    <col min="5" max="5" width="13.42578125" bestFit="1" customWidth="1"/>
    <col min="6" max="6" width="11.85546875" bestFit="1" customWidth="1"/>
    <col min="7" max="7" width="8.140625" bestFit="1" customWidth="1"/>
    <col min="8" max="8" width="23" bestFit="1" customWidth="1"/>
    <col min="9" max="9" width="13.42578125" bestFit="1" customWidth="1"/>
    <col min="10" max="10" width="12.42578125" bestFit="1" customWidth="1"/>
    <col min="11" max="11" width="10.42578125" bestFit="1" customWidth="1"/>
    <col min="12" max="12" width="11.7109375" bestFit="1" customWidth="1"/>
    <col min="13" max="13" width="6.85546875" bestFit="1" customWidth="1"/>
    <col min="14" max="14" width="17.28515625" bestFit="1" customWidth="1"/>
    <col min="15" max="15" width="8.85546875" bestFit="1" customWidth="1"/>
    <col min="16" max="16" width="20.28515625" bestFit="1" customWidth="1"/>
    <col min="17" max="17" width="14.140625" bestFit="1" customWidth="1"/>
    <col min="18" max="18" width="20.140625" bestFit="1" customWidth="1"/>
    <col min="19" max="19" width="18.28515625" bestFit="1" customWidth="1"/>
  </cols>
  <sheetData>
    <row r="1" spans="1:19" x14ac:dyDescent="0.2">
      <c r="B1" t="s">
        <v>223</v>
      </c>
      <c r="C1" t="s">
        <v>224</v>
      </c>
      <c r="D1" t="s">
        <v>225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</row>
    <row r="2" spans="1:19" ht="21" x14ac:dyDescent="0.2">
      <c r="A2" s="18" t="s">
        <v>212</v>
      </c>
    </row>
    <row r="3" spans="1:19" x14ac:dyDescent="0.2">
      <c r="A3" s="18" t="s">
        <v>213</v>
      </c>
    </row>
    <row r="4" spans="1:19" x14ac:dyDescent="0.2">
      <c r="A4" s="18" t="s">
        <v>214</v>
      </c>
    </row>
    <row r="5" spans="1:19" x14ac:dyDescent="0.2">
      <c r="A5" s="18" t="s">
        <v>215</v>
      </c>
    </row>
    <row r="6" spans="1:19" x14ac:dyDescent="0.2">
      <c r="A6" s="19" t="s">
        <v>216</v>
      </c>
    </row>
    <row r="7" spans="1:19" x14ac:dyDescent="0.2">
      <c r="A7" s="19" t="s">
        <v>217</v>
      </c>
    </row>
    <row r="8" spans="1:19" x14ac:dyDescent="0.2">
      <c r="A8" s="19" t="s">
        <v>218</v>
      </c>
    </row>
    <row r="9" spans="1:19" x14ac:dyDescent="0.2">
      <c r="A9" s="20" t="s">
        <v>219</v>
      </c>
    </row>
    <row r="10" spans="1:19" x14ac:dyDescent="0.2">
      <c r="A10" s="20" t="s">
        <v>220</v>
      </c>
    </row>
    <row r="11" spans="1:19" x14ac:dyDescent="0.2">
      <c r="A11" s="20" t="s">
        <v>221</v>
      </c>
    </row>
    <row r="12" spans="1:19" x14ac:dyDescent="0.2">
      <c r="A12" s="20" t="s">
        <v>222</v>
      </c>
    </row>
    <row r="13" spans="1:19" x14ac:dyDescent="0.2">
      <c r="A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Analyzed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Bethany Anne</dc:creator>
  <cp:lastModifiedBy>Bethany Parker</cp:lastModifiedBy>
  <dcterms:created xsi:type="dcterms:W3CDTF">2016-06-13T20:11:50Z</dcterms:created>
  <dcterms:modified xsi:type="dcterms:W3CDTF">2016-06-24T00:29:33Z</dcterms:modified>
</cp:coreProperties>
</file>